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8"/>
  <workbookPr codeName="현재_통합_문서" hidePivotFieldList="1" defaultThemeVersion="166925"/>
  <mc:AlternateContent xmlns:mc="http://schemas.openxmlformats.org/markup-compatibility/2006">
    <mc:Choice Requires="x15">
      <x15ac:absPath xmlns:x15ac="http://schemas.microsoft.com/office/spreadsheetml/2010/11/ac" url="G:\내 드라이브\Google Drive\00.금호평생교육원\샘플파일\"/>
    </mc:Choice>
  </mc:AlternateContent>
  <xr:revisionPtr revIDLastSave="0" documentId="13_ncr:1_{89C7D0A7-F084-417F-9778-C9F49F49726F}" xr6:coauthVersionLast="36" xr6:coauthVersionMax="47" xr10:uidLastSave="{00000000-0000-0000-0000-000000000000}"/>
  <bookViews>
    <workbookView xWindow="22930" yWindow="-110" windowWidth="23260" windowHeight="12460" activeTab="3" xr2:uid="{00000000-000D-0000-FFFF-FFFF00000000}"/>
  </bookViews>
  <sheets>
    <sheet name="VISICALC" sheetId="20" r:id="rId1"/>
    <sheet name="기본함수" sheetId="4" r:id="rId2"/>
    <sheet name="날짜" sheetId="5" r:id="rId3"/>
    <sheet name="성적" sheetId="6" r:id="rId4"/>
    <sheet name="IF" sheetId="10" r:id="rId5"/>
    <sheet name="피벗" sheetId="12" r:id="rId6"/>
    <sheet name="회식비" sheetId="11" r:id="rId7"/>
    <sheet name="VLOOKUP" sheetId="3" r:id="rId8"/>
    <sheet name="HLOOKUP" sheetId="2" r:id="rId9"/>
    <sheet name="정보보호" sheetId="19" r:id="rId10"/>
    <sheet name="절대참조" sheetId="1" r:id="rId11"/>
    <sheet name="고급필터" sheetId="17" r:id="rId12"/>
    <sheet name="프로시져" sheetId="18" r:id="rId13"/>
    <sheet name="배열함수와VBA" sheetId="21" r:id="rId14"/>
    <sheet name="조건부서식" sheetId="22" r:id="rId15"/>
    <sheet name="감독시간표" sheetId="24" r:id="rId16"/>
    <sheet name="감독 순번" sheetId="25" r:id="rId17"/>
  </sheets>
  <externalReferences>
    <externalReference r:id="rId18"/>
  </externalReferences>
  <definedNames>
    <definedName name="_xlnm._FilterDatabase" localSheetId="11" hidden="1">고급필터!$B$6:$E$6</definedName>
    <definedName name="_xlnm._FilterDatabase" localSheetId="6" hidden="1">회식비!$A$2:$G$22</definedName>
    <definedName name="_xlnm.Criteria" localSheetId="11">고급필터!$G$6:$G$7</definedName>
    <definedName name="_xlnm.Criteria" localSheetId="6">회식비!#REF!</definedName>
    <definedName name="_xlnm.Extract" localSheetId="11">고급필터!$G$9:$I$9</definedName>
    <definedName name="_xlnm.Extract" localSheetId="6">회식비!#REF!</definedName>
    <definedName name="가격기준">#REF!</definedName>
    <definedName name="가격테이블">HLOOKUP!$A$2:$I$4</definedName>
    <definedName name="계절변수">VLOOKUP!$I$5</definedName>
    <definedName name="기준테이블">VLOOKUP!$A$6:$E$10</definedName>
    <definedName name="기준테이블1">VLOOKUP!$A$5:$E$13</definedName>
    <definedName name="메뉴가격">회식비!$I$14:$J$22</definedName>
    <definedName name="미화환율">#REF!</definedName>
    <definedName name="카페가격테이블">HLOOKUP!$K$8:$P$10</definedName>
    <definedName name="팀분류">회식비!$I$3:$J$11</definedName>
    <definedName name="환율표">#REF!</definedName>
  </definedNames>
  <calcPr calcId="191029"/>
  <pivotCaches>
    <pivotCache cacheId="0" r:id="rId1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59" i="25" l="1"/>
  <c r="J59" i="25"/>
  <c r="I59" i="25"/>
  <c r="H59" i="25"/>
  <c r="F58" i="25"/>
  <c r="G58" i="25" s="1"/>
  <c r="E58" i="25"/>
  <c r="D58" i="25"/>
  <c r="C58" i="25"/>
  <c r="F57" i="25"/>
  <c r="E57" i="25"/>
  <c r="D57" i="25"/>
  <c r="G57" i="25" s="1"/>
  <c r="C57" i="25"/>
  <c r="F56" i="25"/>
  <c r="E56" i="25"/>
  <c r="D56" i="25"/>
  <c r="G56" i="25" s="1"/>
  <c r="C56" i="25"/>
  <c r="G55" i="25"/>
  <c r="F55" i="25"/>
  <c r="E55" i="25"/>
  <c r="D55" i="25"/>
  <c r="C55" i="25"/>
  <c r="F54" i="25"/>
  <c r="E54" i="25"/>
  <c r="D54" i="25"/>
  <c r="G54" i="25" s="1"/>
  <c r="C54" i="25"/>
  <c r="F53" i="25"/>
  <c r="E53" i="25"/>
  <c r="D53" i="25"/>
  <c r="G53" i="25" s="1"/>
  <c r="C53" i="25"/>
  <c r="F52" i="25"/>
  <c r="E52" i="25"/>
  <c r="D52" i="25"/>
  <c r="C52" i="25"/>
  <c r="F51" i="25"/>
  <c r="E51" i="25"/>
  <c r="D51" i="25"/>
  <c r="C51" i="25"/>
  <c r="F50" i="25"/>
  <c r="E50" i="25"/>
  <c r="D50" i="25"/>
  <c r="G50" i="25" s="1"/>
  <c r="C50" i="25"/>
  <c r="F49" i="25"/>
  <c r="E49" i="25"/>
  <c r="D49" i="25"/>
  <c r="G49" i="25" s="1"/>
  <c r="C49" i="25"/>
  <c r="F48" i="25"/>
  <c r="E48" i="25"/>
  <c r="D48" i="25"/>
  <c r="G48" i="25" s="1"/>
  <c r="C48" i="25"/>
  <c r="F47" i="25"/>
  <c r="E47" i="25"/>
  <c r="D47" i="25"/>
  <c r="G47" i="25" s="1"/>
  <c r="C47" i="25"/>
  <c r="F46" i="25"/>
  <c r="G46" i="25" s="1"/>
  <c r="E46" i="25"/>
  <c r="D46" i="25"/>
  <c r="C46" i="25"/>
  <c r="F45" i="25"/>
  <c r="E45" i="25"/>
  <c r="D45" i="25"/>
  <c r="G45" i="25" s="1"/>
  <c r="C45" i="25"/>
  <c r="F44" i="25"/>
  <c r="E44" i="25"/>
  <c r="D44" i="25"/>
  <c r="G44" i="25" s="1"/>
  <c r="C44" i="25"/>
  <c r="F43" i="25"/>
  <c r="E43" i="25"/>
  <c r="D43" i="25"/>
  <c r="C43" i="25"/>
  <c r="F42" i="25"/>
  <c r="E42" i="25"/>
  <c r="D42" i="25"/>
  <c r="G42" i="25" s="1"/>
  <c r="C42" i="25"/>
  <c r="G41" i="25"/>
  <c r="F41" i="25"/>
  <c r="E41" i="25"/>
  <c r="D41" i="25"/>
  <c r="C41" i="25"/>
  <c r="F40" i="25"/>
  <c r="E40" i="25"/>
  <c r="D40" i="25"/>
  <c r="G40" i="25" s="1"/>
  <c r="C40" i="25"/>
  <c r="F39" i="25"/>
  <c r="E39" i="25"/>
  <c r="G39" i="25" s="1"/>
  <c r="D39" i="25"/>
  <c r="C39" i="25"/>
  <c r="F38" i="25"/>
  <c r="E38" i="25"/>
  <c r="D38" i="25"/>
  <c r="G38" i="25" s="1"/>
  <c r="C38" i="25"/>
  <c r="F37" i="25"/>
  <c r="E37" i="25"/>
  <c r="D37" i="25"/>
  <c r="G37" i="25" s="1"/>
  <c r="C37" i="25"/>
  <c r="F36" i="25"/>
  <c r="E36" i="25"/>
  <c r="D36" i="25"/>
  <c r="G36" i="25" s="1"/>
  <c r="C36" i="25"/>
  <c r="F35" i="25"/>
  <c r="E35" i="25"/>
  <c r="D35" i="25"/>
  <c r="G35" i="25" s="1"/>
  <c r="C35" i="25"/>
  <c r="F34" i="25"/>
  <c r="G34" i="25" s="1"/>
  <c r="E34" i="25"/>
  <c r="D34" i="25"/>
  <c r="C34" i="25"/>
  <c r="F33" i="25"/>
  <c r="E33" i="25"/>
  <c r="D33" i="25"/>
  <c r="G33" i="25" s="1"/>
  <c r="C33" i="25"/>
  <c r="F32" i="25"/>
  <c r="E32" i="25"/>
  <c r="D32" i="25"/>
  <c r="G32" i="25" s="1"/>
  <c r="C32" i="25"/>
  <c r="F31" i="25"/>
  <c r="E31" i="25"/>
  <c r="D31" i="25"/>
  <c r="C31" i="25"/>
  <c r="F30" i="25"/>
  <c r="E30" i="25"/>
  <c r="D30" i="25"/>
  <c r="G30" i="25" s="1"/>
  <c r="C30" i="25"/>
  <c r="G29" i="25"/>
  <c r="F29" i="25"/>
  <c r="E29" i="25"/>
  <c r="D29" i="25"/>
  <c r="C29" i="25"/>
  <c r="F28" i="25"/>
  <c r="E28" i="25"/>
  <c r="D28" i="25"/>
  <c r="G28" i="25" s="1"/>
  <c r="C28" i="25"/>
  <c r="F27" i="25"/>
  <c r="E27" i="25"/>
  <c r="G27" i="25" s="1"/>
  <c r="D27" i="25"/>
  <c r="C27" i="25"/>
  <c r="F26" i="25"/>
  <c r="E26" i="25"/>
  <c r="D26" i="25"/>
  <c r="G26" i="25" s="1"/>
  <c r="C26" i="25"/>
  <c r="F25" i="25"/>
  <c r="E25" i="25"/>
  <c r="D25" i="25"/>
  <c r="G25" i="25" s="1"/>
  <c r="C25" i="25"/>
  <c r="F24" i="25"/>
  <c r="E24" i="25"/>
  <c r="D24" i="25"/>
  <c r="G24" i="25" s="1"/>
  <c r="C24" i="25"/>
  <c r="F23" i="25"/>
  <c r="E23" i="25"/>
  <c r="D23" i="25"/>
  <c r="G23" i="25" s="1"/>
  <c r="C23" i="25"/>
  <c r="F22" i="25"/>
  <c r="G22" i="25" s="1"/>
  <c r="E22" i="25"/>
  <c r="D22" i="25"/>
  <c r="C22" i="25"/>
  <c r="F21" i="25"/>
  <c r="E21" i="25"/>
  <c r="D21" i="25"/>
  <c r="G21" i="25" s="1"/>
  <c r="C21" i="25"/>
  <c r="F20" i="25"/>
  <c r="E20" i="25"/>
  <c r="D20" i="25"/>
  <c r="G20" i="25" s="1"/>
  <c r="C20" i="25"/>
  <c r="F19" i="25"/>
  <c r="E19" i="25"/>
  <c r="G19" i="25" s="1"/>
  <c r="D19" i="25"/>
  <c r="C19" i="25"/>
  <c r="F18" i="25"/>
  <c r="E18" i="25"/>
  <c r="D18" i="25"/>
  <c r="G18" i="25" s="1"/>
  <c r="C18" i="25"/>
  <c r="F17" i="25"/>
  <c r="E17" i="25"/>
  <c r="D17" i="25"/>
  <c r="G17" i="25" s="1"/>
  <c r="C17" i="25"/>
  <c r="F16" i="25"/>
  <c r="E16" i="25"/>
  <c r="D16" i="25"/>
  <c r="G16" i="25" s="1"/>
  <c r="C16" i="25"/>
  <c r="F15" i="25"/>
  <c r="E15" i="25"/>
  <c r="G15" i="25" s="1"/>
  <c r="D15" i="25"/>
  <c r="C15" i="25"/>
  <c r="F14" i="25"/>
  <c r="G14" i="25" s="1"/>
  <c r="E14" i="25"/>
  <c r="D14" i="25"/>
  <c r="C14" i="25"/>
  <c r="F13" i="25"/>
  <c r="E13" i="25"/>
  <c r="D13" i="25"/>
  <c r="G13" i="25" s="1"/>
  <c r="C13" i="25"/>
  <c r="F12" i="25"/>
  <c r="E12" i="25"/>
  <c r="D12" i="25"/>
  <c r="G12" i="25" s="1"/>
  <c r="C12" i="25"/>
  <c r="F11" i="25"/>
  <c r="E11" i="25"/>
  <c r="D11" i="25"/>
  <c r="G11" i="25" s="1"/>
  <c r="C11" i="25"/>
  <c r="F10" i="25"/>
  <c r="G10" i="25" s="1"/>
  <c r="E10" i="25"/>
  <c r="D10" i="25"/>
  <c r="C10" i="25"/>
  <c r="F9" i="25"/>
  <c r="E9" i="25"/>
  <c r="D9" i="25"/>
  <c r="C9" i="25"/>
  <c r="F8" i="25"/>
  <c r="E8" i="25"/>
  <c r="D8" i="25"/>
  <c r="G8" i="25" s="1"/>
  <c r="C8" i="25"/>
  <c r="F7" i="25"/>
  <c r="E7" i="25"/>
  <c r="D7" i="25"/>
  <c r="G7" i="25" s="1"/>
  <c r="C7" i="25"/>
  <c r="F6" i="25"/>
  <c r="E6" i="25"/>
  <c r="D6" i="25"/>
  <c r="G6" i="25" s="1"/>
  <c r="C6" i="25"/>
  <c r="F5" i="25"/>
  <c r="F59" i="25" s="1"/>
  <c r="E5" i="25"/>
  <c r="E59" i="25" s="1"/>
  <c r="D5" i="25"/>
  <c r="D59" i="25" s="1"/>
  <c r="C5" i="25"/>
  <c r="Z61" i="24"/>
  <c r="T61" i="24"/>
  <c r="O61" i="24"/>
  <c r="K61" i="24"/>
  <c r="G61" i="24"/>
  <c r="Z60" i="24"/>
  <c r="T60" i="24"/>
  <c r="O60" i="24"/>
  <c r="K60" i="24"/>
  <c r="G60" i="24"/>
  <c r="Z59" i="24"/>
  <c r="T59" i="24"/>
  <c r="O59" i="24"/>
  <c r="K59" i="24"/>
  <c r="G59" i="24"/>
  <c r="Z58" i="24"/>
  <c r="T58" i="24"/>
  <c r="O58" i="24"/>
  <c r="K58" i="24"/>
  <c r="G58" i="24"/>
  <c r="Z57" i="24"/>
  <c r="T57" i="24"/>
  <c r="O57" i="24"/>
  <c r="K57" i="24"/>
  <c r="G57" i="24"/>
  <c r="Z56" i="24"/>
  <c r="T56" i="24"/>
  <c r="O56" i="24"/>
  <c r="K56" i="24"/>
  <c r="G56" i="24"/>
  <c r="AD55" i="24"/>
  <c r="Z55" i="24"/>
  <c r="T55" i="24"/>
  <c r="O55" i="24"/>
  <c r="K55" i="24"/>
  <c r="G55" i="24"/>
  <c r="AD54" i="24"/>
  <c r="Z54" i="24"/>
  <c r="T54" i="24"/>
  <c r="O54" i="24"/>
  <c r="K54" i="24"/>
  <c r="G54" i="24"/>
  <c r="AD53" i="24"/>
  <c r="Z53" i="24"/>
  <c r="T53" i="24"/>
  <c r="O53" i="24"/>
  <c r="K53" i="24"/>
  <c r="G53" i="24"/>
  <c r="AD52" i="24"/>
  <c r="Z52" i="24"/>
  <c r="T52" i="24"/>
  <c r="O52" i="24"/>
  <c r="K52" i="24"/>
  <c r="G52" i="24"/>
  <c r="D45" i="24"/>
  <c r="D42" i="24"/>
  <c r="D39" i="24"/>
  <c r="D36" i="24"/>
  <c r="D33" i="24"/>
  <c r="D30" i="24"/>
  <c r="D27" i="24"/>
  <c r="D24" i="24"/>
  <c r="D21" i="24"/>
  <c r="D18" i="24"/>
  <c r="D15" i="24"/>
  <c r="D12" i="24"/>
  <c r="D9" i="24"/>
  <c r="G52" i="25" l="1"/>
  <c r="G5" i="25"/>
  <c r="G59" i="25" s="1"/>
  <c r="G9" i="25"/>
  <c r="G31" i="25"/>
  <c r="G43" i="25"/>
  <c r="G51" i="25"/>
  <c r="M6" i="2" l="1"/>
  <c r="M7" i="2"/>
  <c r="M8" i="2"/>
  <c r="M9" i="2"/>
  <c r="M5" i="2"/>
  <c r="E9" i="18" a="1"/>
  <c r="E9" i="18" l="1"/>
  <c r="L21" i="21" a="1"/>
  <c r="L21" i="21" s="1"/>
  <c r="N8" i="21" a="1"/>
  <c r="N8" i="21" s="1"/>
  <c r="L7" i="3"/>
  <c r="L8" i="3"/>
  <c r="M8" i="3" s="1"/>
  <c r="L9" i="3"/>
  <c r="M9" i="3" s="1"/>
  <c r="L10" i="3"/>
  <c r="M10" i="3" s="1"/>
  <c r="L11" i="3"/>
  <c r="M11" i="3" s="1"/>
  <c r="L12" i="3"/>
  <c r="M12" i="3" s="1"/>
  <c r="C9" i="1"/>
  <c r="C10" i="1"/>
  <c r="C11" i="1"/>
  <c r="C12" i="1"/>
  <c r="C13" i="1"/>
  <c r="C14" i="1"/>
  <c r="C8" i="1"/>
  <c r="C15" i="1" l="1"/>
  <c r="F23" i="11"/>
  <c r="D6" i="5"/>
  <c r="D7" i="5"/>
  <c r="D8" i="5"/>
  <c r="G17" i="12"/>
  <c r="G16" i="12"/>
  <c r="E23" i="11"/>
  <c r="M7" i="11" l="1"/>
  <c r="G6" i="12"/>
  <c r="G15" i="12"/>
  <c r="G20" i="12"/>
  <c r="G13" i="12"/>
  <c r="G11" i="12"/>
  <c r="G18" i="12"/>
  <c r="G8" i="12"/>
  <c r="G9" i="12"/>
  <c r="G12" i="12"/>
  <c r="G5" i="12"/>
  <c r="G10" i="12"/>
  <c r="G14" i="12"/>
  <c r="G19" i="12"/>
  <c r="G7" i="12"/>
  <c r="E4" i="10"/>
  <c r="E5" i="10"/>
  <c r="E6" i="10"/>
  <c r="E7" i="10"/>
  <c r="E8" i="10"/>
  <c r="E9" i="10"/>
  <c r="E10" i="10"/>
  <c r="E11" i="10"/>
  <c r="E12" i="10"/>
  <c r="E13" i="10"/>
  <c r="E14" i="10"/>
  <c r="E15" i="10"/>
  <c r="E16" i="10"/>
  <c r="E17" i="10"/>
  <c r="E18" i="10"/>
  <c r="E19" i="10"/>
  <c r="E3"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D5" i="10"/>
  <c r="D6" i="10"/>
  <c r="D7" i="10"/>
  <c r="D8" i="10"/>
  <c r="D9" i="10"/>
  <c r="D10" i="10"/>
  <c r="D11" i="10"/>
  <c r="D12" i="10"/>
  <c r="D13" i="10"/>
  <c r="D14" i="10"/>
  <c r="D15" i="10"/>
  <c r="D16" i="10"/>
  <c r="D17" i="10"/>
  <c r="D18" i="10"/>
  <c r="D19" i="10"/>
  <c r="D20" i="10"/>
  <c r="D4" i="10"/>
  <c r="D3" i="10"/>
  <c r="J4" i="10"/>
  <c r="J5" i="10"/>
  <c r="J6" i="10"/>
  <c r="J7" i="10"/>
  <c r="J8" i="10"/>
  <c r="J9" i="10"/>
  <c r="J10" i="10"/>
  <c r="J11" i="10"/>
  <c r="J12" i="10"/>
  <c r="J13" i="10"/>
  <c r="J14" i="10"/>
  <c r="J15" i="10"/>
  <c r="J16" i="10"/>
  <c r="J17" i="10"/>
  <c r="J18" i="10"/>
  <c r="J19" i="10"/>
  <c r="J20" i="10"/>
  <c r="J21" i="10"/>
  <c r="J22" i="10"/>
  <c r="J23" i="10"/>
  <c r="J24" i="10"/>
  <c r="J25" i="10"/>
  <c r="J26" i="10"/>
  <c r="J27" i="10"/>
  <c r="J3" i="10"/>
  <c r="N5" i="10"/>
  <c r="N6" i="10"/>
  <c r="N7" i="10"/>
  <c r="N8" i="10"/>
  <c r="N9" i="10"/>
  <c r="N10" i="10"/>
  <c r="N11" i="10"/>
  <c r="N12" i="10"/>
  <c r="N13" i="10"/>
  <c r="N14" i="10"/>
  <c r="N15" i="10"/>
  <c r="N16" i="10"/>
  <c r="N17" i="10"/>
  <c r="N18" i="10"/>
  <c r="N19" i="10"/>
  <c r="N20" i="10"/>
  <c r="N21" i="10"/>
  <c r="N22" i="10"/>
  <c r="N23" i="10"/>
  <c r="N24" i="10"/>
  <c r="N25" i="10"/>
  <c r="N26" i="10"/>
  <c r="N27" i="10"/>
  <c r="N28" i="10"/>
  <c r="N29" i="10"/>
  <c r="N4" i="10"/>
  <c r="M7" i="3"/>
  <c r="AA7" i="5"/>
  <c r="AA8" i="5"/>
  <c r="AA9" i="5"/>
  <c r="AA10" i="5"/>
  <c r="AA11" i="5"/>
  <c r="AA12" i="5"/>
  <c r="AA13" i="5"/>
  <c r="AA14" i="5"/>
  <c r="AA15" i="5"/>
  <c r="AA16" i="5"/>
  <c r="AA17" i="5"/>
  <c r="AA6" i="5"/>
  <c r="E4" i="5"/>
  <c r="E3" i="5"/>
  <c r="D9" i="5"/>
  <c r="D10" i="5"/>
  <c r="D11" i="5"/>
  <c r="D12" i="5"/>
  <c r="L5" i="12" l="1" a="1"/>
  <c r="L5" i="12" s="1"/>
  <c r="K5" i="12" a="1"/>
  <c r="K5" i="12" s="1"/>
  <c r="K14" i="12" a="1"/>
  <c r="K14" i="12" s="1"/>
  <c r="M5" i="12" a="1"/>
  <c r="M5" i="12" s="1"/>
  <c r="L12" i="12" a="1"/>
  <c r="L12" i="12" s="1"/>
  <c r="K12" i="12" a="1"/>
  <c r="K12" i="12" s="1"/>
  <c r="L6" i="12" a="1"/>
  <c r="L6" i="12" s="1"/>
  <c r="M12" i="12" a="1"/>
  <c r="M12" i="12" s="1"/>
  <c r="K13" i="12" a="1"/>
  <c r="K13" i="12" s="1"/>
  <c r="M6" i="12" a="1"/>
  <c r="M6" i="12" s="1"/>
  <c r="L13" i="12" a="1"/>
  <c r="L13" i="12" s="1"/>
  <c r="K7" i="12" a="1"/>
  <c r="K7" i="12" s="1"/>
  <c r="L7" i="12" a="1"/>
  <c r="L7" i="12" s="1"/>
  <c r="M13" i="12" a="1"/>
  <c r="M13" i="12" s="1"/>
  <c r="M7" i="12" a="1"/>
  <c r="M7" i="12" s="1"/>
  <c r="L14" i="12" a="1"/>
  <c r="L14" i="12" s="1"/>
  <c r="K6" i="12" a="1"/>
  <c r="K6" i="12" s="1"/>
  <c r="M14" i="12" a="1"/>
  <c r="M14" i="12" s="1"/>
  <c r="M13" i="3"/>
  <c r="N6" i="2"/>
  <c r="N5" i="2" l="1"/>
  <c r="N7" i="2"/>
  <c r="N9" i="2"/>
  <c r="N8" i="2" l="1"/>
  <c r="N10" i="2"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<sst xmlns="http://schemas.openxmlformats.org/spreadsheetml/2006/main" count="5248" uniqueCount="2347">
  <si>
    <t>겨울</t>
    <phoneticPr fontId="1" type="noConversion"/>
  </si>
  <si>
    <t>아메리카노</t>
    <phoneticPr fontId="1" type="noConversion"/>
  </si>
  <si>
    <t>라떼</t>
    <phoneticPr fontId="1" type="noConversion"/>
  </si>
  <si>
    <t>수무디</t>
    <phoneticPr fontId="1" type="noConversion"/>
  </si>
  <si>
    <t>주스</t>
    <phoneticPr fontId="1" type="noConversion"/>
  </si>
  <si>
    <t>수량</t>
    <phoneticPr fontId="1" type="noConversion"/>
  </si>
  <si>
    <t>단가</t>
    <phoneticPr fontId="1" type="noConversion"/>
  </si>
  <si>
    <t>합계</t>
    <phoneticPr fontId="1" type="noConversion"/>
  </si>
  <si>
    <t>여름</t>
    <phoneticPr fontId="1" type="noConversion"/>
  </si>
  <si>
    <t>아메리카노</t>
  </si>
  <si>
    <t>수무디</t>
  </si>
  <si>
    <t>주스</t>
  </si>
  <si>
    <t>라떼</t>
  </si>
  <si>
    <t>달러</t>
    <phoneticPr fontId="1" type="noConversion"/>
  </si>
  <si>
    <t>원화</t>
    <phoneticPr fontId="1" type="noConversion"/>
  </si>
  <si>
    <t>환율</t>
    <phoneticPr fontId="1" type="noConversion"/>
  </si>
  <si>
    <t>U$</t>
    <phoneticPr fontId="1" type="noConversion"/>
  </si>
  <si>
    <t>W$</t>
    <phoneticPr fontId="1" type="noConversion"/>
  </si>
  <si>
    <t>ICE아메리카노</t>
  </si>
  <si>
    <t>ICE아메리카노</t>
    <phoneticPr fontId="1" type="noConversion"/>
  </si>
  <si>
    <t xml:space="preserve"> </t>
    <phoneticPr fontId="1" type="noConversion"/>
  </si>
  <si>
    <t>여름</t>
  </si>
  <si>
    <t>봄</t>
    <phoneticPr fontId="1" type="noConversion"/>
  </si>
  <si>
    <t>가을</t>
    <phoneticPr fontId="1" type="noConversion"/>
  </si>
  <si>
    <t>기본함수</t>
    <phoneticPr fontId="1" type="noConversion"/>
  </si>
  <si>
    <t>SUM</t>
    <phoneticPr fontId="1" type="noConversion"/>
  </si>
  <si>
    <t>AVERAGE</t>
    <phoneticPr fontId="1" type="noConversion"/>
  </si>
  <si>
    <t>MIN</t>
    <phoneticPr fontId="1" type="noConversion"/>
  </si>
  <si>
    <t>MAX</t>
    <phoneticPr fontId="1" type="noConversion"/>
  </si>
  <si>
    <t>COUNT</t>
    <phoneticPr fontId="1" type="noConversion"/>
  </si>
  <si>
    <t>VLOOKUP</t>
    <phoneticPr fontId="1" type="noConversion"/>
  </si>
  <si>
    <t>HLOOKUP</t>
    <phoneticPr fontId="1" type="noConversion"/>
  </si>
  <si>
    <t>IF</t>
    <phoneticPr fontId="1" type="noConversion"/>
  </si>
  <si>
    <t>TODAY</t>
    <phoneticPr fontId="1" type="noConversion"/>
  </si>
  <si>
    <t>COUNTIF</t>
    <phoneticPr fontId="1" type="noConversion"/>
  </si>
  <si>
    <t>MID</t>
    <phoneticPr fontId="1" type="noConversion"/>
  </si>
  <si>
    <t>LEFT</t>
    <phoneticPr fontId="1" type="noConversion"/>
  </si>
  <si>
    <t>RIGHT</t>
    <phoneticPr fontId="1" type="noConversion"/>
  </si>
  <si>
    <t>RANK</t>
    <phoneticPr fontId="1" type="noConversion"/>
  </si>
  <si>
    <t>ROUND</t>
    <phoneticPr fontId="1" type="noConversion"/>
  </si>
  <si>
    <t>INDEX</t>
    <phoneticPr fontId="1" type="noConversion"/>
  </si>
  <si>
    <t>MATCH</t>
    <phoneticPr fontId="1" type="noConversion"/>
  </si>
  <si>
    <t>DSUM</t>
    <phoneticPr fontId="1" type="noConversion"/>
  </si>
  <si>
    <t>DAVERAGE</t>
    <phoneticPr fontId="1" type="noConversion"/>
  </si>
  <si>
    <t>DCOUNT</t>
    <phoneticPr fontId="1" type="noConversion"/>
  </si>
  <si>
    <t>DCOUNTA</t>
    <phoneticPr fontId="1" type="noConversion"/>
  </si>
  <si>
    <t>DATE</t>
    <phoneticPr fontId="1" type="noConversion"/>
  </si>
  <si>
    <t>SUMIF</t>
    <phoneticPr fontId="1" type="noConversion"/>
  </si>
  <si>
    <t>MOD</t>
    <phoneticPr fontId="1" type="noConversion"/>
  </si>
  <si>
    <t xml:space="preserve">AND </t>
    <phoneticPr fontId="1" type="noConversion"/>
  </si>
  <si>
    <t>OR</t>
    <phoneticPr fontId="1" type="noConversion"/>
  </si>
  <si>
    <t>CHOOSE</t>
    <phoneticPr fontId="1" type="noConversion"/>
  </si>
  <si>
    <t>SUMPRODUCT</t>
    <phoneticPr fontId="1" type="noConversion"/>
  </si>
  <si>
    <t>ROUNDUP</t>
    <phoneticPr fontId="1" type="noConversion"/>
  </si>
  <si>
    <t>WEEKDAY</t>
    <phoneticPr fontId="1" type="noConversion"/>
  </si>
  <si>
    <t>YEAR</t>
    <phoneticPr fontId="1" type="noConversion"/>
  </si>
  <si>
    <t>LARGE</t>
    <phoneticPr fontId="1" type="noConversion"/>
  </si>
  <si>
    <t>우리아기 태어난 날</t>
    <phoneticPr fontId="1" type="noConversion"/>
  </si>
  <si>
    <t>NOW</t>
    <phoneticPr fontId="1" type="noConversion"/>
  </si>
  <si>
    <t>REPLACE</t>
    <phoneticPr fontId="1" type="noConversion"/>
  </si>
  <si>
    <t>날짜/시간</t>
    <phoneticPr fontId="1" type="noConversion"/>
  </si>
  <si>
    <t>수학</t>
    <phoneticPr fontId="1" type="noConversion"/>
  </si>
  <si>
    <t>통계</t>
    <phoneticPr fontId="1" type="noConversion"/>
  </si>
  <si>
    <t>찾기/참조</t>
    <phoneticPr fontId="1" type="noConversion"/>
  </si>
  <si>
    <t>OFFSET</t>
    <phoneticPr fontId="1" type="noConversion"/>
  </si>
  <si>
    <t>TRANSPOSE</t>
    <phoneticPr fontId="1" type="noConversion"/>
  </si>
  <si>
    <t>DATABASE</t>
    <phoneticPr fontId="1" type="noConversion"/>
  </si>
  <si>
    <t>논리</t>
    <phoneticPr fontId="1" type="noConversion"/>
  </si>
  <si>
    <t>IFERROR</t>
    <phoneticPr fontId="1" type="noConversion"/>
  </si>
  <si>
    <t>COUNTA</t>
    <phoneticPr fontId="1" type="noConversion"/>
  </si>
  <si>
    <t>3학년1반</t>
    <phoneticPr fontId="1" type="noConversion"/>
  </si>
  <si>
    <t>이름</t>
    <phoneticPr fontId="1" type="noConversion"/>
  </si>
  <si>
    <t>국어</t>
    <phoneticPr fontId="1" type="noConversion"/>
  </si>
  <si>
    <t>과학</t>
    <phoneticPr fontId="1" type="noConversion"/>
  </si>
  <si>
    <t>영어</t>
    <phoneticPr fontId="1" type="noConversion"/>
  </si>
  <si>
    <t>국사</t>
    <phoneticPr fontId="1" type="noConversion"/>
  </si>
  <si>
    <t>총점</t>
    <phoneticPr fontId="1" type="noConversion"/>
  </si>
  <si>
    <t>평균</t>
    <phoneticPr fontId="1" type="noConversion"/>
  </si>
  <si>
    <t>석차</t>
    <phoneticPr fontId="1" type="noConversion"/>
  </si>
  <si>
    <t>조영조</t>
    <phoneticPr fontId="1" type="noConversion"/>
  </si>
  <si>
    <t>전정수</t>
    <phoneticPr fontId="1" type="noConversion"/>
  </si>
  <si>
    <t>안가람</t>
    <phoneticPr fontId="1" type="noConversion"/>
  </si>
  <si>
    <t>양홍숙</t>
    <phoneticPr fontId="1" type="noConversion"/>
  </si>
  <si>
    <t>이영미</t>
    <phoneticPr fontId="1" type="noConversion"/>
  </si>
  <si>
    <t>정형준</t>
    <phoneticPr fontId="1" type="noConversion"/>
  </si>
  <si>
    <t>한지선</t>
    <phoneticPr fontId="1" type="noConversion"/>
  </si>
  <si>
    <t>이정호</t>
    <phoneticPr fontId="1" type="noConversion"/>
  </si>
  <si>
    <t>조현진</t>
    <phoneticPr fontId="1" type="noConversion"/>
  </si>
  <si>
    <t>서은미</t>
    <phoneticPr fontId="1" type="noConversion"/>
  </si>
  <si>
    <t>최형담</t>
    <phoneticPr fontId="1" type="noConversion"/>
  </si>
  <si>
    <t>김선</t>
    <phoneticPr fontId="1" type="noConversion"/>
  </si>
  <si>
    <t>박준산</t>
    <phoneticPr fontId="1" type="noConversion"/>
  </si>
  <si>
    <t>유현</t>
    <phoneticPr fontId="1" type="noConversion"/>
  </si>
  <si>
    <t>이미숙</t>
    <phoneticPr fontId="1" type="noConversion"/>
  </si>
  <si>
    <t>손준승</t>
    <phoneticPr fontId="1" type="noConversion"/>
  </si>
  <si>
    <t>윤석열</t>
    <phoneticPr fontId="1" type="noConversion"/>
  </si>
  <si>
    <t>이재명</t>
    <phoneticPr fontId="1" type="noConversion"/>
  </si>
  <si>
    <t>정윤</t>
    <phoneticPr fontId="1" type="noConversion"/>
  </si>
  <si>
    <t>품목</t>
    <phoneticPr fontId="1" type="noConversion"/>
  </si>
  <si>
    <t>판매수량</t>
    <phoneticPr fontId="1" type="noConversion"/>
  </si>
  <si>
    <t>판매액(U$)</t>
    <phoneticPr fontId="1" type="noConversion"/>
  </si>
  <si>
    <t>ROUNDDOWN</t>
    <phoneticPr fontId="1" type="noConversion"/>
  </si>
  <si>
    <t>학력</t>
    <phoneticPr fontId="1" type="noConversion"/>
  </si>
  <si>
    <t>매모리</t>
    <phoneticPr fontId="1" type="noConversion"/>
  </si>
  <si>
    <t>CD</t>
    <phoneticPr fontId="1" type="noConversion"/>
  </si>
  <si>
    <t>CPU</t>
    <phoneticPr fontId="1" type="noConversion"/>
  </si>
  <si>
    <t>그래픽카드</t>
    <phoneticPr fontId="1" type="noConversion"/>
  </si>
  <si>
    <t>USB</t>
    <phoneticPr fontId="1" type="noConversion"/>
  </si>
  <si>
    <t>모니터</t>
    <phoneticPr fontId="1" type="noConversion"/>
  </si>
  <si>
    <t>키보드</t>
    <phoneticPr fontId="1" type="noConversion"/>
  </si>
  <si>
    <t>지역</t>
    <phoneticPr fontId="1" type="noConversion"/>
  </si>
  <si>
    <t>전남</t>
    <phoneticPr fontId="1" type="noConversion"/>
  </si>
  <si>
    <t>경북</t>
    <phoneticPr fontId="1" type="noConversion"/>
  </si>
  <si>
    <t>경남</t>
    <phoneticPr fontId="1" type="noConversion"/>
  </si>
  <si>
    <t>제주</t>
    <phoneticPr fontId="1" type="noConversion"/>
  </si>
  <si>
    <t>LA</t>
    <phoneticPr fontId="1" type="noConversion"/>
  </si>
  <si>
    <t>샌디에이고</t>
    <phoneticPr fontId="1" type="noConversion"/>
  </si>
  <si>
    <t>샌프란시스코</t>
    <phoneticPr fontId="1" type="noConversion"/>
  </si>
  <si>
    <t>워싱턴</t>
    <phoneticPr fontId="1" type="noConversion"/>
  </si>
  <si>
    <t>단가(U$)</t>
    <phoneticPr fontId="1" type="noConversion"/>
  </si>
  <si>
    <t>Data</t>
    <phoneticPr fontId="1" type="noConversion"/>
  </si>
  <si>
    <t>기준정보</t>
    <phoneticPr fontId="1" type="noConversion"/>
  </si>
  <si>
    <t>순번</t>
    <phoneticPr fontId="1" type="noConversion"/>
  </si>
  <si>
    <t>소속팀</t>
    <phoneticPr fontId="1" type="noConversion"/>
  </si>
  <si>
    <t>직급</t>
    <phoneticPr fontId="1" type="noConversion"/>
  </si>
  <si>
    <t>메뉴명</t>
    <phoneticPr fontId="1" type="noConversion"/>
  </si>
  <si>
    <t>금액(원)</t>
    <phoneticPr fontId="1" type="noConversion"/>
  </si>
  <si>
    <t>본부</t>
    <phoneticPr fontId="1" type="noConversion"/>
  </si>
  <si>
    <t>팀</t>
    <phoneticPr fontId="1" type="noConversion"/>
  </si>
  <si>
    <t>인사팀</t>
    <phoneticPr fontId="1" type="noConversion"/>
  </si>
  <si>
    <t>공영호</t>
    <phoneticPr fontId="1" type="noConversion"/>
  </si>
  <si>
    <t>부장</t>
    <phoneticPr fontId="1" type="noConversion"/>
  </si>
  <si>
    <t>치킨마요</t>
    <phoneticPr fontId="1" type="noConversion"/>
  </si>
  <si>
    <t>경영지원본부</t>
    <phoneticPr fontId="1" type="noConversion"/>
  </si>
  <si>
    <t>시설구매팀</t>
    <phoneticPr fontId="1" type="noConversion"/>
  </si>
  <si>
    <t>김성수</t>
    <phoneticPr fontId="1" type="noConversion"/>
  </si>
  <si>
    <t>중부사업본부</t>
    <phoneticPr fontId="1" type="noConversion"/>
  </si>
  <si>
    <t>중부영업1팀</t>
    <phoneticPr fontId="1" type="noConversion"/>
  </si>
  <si>
    <t>호남사업본부</t>
    <phoneticPr fontId="1" type="noConversion"/>
  </si>
  <si>
    <t>중부영업2팀</t>
    <phoneticPr fontId="1" type="noConversion"/>
  </si>
  <si>
    <t>박성진</t>
    <phoneticPr fontId="1" type="noConversion"/>
  </si>
  <si>
    <t>영남사업본부</t>
    <phoneticPr fontId="1" type="noConversion"/>
  </si>
  <si>
    <t>중부영업3팀</t>
    <phoneticPr fontId="1" type="noConversion"/>
  </si>
  <si>
    <t>김건우</t>
    <phoneticPr fontId="1" type="noConversion"/>
  </si>
  <si>
    <t>차장</t>
    <phoneticPr fontId="1" type="noConversion"/>
  </si>
  <si>
    <t>호남영업1팀</t>
    <phoneticPr fontId="1" type="noConversion"/>
  </si>
  <si>
    <t>최민서</t>
    <phoneticPr fontId="1" type="noConversion"/>
  </si>
  <si>
    <t>참치마요</t>
    <phoneticPr fontId="1" type="noConversion"/>
  </si>
  <si>
    <t>호남영업2팀</t>
    <phoneticPr fontId="1" type="noConversion"/>
  </si>
  <si>
    <t>김서윤</t>
    <phoneticPr fontId="1" type="noConversion"/>
  </si>
  <si>
    <t>영남영업1팀</t>
    <phoneticPr fontId="1" type="noConversion"/>
  </si>
  <si>
    <t>최준혁</t>
    <phoneticPr fontId="1" type="noConversion"/>
  </si>
  <si>
    <t>영남영업2팀</t>
    <phoneticPr fontId="1" type="noConversion"/>
  </si>
  <si>
    <t>김우진</t>
    <phoneticPr fontId="1" type="noConversion"/>
  </si>
  <si>
    <t>과장</t>
    <phoneticPr fontId="1" type="noConversion"/>
  </si>
  <si>
    <t>돈까스도련님도시락</t>
    <phoneticPr fontId="1" type="noConversion"/>
  </si>
  <si>
    <t>이은경</t>
    <phoneticPr fontId="1" type="noConversion"/>
  </si>
  <si>
    <t>치킨제육도시락</t>
    <phoneticPr fontId="1" type="noConversion"/>
  </si>
  <si>
    <t>김영진</t>
    <phoneticPr fontId="1" type="noConversion"/>
  </si>
  <si>
    <t>단가(원)</t>
    <phoneticPr fontId="1" type="noConversion"/>
  </si>
  <si>
    <t>유병철</t>
    <phoneticPr fontId="1" type="noConversion"/>
  </si>
  <si>
    <t>왕치킨마요</t>
    <phoneticPr fontId="1" type="noConversion"/>
  </si>
  <si>
    <t>이상현</t>
    <phoneticPr fontId="1" type="noConversion"/>
  </si>
  <si>
    <t>대리</t>
    <phoneticPr fontId="1" type="noConversion"/>
  </si>
  <si>
    <t>동백도시락</t>
    <phoneticPr fontId="1" type="noConversion"/>
  </si>
  <si>
    <t>오정훈</t>
    <phoneticPr fontId="1" type="noConversion"/>
  </si>
  <si>
    <t>왕카레돈까스덮밥</t>
    <phoneticPr fontId="1" type="noConversion"/>
  </si>
  <si>
    <t>이지영</t>
    <phoneticPr fontId="1" type="noConversion"/>
  </si>
  <si>
    <t>진달래도시락</t>
    <phoneticPr fontId="1" type="noConversion"/>
  </si>
  <si>
    <t>김도현</t>
    <phoneticPr fontId="1" type="noConversion"/>
  </si>
  <si>
    <t>사원</t>
    <phoneticPr fontId="1" type="noConversion"/>
  </si>
  <si>
    <t>메가고기고기</t>
    <phoneticPr fontId="1" type="noConversion"/>
  </si>
  <si>
    <t>최수빈</t>
    <phoneticPr fontId="1" type="noConversion"/>
  </si>
  <si>
    <t>이진우</t>
    <phoneticPr fontId="1" type="noConversion"/>
  </si>
  <si>
    <t>김정수</t>
    <phoneticPr fontId="1" type="noConversion"/>
  </si>
  <si>
    <t>이예진</t>
    <phoneticPr fontId="1" type="noConversion"/>
  </si>
  <si>
    <t>이춘식</t>
    <phoneticPr fontId="1" type="noConversion"/>
  </si>
  <si>
    <t>김수민</t>
    <phoneticPr fontId="1" type="noConversion"/>
  </si>
  <si>
    <t>조건부서식</t>
    <phoneticPr fontId="1" type="noConversion"/>
  </si>
  <si>
    <t>데이타유효성검사</t>
    <phoneticPr fontId="1" type="noConversion"/>
  </si>
  <si>
    <t>고급필터</t>
    <phoneticPr fontId="1" type="noConversion"/>
  </si>
  <si>
    <t>피벗</t>
    <phoneticPr fontId="1" type="noConversion"/>
  </si>
  <si>
    <t>챠트</t>
    <phoneticPr fontId="1" type="noConversion"/>
  </si>
  <si>
    <t>목표값찾기</t>
    <phoneticPr fontId="1" type="noConversion"/>
  </si>
  <si>
    <t>정렬및 부분합</t>
    <phoneticPr fontId="1" type="noConversion"/>
  </si>
  <si>
    <t>행 레이블</t>
  </si>
  <si>
    <t>총합계</t>
  </si>
  <si>
    <t>열 레이블</t>
  </si>
  <si>
    <t>alt+아래화살표</t>
    <phoneticPr fontId="1" type="noConversion"/>
  </si>
  <si>
    <t>상동내용입력</t>
    <phoneticPr fontId="1" type="noConversion"/>
  </si>
  <si>
    <t>tab키로 입력,마지막 enter</t>
    <phoneticPr fontId="1" type="noConversion"/>
  </si>
  <si>
    <t>날짜</t>
    <phoneticPr fontId="1" type="noConversion"/>
  </si>
  <si>
    <t>하이픈,스래쉬</t>
    <phoneticPr fontId="1" type="noConversion"/>
  </si>
  <si>
    <t>현재날짜</t>
    <phoneticPr fontId="1" type="noConversion"/>
  </si>
  <si>
    <t>콘트롤+;</t>
    <phoneticPr fontId="1" type="noConversion"/>
  </si>
  <si>
    <t>현재시간</t>
    <phoneticPr fontId="1" type="noConversion"/>
  </si>
  <si>
    <t>콘트롤+:</t>
    <phoneticPr fontId="1" type="noConversion"/>
  </si>
  <si>
    <t>자동채우기</t>
    <phoneticPr fontId="1" type="noConversion"/>
  </si>
  <si>
    <t>옵션으로 설정</t>
    <phoneticPr fontId="1" type="noConversion"/>
  </si>
  <si>
    <t>사용자지정</t>
    <phoneticPr fontId="1" type="noConversion"/>
  </si>
  <si>
    <t>파일-옵션-고급-일반-</t>
    <phoneticPr fontId="1" type="noConversion"/>
  </si>
  <si>
    <t>빠른채우기</t>
    <phoneticPr fontId="1" type="noConversion"/>
  </si>
  <si>
    <t>시트컨트롤,보호</t>
    <phoneticPr fontId="1" type="noConversion"/>
  </si>
  <si>
    <t>빠른실행도구모음(alt+1,2,3,4)</t>
    <phoneticPr fontId="1" type="noConversion"/>
  </si>
  <si>
    <t>ALTER키 활용</t>
    <phoneticPr fontId="1" type="noConversion"/>
  </si>
  <si>
    <t>그림으로 붙여넣기</t>
    <phoneticPr fontId="1" type="noConversion"/>
  </si>
  <si>
    <t>행열 숨기기</t>
    <phoneticPr fontId="1" type="noConversion"/>
  </si>
  <si>
    <t>데이타입력</t>
    <phoneticPr fontId="1" type="noConversion"/>
  </si>
  <si>
    <t>함수</t>
    <phoneticPr fontId="1" type="noConversion"/>
  </si>
  <si>
    <t>5월말고사</t>
    <phoneticPr fontId="1" type="noConversion"/>
  </si>
  <si>
    <t>CD</t>
  </si>
  <si>
    <t>CPU</t>
  </si>
  <si>
    <t>USB</t>
  </si>
  <si>
    <t>그래픽카드</t>
  </si>
  <si>
    <t>매모리</t>
  </si>
  <si>
    <t>모니터</t>
  </si>
  <si>
    <t>키보드</t>
  </si>
  <si>
    <t>합계 : 판매액(U$)</t>
  </si>
  <si>
    <t>LA</t>
  </si>
  <si>
    <t>경남</t>
  </si>
  <si>
    <t>경북</t>
  </si>
  <si>
    <t>샌디에이고</t>
  </si>
  <si>
    <t>샌프란시스코</t>
  </si>
  <si>
    <t>워싱턴</t>
  </si>
  <si>
    <t>전남</t>
  </si>
  <si>
    <t>제주</t>
  </si>
  <si>
    <t>배열함수</t>
    <phoneticPr fontId="1" type="noConversion"/>
  </si>
  <si>
    <t>배열함수예제 (IF 포함)</t>
    <phoneticPr fontId="1" type="noConversion"/>
  </si>
  <si>
    <t>배열함수예제 (IF 없이)</t>
    <phoneticPr fontId="1" type="noConversion"/>
  </si>
  <si>
    <t>B-</t>
    <phoneticPr fontId="1" type="noConversion"/>
  </si>
  <si>
    <t>심리학과</t>
  </si>
  <si>
    <t>사회과학대학</t>
  </si>
  <si>
    <t>송자영</t>
    <phoneticPr fontId="1" type="noConversion"/>
  </si>
  <si>
    <t>A</t>
    <phoneticPr fontId="1" type="noConversion"/>
  </si>
  <si>
    <t>사회복지학과</t>
  </si>
  <si>
    <t>민혜선</t>
    <phoneticPr fontId="1" type="noConversion"/>
  </si>
  <si>
    <t>A+</t>
    <phoneticPr fontId="1" type="noConversion"/>
  </si>
  <si>
    <t>소프트웨어공학과</t>
  </si>
  <si>
    <t>공과대학</t>
  </si>
  <si>
    <t>박나래</t>
    <phoneticPr fontId="1" type="noConversion"/>
  </si>
  <si>
    <t>C</t>
    <phoneticPr fontId="1" type="noConversion"/>
  </si>
  <si>
    <t>사회학과</t>
  </si>
  <si>
    <t>조희영</t>
    <phoneticPr fontId="1" type="noConversion"/>
  </si>
  <si>
    <t>B</t>
    <phoneticPr fontId="1" type="noConversion"/>
  </si>
  <si>
    <t>최승원</t>
    <phoneticPr fontId="1" type="noConversion"/>
  </si>
  <si>
    <t>국어교육과</t>
  </si>
  <si>
    <t>사범대학</t>
  </si>
  <si>
    <t>박정재</t>
    <phoneticPr fontId="22" type="noConversion"/>
  </si>
  <si>
    <t>이효진</t>
    <phoneticPr fontId="22" type="noConversion"/>
  </si>
  <si>
    <t>C+</t>
    <phoneticPr fontId="1" type="noConversion"/>
  </si>
  <si>
    <t>컴퓨터공학과</t>
  </si>
  <si>
    <t>지율무</t>
    <phoneticPr fontId="22" type="noConversion"/>
  </si>
  <si>
    <t>A-</t>
    <phoneticPr fontId="1" type="noConversion"/>
  </si>
  <si>
    <t>김써니</t>
    <phoneticPr fontId="22" type="noConversion"/>
  </si>
  <si>
    <t>서유진</t>
    <phoneticPr fontId="22" type="noConversion"/>
  </si>
  <si>
    <t>송혜수</t>
    <phoneticPr fontId="22" type="noConversion"/>
  </si>
  <si>
    <t>이정우</t>
    <phoneticPr fontId="22" type="noConversion"/>
  </si>
  <si>
    <t>김골든</t>
    <phoneticPr fontId="22" type="noConversion"/>
  </si>
  <si>
    <t>B+</t>
    <phoneticPr fontId="1" type="noConversion"/>
  </si>
  <si>
    <t>박헨리</t>
    <phoneticPr fontId="22" type="noConversion"/>
  </si>
  <si>
    <t>김함바</t>
    <phoneticPr fontId="22" type="noConversion"/>
  </si>
  <si>
    <t>학점</t>
    <phoneticPr fontId="1" type="noConversion"/>
  </si>
  <si>
    <t>학과</t>
    <phoneticPr fontId="1" type="noConversion"/>
  </si>
  <si>
    <t>대학</t>
    <phoneticPr fontId="1" type="noConversion"/>
  </si>
  <si>
    <t>이름</t>
  </si>
  <si>
    <t>[표1]</t>
    <phoneticPr fontId="1" type="noConversion"/>
  </si>
  <si>
    <t>결과는 [G9] 부터 입력되도록 설정.</t>
    <phoneticPr fontId="1" type="noConversion"/>
  </si>
  <si>
    <t>조건은 [G6:G7] 영역에 입력.</t>
    <phoneticPr fontId="1" type="noConversion"/>
  </si>
  <si>
    <t>'이름, 학과, 학점' 필드만 결과로 추출하시오. (And, Right, Find 함수 사용)</t>
    <phoneticPr fontId="1" type="noConversion"/>
  </si>
  <si>
    <t>문제. [표1]의 대학 목록 중 "과학대학" 으로 끝나면서, 학과명에 "복지" 단어를  포함하고 있는 데이터의</t>
    <phoneticPr fontId="1" type="noConversion"/>
  </si>
  <si>
    <t>30 이상</t>
  </si>
  <si>
    <t>비만</t>
  </si>
  <si>
    <t>BMI</t>
    <phoneticPr fontId="1" type="noConversion"/>
  </si>
  <si>
    <t>키</t>
    <phoneticPr fontId="1" type="noConversion"/>
  </si>
  <si>
    <t>체중</t>
    <phoneticPr fontId="1" type="noConversion"/>
  </si>
  <si>
    <t>25 - 29</t>
  </si>
  <si>
    <t>20 - 24</t>
  </si>
  <si>
    <t>정상</t>
  </si>
  <si>
    <t>20 미만</t>
  </si>
  <si>
    <t>저체중</t>
  </si>
  <si>
    <t>(select case 사용)</t>
    <phoneticPr fontId="1" type="noConversion"/>
  </si>
  <si>
    <t/>
  </si>
  <si>
    <t>식 : BMI=체중 / ( 키/100) ^ 2</t>
    <phoneticPr fontId="1" type="noConversion"/>
  </si>
  <si>
    <t>문제. [표1] 을 참조하여 BMI를 출력하시오.</t>
    <phoneticPr fontId="1" type="noConversion"/>
  </si>
  <si>
    <t>010-1234-5735</t>
  </si>
  <si>
    <t>010-1234-5736</t>
  </si>
  <si>
    <t>010-1234-5737</t>
  </si>
  <si>
    <t>010-1234-5738</t>
  </si>
  <si>
    <t>010-1234-5739</t>
  </si>
  <si>
    <t>010-1234-5740</t>
  </si>
  <si>
    <t>010-1234-5741</t>
  </si>
  <si>
    <t>010-1234-5742</t>
  </si>
  <si>
    <t>010-1234-5743</t>
  </si>
  <si>
    <t>010-1234-5744</t>
  </si>
  <si>
    <t>010-1234-5745</t>
  </si>
  <si>
    <t>010-1234-5746</t>
  </si>
  <si>
    <t>010-1234-5747</t>
  </si>
  <si>
    <t>010-1234-5748</t>
  </si>
  <si>
    <t>010-1234-5749</t>
  </si>
  <si>
    <t>010-1234-5750</t>
  </si>
  <si>
    <t>010-1234-5751</t>
  </si>
  <si>
    <t>010-1234-5752</t>
  </si>
  <si>
    <t>010-1234-5753</t>
  </si>
  <si>
    <t>010-1234-5754</t>
  </si>
  <si>
    <t>010-1234-5755</t>
  </si>
  <si>
    <t>010-1234-5756</t>
  </si>
  <si>
    <t>010-1234-5757</t>
  </si>
  <si>
    <t>010-1234-5758</t>
  </si>
  <si>
    <t>010-1234-5759</t>
  </si>
  <si>
    <t>010-1234-5760</t>
  </si>
  <si>
    <t>010-1234-5761</t>
  </si>
  <si>
    <t>010-1234-5762</t>
  </si>
  <si>
    <t>010-1234-5763</t>
  </si>
  <si>
    <t>010-1234-5764</t>
  </si>
  <si>
    <t>010-1234-5765</t>
  </si>
  <si>
    <t>010-1234-5766</t>
  </si>
  <si>
    <t>010-1234-5767</t>
  </si>
  <si>
    <t>010-1234-5768</t>
  </si>
  <si>
    <t>010-1234-5769</t>
  </si>
  <si>
    <t>010-1234-5770</t>
  </si>
  <si>
    <t>010-1234-5771</t>
  </si>
  <si>
    <t>010-1234-5772</t>
  </si>
  <si>
    <t>010-1234-5773</t>
  </si>
  <si>
    <t>010-1234-5774</t>
  </si>
  <si>
    <t>010-1234-5775</t>
  </si>
  <si>
    <t>010-1234-5776</t>
  </si>
  <si>
    <t>010-1234-5777</t>
  </si>
  <si>
    <t>010-1234-5778</t>
  </si>
  <si>
    <t>010-1234-5779</t>
  </si>
  <si>
    <t>010-1234-5780</t>
  </si>
  <si>
    <t>010-1234-5781</t>
  </si>
  <si>
    <t>010-1234-5782</t>
  </si>
  <si>
    <t>010-1234-5783</t>
  </si>
  <si>
    <t>010-1234-5784</t>
  </si>
  <si>
    <t>010-1234-5785</t>
  </si>
  <si>
    <t>010-1234-5786</t>
  </si>
  <si>
    <t>010-1234-5787</t>
  </si>
  <si>
    <t>010-1234-5788</t>
  </si>
  <si>
    <t>010-1234-5789</t>
  </si>
  <si>
    <t>010-1234-5790</t>
  </si>
  <si>
    <t>010-1234-5791</t>
  </si>
  <si>
    <t>010-1234-5792</t>
  </si>
  <si>
    <t>010-1234-5793</t>
  </si>
  <si>
    <t>010-1234-5794</t>
  </si>
  <si>
    <t>010-1234-5795</t>
  </si>
  <si>
    <t>010-1234-5796</t>
  </si>
  <si>
    <t>010-1234-5797</t>
  </si>
  <si>
    <t>010-1234-5798</t>
  </si>
  <si>
    <t>010-1234-5799</t>
  </si>
  <si>
    <t>010-1234-5800</t>
  </si>
  <si>
    <t>010-1234-5801</t>
  </si>
  <si>
    <t>010-1234-5802</t>
  </si>
  <si>
    <t>010-1234-5803</t>
  </si>
  <si>
    <t>010-1234-5804</t>
  </si>
  <si>
    <t>010-1234-5805</t>
  </si>
  <si>
    <t>010-1234-5806</t>
  </si>
  <si>
    <t>010-1234-5807</t>
  </si>
  <si>
    <t>010-1234-5808</t>
  </si>
  <si>
    <t>010-1234-5809</t>
  </si>
  <si>
    <t>010-1234-5810</t>
  </si>
  <si>
    <t>010-1234-5811</t>
  </si>
  <si>
    <t>010-1234-5812</t>
  </si>
  <si>
    <t>010-1234-5813</t>
  </si>
  <si>
    <t>010-1234-5814</t>
  </si>
  <si>
    <t>010-1234-5815</t>
  </si>
  <si>
    <t>010-1234-5816</t>
  </si>
  <si>
    <t>010-1234-5817</t>
  </si>
  <si>
    <t>010-1234-5818</t>
  </si>
  <si>
    <t>010-1234-5819</t>
  </si>
  <si>
    <t>010-1234-5820</t>
  </si>
  <si>
    <t>010-1234-5821</t>
  </si>
  <si>
    <t>010-1234-5822</t>
  </si>
  <si>
    <t>010-1234-5823</t>
  </si>
  <si>
    <t>010-1234-5824</t>
  </si>
  <si>
    <t>010-1234-5825</t>
  </si>
  <si>
    <t>010-1234-5826</t>
  </si>
  <si>
    <t>010-1234-5827</t>
  </si>
  <si>
    <t>010-1234-5828</t>
  </si>
  <si>
    <t>010-1234-5829</t>
  </si>
  <si>
    <t>010-1234-5830</t>
  </si>
  <si>
    <t>010-1234-5831</t>
  </si>
  <si>
    <t>010-1234-5832</t>
  </si>
  <si>
    <t>010-1234-5833</t>
  </si>
  <si>
    <t>010-1234-5834</t>
  </si>
  <si>
    <t>010-1234-5835</t>
  </si>
  <si>
    <t>010-1234-5836</t>
  </si>
  <si>
    <t>010-1234-5837</t>
  </si>
  <si>
    <t>010-1234-5838</t>
  </si>
  <si>
    <t>010-1234-5839</t>
  </si>
  <si>
    <t>010-1234-5840</t>
  </si>
  <si>
    <t>010-1234-5841</t>
  </si>
  <si>
    <t>010-1234-5842</t>
  </si>
  <si>
    <t>010-1234-5843</t>
  </si>
  <si>
    <t>010-1234-5844</t>
  </si>
  <si>
    <t>010-1234-5845</t>
  </si>
  <si>
    <t>010-1234-5846</t>
  </si>
  <si>
    <t>010-1234-5847</t>
  </si>
  <si>
    <t>010-1234-5848</t>
  </si>
  <si>
    <t>010-1234-5849</t>
  </si>
  <si>
    <t>010-1234-5850</t>
  </si>
  <si>
    <t>010-1234-5851</t>
  </si>
  <si>
    <t>010-1234-5852</t>
  </si>
  <si>
    <t>010-1234-5853</t>
  </si>
  <si>
    <t>010-1234-5854</t>
  </si>
  <si>
    <t>010-1234-5855</t>
  </si>
  <si>
    <t>010-1234-5856</t>
  </si>
  <si>
    <t>010-1234-5857</t>
  </si>
  <si>
    <t>010-1234-5858</t>
  </si>
  <si>
    <t>010-1234-5859</t>
  </si>
  <si>
    <t>010-1234-5860</t>
  </si>
  <si>
    <t>010-1234-5861</t>
  </si>
  <si>
    <t>010-1234-5862</t>
  </si>
  <si>
    <t>010-1234-5863</t>
  </si>
  <si>
    <t>010-1234-5864</t>
  </si>
  <si>
    <t>010-1234-5865</t>
  </si>
  <si>
    <t>010-1234-5866</t>
  </si>
  <si>
    <t>010-1234-5867</t>
  </si>
  <si>
    <t>010-1234-5868</t>
  </si>
  <si>
    <t>010-1234-5869</t>
  </si>
  <si>
    <t>010-1234-5870</t>
  </si>
  <si>
    <t>010-1234-5871</t>
  </si>
  <si>
    <t>010-1234-5872</t>
  </si>
  <si>
    <t>010-1234-5873</t>
  </si>
  <si>
    <t>010-1234-5874</t>
  </si>
  <si>
    <t>010-1234-5875</t>
  </si>
  <si>
    <t>010-1234-5876</t>
  </si>
  <si>
    <t>010-1234-5877</t>
  </si>
  <si>
    <t>010-1234-5878</t>
  </si>
  <si>
    <t>010-1234-5879</t>
  </si>
  <si>
    <t>010-1234-5880</t>
  </si>
  <si>
    <t>010-1234-5881</t>
  </si>
  <si>
    <t>010-1234-5882</t>
  </si>
  <si>
    <t>010-1234-5883</t>
  </si>
  <si>
    <t>010-1234-5884</t>
  </si>
  <si>
    <t>010-1234-5885</t>
  </si>
  <si>
    <t>010-1234-5886</t>
  </si>
  <si>
    <t>010-1234-5887</t>
  </si>
  <si>
    <t>010-1234-5888</t>
  </si>
  <si>
    <t>010-1234-5889</t>
  </si>
  <si>
    <t>010-1234-5890</t>
  </si>
  <si>
    <t>010-1234-5891</t>
  </si>
  <si>
    <t>010-1234-5892</t>
  </si>
  <si>
    <t>010-1234-5893</t>
  </si>
  <si>
    <t>010-1234-5894</t>
  </si>
  <si>
    <t>010-1234-5895</t>
  </si>
  <si>
    <t>010-1234-5896</t>
  </si>
  <si>
    <t>010-1234-5897</t>
  </si>
  <si>
    <t>010-1234-5898</t>
  </si>
  <si>
    <t>010-1234-5899</t>
  </si>
  <si>
    <t>010-1234-5900</t>
  </si>
  <si>
    <t>010-1234-5901</t>
  </si>
  <si>
    <t>010-1234-5902</t>
  </si>
  <si>
    <t>010-1234-5903</t>
  </si>
  <si>
    <t>010-1234-5904</t>
  </si>
  <si>
    <t>010-1234-5905</t>
  </si>
  <si>
    <t>010-1234-5906</t>
  </si>
  <si>
    <t>010-1234-5907</t>
  </si>
  <si>
    <t>010-1234-5908</t>
  </si>
  <si>
    <t>010-1234-5909</t>
  </si>
  <si>
    <t>010-1234-5910</t>
  </si>
  <si>
    <t>010-1234-5911</t>
  </si>
  <si>
    <t>010-1234-5912</t>
  </si>
  <si>
    <t>010-1234-5913</t>
  </si>
  <si>
    <t>010-1234-5914</t>
  </si>
  <si>
    <t>010-1234-5915</t>
  </si>
  <si>
    <t>010-1234-5916</t>
  </si>
  <si>
    <t>010-1234-5917</t>
  </si>
  <si>
    <t>010-1234-5918</t>
  </si>
  <si>
    <t>010-1234-5919</t>
  </si>
  <si>
    <t>010-1234-5920</t>
  </si>
  <si>
    <t>010-1234-5921</t>
  </si>
  <si>
    <t>010-1234-5922</t>
  </si>
  <si>
    <t>010-1234-5923</t>
  </si>
  <si>
    <t>010-1234-5924</t>
  </si>
  <si>
    <t>010-1234-5925</t>
  </si>
  <si>
    <t>010-1234-5926</t>
  </si>
  <si>
    <t>010-1234-5927</t>
  </si>
  <si>
    <t>010-1234-5928</t>
  </si>
  <si>
    <t>010-1234-5929</t>
  </si>
  <si>
    <t>010-1234-5930</t>
  </si>
  <si>
    <t>010-1234-5931</t>
  </si>
  <si>
    <t>010-1234-5932</t>
  </si>
  <si>
    <t>010-1234-5933</t>
  </si>
  <si>
    <t>010-1234-5934</t>
  </si>
  <si>
    <t>010-1234-5935</t>
  </si>
  <si>
    <t>010-1234-5936</t>
  </si>
  <si>
    <t>010-1234-5937</t>
  </si>
  <si>
    <t>010-1234-5938</t>
  </si>
  <si>
    <t>010-1234-5939</t>
  </si>
  <si>
    <t>010-1234-5940</t>
  </si>
  <si>
    <t>010-1234-5941</t>
  </si>
  <si>
    <t>010-1234-5942</t>
  </si>
  <si>
    <t>010-1234-5943</t>
  </si>
  <si>
    <t>010-1234-5944</t>
  </si>
  <si>
    <t>010-1234-5945</t>
  </si>
  <si>
    <t>010-1234-5946</t>
  </si>
  <si>
    <t>010-1234-5947</t>
  </si>
  <si>
    <t>010-1234-5948</t>
  </si>
  <si>
    <t>010-1234-5949</t>
  </si>
  <si>
    <t>010-1234-5950</t>
  </si>
  <si>
    <t>010-1234-5951</t>
  </si>
  <si>
    <t>010-1234-5952</t>
  </si>
  <si>
    <t>010-1234-5953</t>
  </si>
  <si>
    <t>010-1234-5954</t>
  </si>
  <si>
    <t>010-1234-5955</t>
  </si>
  <si>
    <t>010-1234-5956</t>
  </si>
  <si>
    <t>010-1234-5957</t>
  </si>
  <si>
    <t>010-1234-5958</t>
  </si>
  <si>
    <t>010-1234-5959</t>
  </si>
  <si>
    <t>010-1234-5960</t>
  </si>
  <si>
    <t>010-1234-5961</t>
  </si>
  <si>
    <t>010-1234-5962</t>
  </si>
  <si>
    <t>010-1234-5963</t>
  </si>
  <si>
    <t>010-1234-5964</t>
  </si>
  <si>
    <t>010-1234-5965</t>
  </si>
  <si>
    <t>010-1234-5966</t>
  </si>
  <si>
    <t>010-1234-5967</t>
  </si>
  <si>
    <t>010-1234-5968</t>
  </si>
  <si>
    <t>010-1234-5969</t>
  </si>
  <si>
    <t>010-1234-5970</t>
  </si>
  <si>
    <t>010-1234-5971</t>
  </si>
  <si>
    <t>010-1234-5972</t>
  </si>
  <si>
    <t>010-1234-5973</t>
  </si>
  <si>
    <t>010-1234-5974</t>
  </si>
  <si>
    <t>010-1234-5975</t>
  </si>
  <si>
    <t>010-1234-5976</t>
  </si>
  <si>
    <t>010-1234-5977</t>
  </si>
  <si>
    <t>010-1234-5978</t>
  </si>
  <si>
    <t>010-1234-5979</t>
  </si>
  <si>
    <t>010-1234-5980</t>
  </si>
  <si>
    <t>010-1234-5981</t>
  </si>
  <si>
    <t>010-1234-5982</t>
  </si>
  <si>
    <t>010-1234-5983</t>
  </si>
  <si>
    <t>010-1234-5984</t>
  </si>
  <si>
    <t>010-1234-5985</t>
  </si>
  <si>
    <t>010-1234-5986</t>
  </si>
  <si>
    <t>010-1234-5987</t>
  </si>
  <si>
    <t>010-1234-5988</t>
  </si>
  <si>
    <t>010-1234-5989</t>
  </si>
  <si>
    <t>010-1234-5990</t>
  </si>
  <si>
    <t>010-1234-5991</t>
  </si>
  <si>
    <t>010-1234-5992</t>
  </si>
  <si>
    <t>010-1234-5993</t>
  </si>
  <si>
    <t>010-1234-5994</t>
  </si>
  <si>
    <t>010-1234-5995</t>
  </si>
  <si>
    <t>010-1234-5996</t>
  </si>
  <si>
    <t>010-1234-5997</t>
  </si>
  <si>
    <t>010-1234-5998</t>
  </si>
  <si>
    <t>010-1234-5999</t>
  </si>
  <si>
    <t>010-1234-6000</t>
  </si>
  <si>
    <t>010-1234-6001</t>
  </si>
  <si>
    <t>010-1234-6002</t>
  </si>
  <si>
    <t>010-1234-6003</t>
  </si>
  <si>
    <t>010-1234-6004</t>
  </si>
  <si>
    <t>010-1234-6005</t>
  </si>
  <si>
    <t>010-1234-6006</t>
  </si>
  <si>
    <t>010-1234-6007</t>
  </si>
  <si>
    <t>010-1234-6008</t>
  </si>
  <si>
    <t>010-1234-6009</t>
  </si>
  <si>
    <t>010-1234-6010</t>
  </si>
  <si>
    <t>010-1234-6011</t>
  </si>
  <si>
    <t>010-1234-6012</t>
  </si>
  <si>
    <t>010-1234-6013</t>
  </si>
  <si>
    <t>010-1234-6014</t>
  </si>
  <si>
    <t>010-1234-6015</t>
  </si>
  <si>
    <t>010-1234-6016</t>
  </si>
  <si>
    <t>010-1234-6017</t>
  </si>
  <si>
    <t>010-1234-6018</t>
  </si>
  <si>
    <t>010-1234-6019</t>
  </si>
  <si>
    <t>010-1234-6020</t>
  </si>
  <si>
    <t>010-1234-6021</t>
  </si>
  <si>
    <t>010-1234-6022</t>
  </si>
  <si>
    <t>010-1234-6023</t>
  </si>
  <si>
    <t>010-1234-6024</t>
  </si>
  <si>
    <t>010-1234-6025</t>
  </si>
  <si>
    <t>010-1234-6026</t>
  </si>
  <si>
    <t>010-1234-6027</t>
  </si>
  <si>
    <t>010-1234-6028</t>
  </si>
  <si>
    <t>010-1234-6029</t>
  </si>
  <si>
    <t>010-1234-6030</t>
  </si>
  <si>
    <t>010-1234-6031</t>
  </si>
  <si>
    <t>010-1234-6032</t>
  </si>
  <si>
    <t>010-1234-6033</t>
  </si>
  <si>
    <t>010-1234-6034</t>
  </si>
  <si>
    <t>010-1234-6035</t>
  </si>
  <si>
    <t>010-1234-6036</t>
  </si>
  <si>
    <t>010-1234-6037</t>
  </si>
  <si>
    <t>010-1234-6038</t>
  </si>
  <si>
    <t>010-1234-6039</t>
  </si>
  <si>
    <t>010-1234-6040</t>
  </si>
  <si>
    <t>010-1234-6041</t>
  </si>
  <si>
    <t>010-1234-6042</t>
  </si>
  <si>
    <t>010-1234-6043</t>
  </si>
  <si>
    <t>010-1234-6044</t>
  </si>
  <si>
    <t>010-1234-6045</t>
  </si>
  <si>
    <t>010-1234-6046</t>
  </si>
  <si>
    <t>010-1234-6047</t>
  </si>
  <si>
    <t>010-1234-6048</t>
  </si>
  <si>
    <t>010-1234-6049</t>
  </si>
  <si>
    <t>010-1234-6050</t>
  </si>
  <si>
    <t>010-1234-6051</t>
  </si>
  <si>
    <t>010-1234-6052</t>
  </si>
  <si>
    <t>010-1234-6053</t>
  </si>
  <si>
    <t>010-1234-6054</t>
  </si>
  <si>
    <t>010-1234-6055</t>
  </si>
  <si>
    <t>010-1234-6056</t>
  </si>
  <si>
    <t>010-1234-6057</t>
  </si>
  <si>
    <t>010-1234-6058</t>
  </si>
  <si>
    <t>010-1234-6059</t>
  </si>
  <si>
    <t>010-1234-6060</t>
  </si>
  <si>
    <t>010-1234-6061</t>
  </si>
  <si>
    <t>010-1234-6062</t>
  </si>
  <si>
    <t>010-1234-6063</t>
  </si>
  <si>
    <t>010-1234-6064</t>
  </si>
  <si>
    <t>010-1234-6065</t>
  </si>
  <si>
    <t>010-1234-6066</t>
  </si>
  <si>
    <t>010-1234-6067</t>
  </si>
  <si>
    <t>010-1234-6068</t>
  </si>
  <si>
    <t>010-1234-6069</t>
  </si>
  <si>
    <t>010-1234-6070</t>
  </si>
  <si>
    <t>010-1234-6071</t>
  </si>
  <si>
    <t>010-1234-6072</t>
  </si>
  <si>
    <t>010-1234-6073</t>
  </si>
  <si>
    <t>010-1234-6074</t>
  </si>
  <si>
    <t>010-1234-6075</t>
  </si>
  <si>
    <t>010-1234-6076</t>
  </si>
  <si>
    <t>010-1234-6077</t>
  </si>
  <si>
    <t>010-1234-6078</t>
  </si>
  <si>
    <t>010-1234-6079</t>
  </si>
  <si>
    <t>010-1234-6080</t>
  </si>
  <si>
    <t>010-1234-6081</t>
  </si>
  <si>
    <t>010-1234-6082</t>
  </si>
  <si>
    <t>010-1234-6083</t>
  </si>
  <si>
    <t>010-1234-6084</t>
  </si>
  <si>
    <t>010-1234-6085</t>
  </si>
  <si>
    <t>010-1234-6086</t>
  </si>
  <si>
    <t>010-1234-6087</t>
  </si>
  <si>
    <t>010-1234-6088</t>
  </si>
  <si>
    <t>010-1234-6089</t>
  </si>
  <si>
    <t>010-1234-6090</t>
  </si>
  <si>
    <t>010-1234-6091</t>
  </si>
  <si>
    <t>010-1234-6092</t>
  </si>
  <si>
    <t>010-1234-6093</t>
  </si>
  <si>
    <t>010-1234-6094</t>
  </si>
  <si>
    <t>010-1234-6095</t>
  </si>
  <si>
    <t>010-1234-6096</t>
  </si>
  <si>
    <t>010-1234-6097</t>
  </si>
  <si>
    <t>010-1234-6098</t>
  </si>
  <si>
    <t>010-1234-6099</t>
  </si>
  <si>
    <t>010-1234-6100</t>
  </si>
  <si>
    <t>010-1234-6101</t>
  </si>
  <si>
    <t>010-1234-6102</t>
  </si>
  <si>
    <t>010-1234-6103</t>
  </si>
  <si>
    <t>010-1234-6104</t>
  </si>
  <si>
    <t>010-1234-6105</t>
  </si>
  <si>
    <t>010-1234-6106</t>
  </si>
  <si>
    <t>010-1234-6107</t>
  </si>
  <si>
    <t>010-1234-6108</t>
  </si>
  <si>
    <t>010-1234-6109</t>
  </si>
  <si>
    <t>010-1234-6110</t>
  </si>
  <si>
    <t>010-1234-6111</t>
  </si>
  <si>
    <t>010-1234-6112</t>
  </si>
  <si>
    <t>010-1234-6113</t>
  </si>
  <si>
    <t>010-1234-6114</t>
  </si>
  <si>
    <t>010-1234-6115</t>
  </si>
  <si>
    <t>010-1234-6116</t>
  </si>
  <si>
    <t>010-1234-6117</t>
  </si>
  <si>
    <t>010-1234-6118</t>
  </si>
  <si>
    <t>010-1234-6119</t>
  </si>
  <si>
    <t>010-1234-6120</t>
  </si>
  <si>
    <t>010-1234-6121</t>
  </si>
  <si>
    <t>010-1234-6122</t>
  </si>
  <si>
    <t>010-1234-6123</t>
  </si>
  <si>
    <t>010-1234-6124</t>
  </si>
  <si>
    <t>010-1234-6125</t>
  </si>
  <si>
    <t>010-1234-6126</t>
  </si>
  <si>
    <t>010-1234-6127</t>
  </si>
  <si>
    <t>010-1234-6128</t>
  </si>
  <si>
    <t>010-1234-6129</t>
  </si>
  <si>
    <t>010-1234-6130</t>
  </si>
  <si>
    <t>010-1234-6131</t>
  </si>
  <si>
    <t>010-1234-6132</t>
  </si>
  <si>
    <t>010-1234-6133</t>
  </si>
  <si>
    <t>010-1234-6134</t>
  </si>
  <si>
    <t>010-1234-6135</t>
  </si>
  <si>
    <t>010-1234-6136</t>
  </si>
  <si>
    <t>010-1234-6137</t>
  </si>
  <si>
    <t>010-1234-6138</t>
  </si>
  <si>
    <t>010-1234-6139</t>
  </si>
  <si>
    <t>010-1234-6140</t>
  </si>
  <si>
    <t>010-1234-6141</t>
  </si>
  <si>
    <t>010-1234-6142</t>
  </si>
  <si>
    <t>010-1234-6143</t>
  </si>
  <si>
    <t>010-1234-6144</t>
  </si>
  <si>
    <t>010-1234-6145</t>
  </si>
  <si>
    <t>010-1234-6146</t>
  </si>
  <si>
    <t>010-1234-6147</t>
  </si>
  <si>
    <t>010-1234-6148</t>
  </si>
  <si>
    <t>010-1234-6149</t>
  </si>
  <si>
    <t>010-1234-6150</t>
  </si>
  <si>
    <t>010-1234-6151</t>
  </si>
  <si>
    <t>010-1234-6152</t>
  </si>
  <si>
    <t>010-1234-6153</t>
  </si>
  <si>
    <t>010-1234-6154</t>
  </si>
  <si>
    <t>010-1234-6155</t>
  </si>
  <si>
    <t>010-1234-6156</t>
  </si>
  <si>
    <t>010-1234-6157</t>
  </si>
  <si>
    <t>010-1234-6158</t>
  </si>
  <si>
    <t>010-1234-6159</t>
  </si>
  <si>
    <t>010-1234-6160</t>
  </si>
  <si>
    <t>010-1234-6161</t>
  </si>
  <si>
    <t>010-1234-6162</t>
  </si>
  <si>
    <t>010-1234-6163</t>
  </si>
  <si>
    <t>010-1234-6164</t>
  </si>
  <si>
    <t>010-1234-6165</t>
  </si>
  <si>
    <t>010-1234-6166</t>
  </si>
  <si>
    <t>010-1234-6167</t>
  </si>
  <si>
    <t>010-1234-6168</t>
  </si>
  <si>
    <t>010-1234-6169</t>
  </si>
  <si>
    <t>010-1234-6170</t>
  </si>
  <si>
    <t>010-1234-6171</t>
  </si>
  <si>
    <t>010-1234-6172</t>
  </si>
  <si>
    <t>010-1234-6173</t>
  </si>
  <si>
    <t>010-1234-6174</t>
  </si>
  <si>
    <t>010-1234-6175</t>
  </si>
  <si>
    <t>010-1234-6176</t>
  </si>
  <si>
    <t>010-1234-6177</t>
  </si>
  <si>
    <t>010-1234-6178</t>
  </si>
  <si>
    <t>010-1234-6179</t>
  </si>
  <si>
    <t>010-1234-6180</t>
  </si>
  <si>
    <t>010-1234-6181</t>
  </si>
  <si>
    <t>010-1234-6182</t>
  </si>
  <si>
    <t>010-1234-6183</t>
  </si>
  <si>
    <t>010-1234-6184</t>
  </si>
  <si>
    <t>010-1234-6185</t>
  </si>
  <si>
    <t>010-1234-6186</t>
  </si>
  <si>
    <t>010-1234-6187</t>
  </si>
  <si>
    <t>010-1234-6188</t>
  </si>
  <si>
    <t>010-1234-6189</t>
  </si>
  <si>
    <t>010-1234-6190</t>
  </si>
  <si>
    <t>010-1234-6191</t>
  </si>
  <si>
    <t>010-1234-6192</t>
  </si>
  <si>
    <t>010-1234-6193</t>
  </si>
  <si>
    <t>010-1234-6194</t>
  </si>
  <si>
    <t>010-1234-6195</t>
  </si>
  <si>
    <t>010-1234-6196</t>
  </si>
  <si>
    <t>010-1234-6197</t>
  </si>
  <si>
    <t>010-1234-6198</t>
  </si>
  <si>
    <t>010-1234-6199</t>
  </si>
  <si>
    <t>010-1234-6200</t>
  </si>
  <si>
    <t>010-1234-6201</t>
  </si>
  <si>
    <t>010-1234-6202</t>
  </si>
  <si>
    <t>010-1234-6203</t>
  </si>
  <si>
    <t>010-1234-6204</t>
  </si>
  <si>
    <t>010-1234-6205</t>
  </si>
  <si>
    <t>010-1234-6206</t>
  </si>
  <si>
    <t>010-1234-6207</t>
  </si>
  <si>
    <t>010-1234-6208</t>
  </si>
  <si>
    <t>010-1234-6209</t>
  </si>
  <si>
    <t>010-1234-6210</t>
  </si>
  <si>
    <t>010-1234-6211</t>
  </si>
  <si>
    <t>010-1234-6212</t>
  </si>
  <si>
    <t>010-1234-6213</t>
  </si>
  <si>
    <t>010-1234-6214</t>
  </si>
  <si>
    <t>010-1234-6215</t>
  </si>
  <si>
    <t>010-1234-6216</t>
  </si>
  <si>
    <t>010-1234-6217</t>
  </si>
  <si>
    <t>010-1234-6218</t>
  </si>
  <si>
    <t>010-1234-6219</t>
  </si>
  <si>
    <t>010-1234-6220</t>
  </si>
  <si>
    <t>010-1234-6221</t>
  </si>
  <si>
    <t>010-1234-6222</t>
  </si>
  <si>
    <t>010-1234-6223</t>
  </si>
  <si>
    <t>010-1234-6224</t>
  </si>
  <si>
    <t>010-1234-6225</t>
  </si>
  <si>
    <t>010-1234-6226</t>
  </si>
  <si>
    <t>010-1234-6227</t>
  </si>
  <si>
    <t>010-1234-6228</t>
  </si>
  <si>
    <t>010-1234-6229</t>
  </si>
  <si>
    <t>010-1234-6230</t>
  </si>
  <si>
    <t>010-1234-6231</t>
  </si>
  <si>
    <t>010-1234-6232</t>
  </si>
  <si>
    <t>010-1234-6233</t>
  </si>
  <si>
    <t>010-1234-6234</t>
  </si>
  <si>
    <t>010-1234-6235</t>
  </si>
  <si>
    <t>010-1234-6236</t>
  </si>
  <si>
    <t>010-1234-6237</t>
  </si>
  <si>
    <t>010-1234-6238</t>
  </si>
  <si>
    <t>010-1234-6239</t>
  </si>
  <si>
    <t>010-1234-6240</t>
  </si>
  <si>
    <t>010-1234-6241</t>
  </si>
  <si>
    <t>010-1234-6242</t>
  </si>
  <si>
    <t>010-1234-6243</t>
  </si>
  <si>
    <t>010-1234-6244</t>
  </si>
  <si>
    <t>010-1234-6245</t>
  </si>
  <si>
    <t>010-1234-6246</t>
  </si>
  <si>
    <t>010-1234-6247</t>
  </si>
  <si>
    <t>010-1234-6248</t>
  </si>
  <si>
    <t>010-1234-6249</t>
  </si>
  <si>
    <t>010-1234-6250</t>
  </si>
  <si>
    <t>010-1234-6251</t>
  </si>
  <si>
    <t>010-1234-6252</t>
  </si>
  <si>
    <t>010-1234-6253</t>
  </si>
  <si>
    <t>010-1234-6254</t>
  </si>
  <si>
    <t>010-1234-6255</t>
  </si>
  <si>
    <t>010-1234-6256</t>
  </si>
  <si>
    <t>010-1234-6257</t>
  </si>
  <si>
    <t>010-1234-6258</t>
  </si>
  <si>
    <t>010-1234-6259</t>
  </si>
  <si>
    <t>010-1234-6260</t>
  </si>
  <si>
    <t>010-1234-6261</t>
  </si>
  <si>
    <t>010-1234-6262</t>
  </si>
  <si>
    <t>010-1234-6263</t>
  </si>
  <si>
    <t>010-1234-6264</t>
  </si>
  <si>
    <t>010-1234-6265</t>
  </si>
  <si>
    <t>010-1234-6266</t>
  </si>
  <si>
    <t>010-1234-6267</t>
  </si>
  <si>
    <t>010-1234-6268</t>
  </si>
  <si>
    <t>010-1234-6269</t>
  </si>
  <si>
    <t>010-1234-6270</t>
  </si>
  <si>
    <t>010-1234-6271</t>
  </si>
  <si>
    <t>010-1234-6272</t>
  </si>
  <si>
    <t>010-1234-6273</t>
  </si>
  <si>
    <t>010-1234-6274</t>
  </si>
  <si>
    <t>010-1234-6275</t>
  </si>
  <si>
    <t>010-1234-6276</t>
  </si>
  <si>
    <t>010-1234-6277</t>
  </si>
  <si>
    <t>010-1234-6278</t>
  </si>
  <si>
    <t>010-1234-6279</t>
  </si>
  <si>
    <t>010-1234-6280</t>
  </si>
  <si>
    <t>010-1234-6281</t>
  </si>
  <si>
    <t>010-1234-6282</t>
  </si>
  <si>
    <t>010-1234-6283</t>
  </si>
  <si>
    <t>010-1234-6284</t>
  </si>
  <si>
    <t>010-1234-6285</t>
  </si>
  <si>
    <t>010-1234-6286</t>
  </si>
  <si>
    <t>010-1234-6287</t>
  </si>
  <si>
    <t>010-1234-6288</t>
  </si>
  <si>
    <t>010-1234-6289</t>
  </si>
  <si>
    <t>010-1234-6290</t>
  </si>
  <si>
    <t>010-1234-6291</t>
  </si>
  <si>
    <t>010-1234-6292</t>
  </si>
  <si>
    <t>010-1234-6293</t>
  </si>
  <si>
    <t>010-1234-6294</t>
  </si>
  <si>
    <t>010-1234-6295</t>
  </si>
  <si>
    <t>010-1234-6296</t>
  </si>
  <si>
    <t>010-1234-6297</t>
  </si>
  <si>
    <t>010-1234-6298</t>
  </si>
  <si>
    <t>010-1234-6299</t>
  </si>
  <si>
    <t>010-1234-6300</t>
  </si>
  <si>
    <t>010-1234-6301</t>
  </si>
  <si>
    <t>010-1234-6302</t>
  </si>
  <si>
    <t>010-1234-6303</t>
  </si>
  <si>
    <t>010-1234-6304</t>
  </si>
  <si>
    <t>010-1234-6305</t>
  </si>
  <si>
    <t>010-1234-6306</t>
  </si>
  <si>
    <t>010-1234-6307</t>
  </si>
  <si>
    <t>010-1234-6308</t>
  </si>
  <si>
    <t>010-1234-6309</t>
  </si>
  <si>
    <t>010-1234-6310</t>
  </si>
  <si>
    <t>010-1234-6311</t>
  </si>
  <si>
    <t>010-1234-6312</t>
  </si>
  <si>
    <t>010-1234-6313</t>
  </si>
  <si>
    <t>010-1234-6314</t>
  </si>
  <si>
    <t>010-1234-6315</t>
  </si>
  <si>
    <t>010-1234-6316</t>
  </si>
  <si>
    <t>010-1234-6317</t>
  </si>
  <si>
    <t>010-1234-6318</t>
  </si>
  <si>
    <t>010-1234-6319</t>
  </si>
  <si>
    <t>010-1234-6320</t>
  </si>
  <si>
    <t>010-1234-6321</t>
  </si>
  <si>
    <t>010-1234-6322</t>
  </si>
  <si>
    <t>010-1234-6323</t>
  </si>
  <si>
    <t>010-1234-6324</t>
  </si>
  <si>
    <t>010-1234-6325</t>
  </si>
  <si>
    <t>010-1234-6326</t>
  </si>
  <si>
    <t>010-1234-6327</t>
  </si>
  <si>
    <t>010-1234-6328</t>
  </si>
  <si>
    <t>010-1234-6329</t>
  </si>
  <si>
    <t>010-1234-6330</t>
  </si>
  <si>
    <t>010-1234-6331</t>
  </si>
  <si>
    <t>010-1234-6332</t>
  </si>
  <si>
    <t>010-1234-6333</t>
  </si>
  <si>
    <t>010-1234-6334</t>
  </si>
  <si>
    <t>010-1234-6335</t>
  </si>
  <si>
    <t>010-1234-6336</t>
  </si>
  <si>
    <t>010-1234-6337</t>
  </si>
  <si>
    <t>010-1234-6338</t>
  </si>
  <si>
    <t>010-1234-6339</t>
  </si>
  <si>
    <t>010-1234-6340</t>
  </si>
  <si>
    <t>010-1234-6341</t>
  </si>
  <si>
    <t>010-1234-6342</t>
  </si>
  <si>
    <t>010-1234-6343</t>
  </si>
  <si>
    <t>010-1234-6344</t>
  </si>
  <si>
    <t>010-1234-6345</t>
  </si>
  <si>
    <t>010-1234-6346</t>
  </si>
  <si>
    <t>010-1234-6347</t>
  </si>
  <si>
    <t>010-1234-6348</t>
  </si>
  <si>
    <t>010-1234-6349</t>
  </si>
  <si>
    <t>010-1234-6350</t>
  </si>
  <si>
    <t>010-1234-6351</t>
  </si>
  <si>
    <t>010-1234-6352</t>
  </si>
  <si>
    <t>010-1234-6353</t>
  </si>
  <si>
    <t>010-1234-6354</t>
  </si>
  <si>
    <t>010-1234-6355</t>
  </si>
  <si>
    <t>010-1234-6356</t>
  </si>
  <si>
    <t>010-1234-6357</t>
  </si>
  <si>
    <t>010-1234-6358</t>
  </si>
  <si>
    <t>010-1234-6359</t>
  </si>
  <si>
    <t>010-1234-6360</t>
  </si>
  <si>
    <t>010-1234-6361</t>
  </si>
  <si>
    <t>010-1234-6362</t>
  </si>
  <si>
    <t>010-1234-6363</t>
  </si>
  <si>
    <t>010-1234-6364</t>
  </si>
  <si>
    <t>010-1234-6365</t>
  </si>
  <si>
    <t>010-1234-6366</t>
  </si>
  <si>
    <t>010-1234-6367</t>
  </si>
  <si>
    <t>010-1234-6368</t>
  </si>
  <si>
    <t>010-1234-6369</t>
  </si>
  <si>
    <t>010-1234-6370</t>
  </si>
  <si>
    <t>010-1234-6371</t>
  </si>
  <si>
    <t>010-1234-6372</t>
  </si>
  <si>
    <t>010-1234-6373</t>
  </si>
  <si>
    <t>010-1234-6374</t>
  </si>
  <si>
    <t>010-1234-6375</t>
  </si>
  <si>
    <t>010-1234-6376</t>
  </si>
  <si>
    <t>010-1234-6377</t>
  </si>
  <si>
    <t>010-1234-6378</t>
  </si>
  <si>
    <t>010-1234-6379</t>
  </si>
  <si>
    <t>010-1234-6380</t>
  </si>
  <si>
    <t>010-1234-6381</t>
  </si>
  <si>
    <t>010-1234-6382</t>
  </si>
  <si>
    <t>010-1234-6383</t>
  </si>
  <si>
    <t>010-1234-6384</t>
  </si>
  <si>
    <t>010-1234-6385</t>
  </si>
  <si>
    <t>010-1234-6386</t>
  </si>
  <si>
    <t>010-1234-6387</t>
  </si>
  <si>
    <t>010-1234-6388</t>
  </si>
  <si>
    <t>010-1234-6389</t>
  </si>
  <si>
    <t>010-1234-6390</t>
  </si>
  <si>
    <t>010-1234-6391</t>
  </si>
  <si>
    <t>010-1234-6392</t>
  </si>
  <si>
    <t>010-1234-6393</t>
  </si>
  <si>
    <t>010-1234-6394</t>
  </si>
  <si>
    <t>010-1234-6395</t>
  </si>
  <si>
    <t>010-1234-6396</t>
  </si>
  <si>
    <t>010-1234-6397</t>
  </si>
  <si>
    <t>010-1234-6398</t>
  </si>
  <si>
    <t>010-1234-6399</t>
  </si>
  <si>
    <t>010-1234-6400</t>
  </si>
  <si>
    <t>010-1234-6401</t>
  </si>
  <si>
    <t>010-1234-6402</t>
  </si>
  <si>
    <t>010-1234-6403</t>
  </si>
  <si>
    <t>010-1234-6404</t>
  </si>
  <si>
    <t>010-1234-6405</t>
  </si>
  <si>
    <t>010-1234-6406</t>
  </si>
  <si>
    <t>010-1234-6407</t>
  </si>
  <si>
    <t>010-1234-6408</t>
  </si>
  <si>
    <t>010-1234-6409</t>
  </si>
  <si>
    <t>010-1234-6410</t>
  </si>
  <si>
    <t>010-1234-6411</t>
  </si>
  <si>
    <t>010-1234-6412</t>
  </si>
  <si>
    <t>010-1234-6413</t>
  </si>
  <si>
    <t>010-1234-6414</t>
  </si>
  <si>
    <t>010-1234-6415</t>
  </si>
  <si>
    <t>010-1234-6416</t>
  </si>
  <si>
    <t>010-1234-6417</t>
  </si>
  <si>
    <t>010-1234-6418</t>
  </si>
  <si>
    <t>010-1234-6419</t>
  </si>
  <si>
    <t>010-1234-6420</t>
  </si>
  <si>
    <t>010-1234-6421</t>
  </si>
  <si>
    <t>010-1234-6422</t>
  </si>
  <si>
    <t>010-1234-6423</t>
  </si>
  <si>
    <t>010-1234-6424</t>
  </si>
  <si>
    <t>010-1234-6425</t>
  </si>
  <si>
    <t>010-1234-6426</t>
  </si>
  <si>
    <t>010-1234-6427</t>
  </si>
  <si>
    <t>010-1234-6428</t>
  </si>
  <si>
    <t>010-1234-6429</t>
  </si>
  <si>
    <t>010-1234-6430</t>
  </si>
  <si>
    <t>010-1234-6431</t>
  </si>
  <si>
    <t>010-1234-6432</t>
  </si>
  <si>
    <t>010-1234-6433</t>
  </si>
  <si>
    <t>010-1234-6434</t>
  </si>
  <si>
    <t>010-1234-6435</t>
  </si>
  <si>
    <t>010-1234-6436</t>
  </si>
  <si>
    <t>010-1234-6437</t>
  </si>
  <si>
    <t>010-1234-6438</t>
  </si>
  <si>
    <t>010-1234-6439</t>
  </si>
  <si>
    <t>010-1234-6440</t>
  </si>
  <si>
    <t>010-1234-6441</t>
  </si>
  <si>
    <t>010-1234-6442</t>
  </si>
  <si>
    <t>010-1234-6443</t>
  </si>
  <si>
    <t>010-1234-6444</t>
  </si>
  <si>
    <t>010-1234-6445</t>
  </si>
  <si>
    <t>010-1234-6446</t>
  </si>
  <si>
    <t>010-1234-6447</t>
  </si>
  <si>
    <t>010-1234-6448</t>
  </si>
  <si>
    <t>010-1234-6449</t>
  </si>
  <si>
    <t>010-1234-6450</t>
  </si>
  <si>
    <t>010-1234-6451</t>
  </si>
  <si>
    <t>010-1234-6452</t>
  </si>
  <si>
    <t>010-1234-6453</t>
  </si>
  <si>
    <t>010-1234-6454</t>
  </si>
  <si>
    <t>010-1234-6455</t>
  </si>
  <si>
    <t>010-1234-6456</t>
  </si>
  <si>
    <t>010-1234-6457</t>
  </si>
  <si>
    <t>010-1234-6458</t>
  </si>
  <si>
    <t>010-1234-6459</t>
  </si>
  <si>
    <t>010-1234-6460</t>
  </si>
  <si>
    <t>010-1234-6461</t>
  </si>
  <si>
    <t>010-1234-6462</t>
  </si>
  <si>
    <t>010-1234-6463</t>
  </si>
  <si>
    <t>010-1234-6464</t>
  </si>
  <si>
    <t>010-1234-6465</t>
  </si>
  <si>
    <t>010-1234-6466</t>
  </si>
  <si>
    <t>010-1234-6467</t>
  </si>
  <si>
    <t>010-1234-6468</t>
  </si>
  <si>
    <t>010-1234-6469</t>
  </si>
  <si>
    <t>010-1234-6470</t>
  </si>
  <si>
    <t>010-1234-6471</t>
  </si>
  <si>
    <t>010-1234-6472</t>
  </si>
  <si>
    <t>010-1234-6473</t>
  </si>
  <si>
    <t>010-1234-6474</t>
  </si>
  <si>
    <t>010-1234-6475</t>
  </si>
  <si>
    <t>010-1234-6476</t>
  </si>
  <si>
    <t>010-1234-6477</t>
  </si>
  <si>
    <t>010-1234-6478</t>
  </si>
  <si>
    <t>010-1234-6479</t>
  </si>
  <si>
    <t>010-1234-6480</t>
  </si>
  <si>
    <t>010-1234-6481</t>
  </si>
  <si>
    <t>010-1234-6482</t>
  </si>
  <si>
    <t>010-1234-6483</t>
  </si>
  <si>
    <t>010-1234-6484</t>
  </si>
  <si>
    <t>010-1234-6485</t>
  </si>
  <si>
    <t>010-1234-6486</t>
  </si>
  <si>
    <t>010-1234-6487</t>
  </si>
  <si>
    <t>010-1234-6488</t>
  </si>
  <si>
    <t>010-1234-6489</t>
  </si>
  <si>
    <t>010-1234-6490</t>
  </si>
  <si>
    <t>010-1234-6491</t>
  </si>
  <si>
    <t>010-1234-6492</t>
  </si>
  <si>
    <t>010-1234-6493</t>
  </si>
  <si>
    <t>010-1234-6494</t>
  </si>
  <si>
    <t>010-1234-6495</t>
  </si>
  <si>
    <t>010-1234-6496</t>
  </si>
  <si>
    <t>010-1234-6497</t>
  </si>
  <si>
    <t>010-1234-6498</t>
  </si>
  <si>
    <t>010-1234-6499</t>
  </si>
  <si>
    <t>010-1234-6500</t>
  </si>
  <si>
    <t>010-1234-6501</t>
  </si>
  <si>
    <t>010-1234-6502</t>
  </si>
  <si>
    <t>010-1234-6503</t>
  </si>
  <si>
    <t>010-1234-6504</t>
  </si>
  <si>
    <t>010-1234-6505</t>
  </si>
  <si>
    <t>010-1234-6506</t>
  </si>
  <si>
    <t>010-1234-6507</t>
  </si>
  <si>
    <t>010-1234-6508</t>
  </si>
  <si>
    <t>010-1234-6509</t>
  </si>
  <si>
    <t>010-1234-6510</t>
  </si>
  <si>
    <t>010-1234-6511</t>
  </si>
  <si>
    <t>010-1234-6512</t>
  </si>
  <si>
    <t>010-1234-6513</t>
  </si>
  <si>
    <t>010-1234-6514</t>
  </si>
  <si>
    <t>010-1234-6515</t>
  </si>
  <si>
    <t>010-1234-6516</t>
  </si>
  <si>
    <t>010-1234-6517</t>
  </si>
  <si>
    <t>010-1234-6518</t>
  </si>
  <si>
    <t>010-1234-6519</t>
  </si>
  <si>
    <t>010-1234-6520</t>
  </si>
  <si>
    <t>010-1234-6521</t>
  </si>
  <si>
    <t>010-1234-6522</t>
  </si>
  <si>
    <t>010-1234-6523</t>
  </si>
  <si>
    <t>010-1234-6524</t>
  </si>
  <si>
    <t>010-1234-6525</t>
  </si>
  <si>
    <t>010-1234-6526</t>
  </si>
  <si>
    <t>010-1234-6527</t>
  </si>
  <si>
    <t>010-1234-6528</t>
  </si>
  <si>
    <t>010-1234-6529</t>
  </si>
  <si>
    <t>010-1234-6530</t>
  </si>
  <si>
    <t>010-1234-6531</t>
  </si>
  <si>
    <t>010-1234-6532</t>
  </si>
  <si>
    <t>010-1234-6533</t>
  </si>
  <si>
    <t>010-1234-6534</t>
  </si>
  <si>
    <t>010-1234-6535</t>
  </si>
  <si>
    <t>010-1234-6536</t>
  </si>
  <si>
    <t>010-1234-6537</t>
  </si>
  <si>
    <t>010-1234-6538</t>
  </si>
  <si>
    <t>010-1234-6539</t>
  </si>
  <si>
    <t>010-1234-6540</t>
  </si>
  <si>
    <t>010-1234-6541</t>
  </si>
  <si>
    <t>010-1234-6542</t>
  </si>
  <si>
    <t>010-1234-6543</t>
  </si>
  <si>
    <t>010-1234-6544</t>
  </si>
  <si>
    <t>010-1234-6545</t>
  </si>
  <si>
    <t>010-1234-6546</t>
  </si>
  <si>
    <t>010-1234-6547</t>
  </si>
  <si>
    <t>010-1234-6548</t>
  </si>
  <si>
    <t>010-1234-6549</t>
  </si>
  <si>
    <t>010-1234-6550</t>
  </si>
  <si>
    <t>010-1234-6551</t>
  </si>
  <si>
    <t>010-1234-6552</t>
  </si>
  <si>
    <t>010-1234-6553</t>
  </si>
  <si>
    <t>010-1234-6554</t>
  </si>
  <si>
    <t>010-1234-6555</t>
  </si>
  <si>
    <t>010-1234-6556</t>
  </si>
  <si>
    <t>010-1234-6557</t>
  </si>
  <si>
    <t>010-1234-6558</t>
  </si>
  <si>
    <t>010-1234-6559</t>
  </si>
  <si>
    <t>010-1234-6560</t>
  </si>
  <si>
    <t>010-1234-6561</t>
  </si>
  <si>
    <t>010-1234-6562</t>
  </si>
  <si>
    <t>010-1234-6563</t>
  </si>
  <si>
    <t>010-1234-6564</t>
  </si>
  <si>
    <t>010-1234-6565</t>
  </si>
  <si>
    <t>010-1234-6566</t>
  </si>
  <si>
    <t>010-1234-6567</t>
  </si>
  <si>
    <t>010-1234-6568</t>
  </si>
  <si>
    <t>010-1234-6569</t>
  </si>
  <si>
    <t>010-1234-6570</t>
  </si>
  <si>
    <t>010-1234-6571</t>
  </si>
  <si>
    <t>010-1234-6572</t>
  </si>
  <si>
    <t>010-1234-6573</t>
  </si>
  <si>
    <t>010-1234-6574</t>
  </si>
  <si>
    <t>010-1234-6575</t>
  </si>
  <si>
    <t>010-1234-6576</t>
  </si>
  <si>
    <t>010-1234-6577</t>
  </si>
  <si>
    <t>010-1234-6578</t>
  </si>
  <si>
    <t>010-1234-6579</t>
  </si>
  <si>
    <t>010-1234-6580</t>
  </si>
  <si>
    <t>010-1234-6581</t>
  </si>
  <si>
    <t>010-1234-6582</t>
  </si>
  <si>
    <t>010-1234-6583</t>
  </si>
  <si>
    <t>010-1234-6584</t>
  </si>
  <si>
    <t>010-1234-6585</t>
  </si>
  <si>
    <t>010-1234-6586</t>
  </si>
  <si>
    <t>010-1234-6587</t>
  </si>
  <si>
    <t>010-1234-6588</t>
  </si>
  <si>
    <t>010-1234-6589</t>
  </si>
  <si>
    <t>010-1234-6590</t>
  </si>
  <si>
    <t>010-1234-6591</t>
  </si>
  <si>
    <t>010-1234-6592</t>
  </si>
  <si>
    <t>010-1234-6593</t>
  </si>
  <si>
    <t>010-1234-6594</t>
  </si>
  <si>
    <t>010-1234-6595</t>
  </si>
  <si>
    <t>010-1234-6596</t>
  </si>
  <si>
    <t>010-1234-6597</t>
  </si>
  <si>
    <t>010-1234-6598</t>
  </si>
  <si>
    <t>010-1234-6599</t>
  </si>
  <si>
    <t>010-1234-6600</t>
  </si>
  <si>
    <t>010-1234-6601</t>
  </si>
  <si>
    <t>010-1234-6602</t>
  </si>
  <si>
    <t>010-1234-6603</t>
  </si>
  <si>
    <t>010-1234-6604</t>
  </si>
  <si>
    <t>010-1234-6605</t>
  </si>
  <si>
    <t>010-1234-6606</t>
  </si>
  <si>
    <t>010-1234-6607</t>
  </si>
  <si>
    <t>010-1234-6608</t>
  </si>
  <si>
    <t>010-1234-6609</t>
  </si>
  <si>
    <t>010-1234-6610</t>
  </si>
  <si>
    <t>010-1234-6611</t>
  </si>
  <si>
    <t>010-1234-6612</t>
  </si>
  <si>
    <t>010-1234-6613</t>
  </si>
  <si>
    <t>010-1234-6614</t>
  </si>
  <si>
    <t>010-1234-6615</t>
  </si>
  <si>
    <t>010-1234-6616</t>
  </si>
  <si>
    <t>010-1234-6617</t>
  </si>
  <si>
    <t>010-1234-6618</t>
  </si>
  <si>
    <t>010-1234-6619</t>
  </si>
  <si>
    <t>010-1234-6620</t>
  </si>
  <si>
    <t>010-1234-6621</t>
  </si>
  <si>
    <t>010-1234-6622</t>
  </si>
  <si>
    <t>010-1234-6623</t>
  </si>
  <si>
    <t>010-1234-6624</t>
  </si>
  <si>
    <t>010-1234-6625</t>
  </si>
  <si>
    <t>010-1234-6626</t>
  </si>
  <si>
    <t>010-1234-6627</t>
  </si>
  <si>
    <t>010-1234-6628</t>
  </si>
  <si>
    <t>010-1234-6629</t>
  </si>
  <si>
    <t>010-1234-6630</t>
  </si>
  <si>
    <t>010-1234-6631</t>
  </si>
  <si>
    <t>010-1234-6632</t>
  </si>
  <si>
    <t>010-1234-6633</t>
  </si>
  <si>
    <t>010-1234-6634</t>
  </si>
  <si>
    <t>010-1234-6635</t>
  </si>
  <si>
    <t>010-1234-6636</t>
  </si>
  <si>
    <t>010-1234-6637</t>
  </si>
  <si>
    <t>010-1234-6638</t>
  </si>
  <si>
    <t>010-1234-6639</t>
  </si>
  <si>
    <t>010-1234-6640</t>
  </si>
  <si>
    <t>010-1234-6641</t>
  </si>
  <si>
    <t>010-1234-6642</t>
  </si>
  <si>
    <t>010-1234-6643</t>
  </si>
  <si>
    <t>010-1234-6644</t>
  </si>
  <si>
    <t>010-1234-6645</t>
  </si>
  <si>
    <t>010-1234-6646</t>
  </si>
  <si>
    <t>010-1234-6647</t>
  </si>
  <si>
    <t>010-1234-6648</t>
  </si>
  <si>
    <t>010-1234-6649</t>
  </si>
  <si>
    <t>010-1234-6650</t>
  </si>
  <si>
    <t>010-1234-6651</t>
  </si>
  <si>
    <t>010-1234-6652</t>
  </si>
  <si>
    <t>010-1234-6653</t>
  </si>
  <si>
    <t>010-1234-6654</t>
  </si>
  <si>
    <t>010-1234-6655</t>
  </si>
  <si>
    <t>010-1234-6656</t>
  </si>
  <si>
    <t>010-1234-6657</t>
  </si>
  <si>
    <t>010-1234-6658</t>
  </si>
  <si>
    <t>010-1234-6659</t>
  </si>
  <si>
    <t>010-1234-6660</t>
  </si>
  <si>
    <t>010-1234-6661</t>
  </si>
  <si>
    <t>010-1234-6662</t>
  </si>
  <si>
    <t>010-1234-6663</t>
  </si>
  <si>
    <t>010-1234-6664</t>
  </si>
  <si>
    <t>010-1234-6665</t>
  </si>
  <si>
    <t>010-1234-6666</t>
  </si>
  <si>
    <t>010-1234-6667</t>
  </si>
  <si>
    <t>010-1234-6668</t>
  </si>
  <si>
    <t>010-1234-6669</t>
  </si>
  <si>
    <t>010-1234-6670</t>
  </si>
  <si>
    <t>010-1234-6671</t>
  </si>
  <si>
    <t>010-1234-6672</t>
  </si>
  <si>
    <t>010-1234-6673</t>
  </si>
  <si>
    <t>010-1234-6674</t>
  </si>
  <si>
    <t>010-1234-6675</t>
  </si>
  <si>
    <t>010-1234-6676</t>
  </si>
  <si>
    <t>010-1234-6677</t>
  </si>
  <si>
    <t>010-1234-6678</t>
  </si>
  <si>
    <t>010-1234-6679</t>
  </si>
  <si>
    <t>010-1234-6680</t>
  </si>
  <si>
    <t>010-1234-6681</t>
  </si>
  <si>
    <t>010-1234-6682</t>
  </si>
  <si>
    <t>010-1234-6683</t>
  </si>
  <si>
    <t>010-1234-6684</t>
  </si>
  <si>
    <t>010-1234-6685</t>
  </si>
  <si>
    <t>010-1234-6686</t>
  </si>
  <si>
    <t>010-1234-6687</t>
  </si>
  <si>
    <t>010-1234-6688</t>
  </si>
  <si>
    <t>010-1234-6689</t>
  </si>
  <si>
    <t>010-1234-6690</t>
  </si>
  <si>
    <t>010-1234-6691</t>
  </si>
  <si>
    <t>010-1234-6692</t>
  </si>
  <si>
    <t>010-1234-6693</t>
  </si>
  <si>
    <t>010-1234-6694</t>
  </si>
  <si>
    <t>010-1234-6695</t>
  </si>
  <si>
    <t>010-1234-6696</t>
  </si>
  <si>
    <t>010-1234-6697</t>
  </si>
  <si>
    <t>010-1234-6698</t>
  </si>
  <si>
    <t>010-1234-6699</t>
  </si>
  <si>
    <t>010-1234-6700</t>
  </si>
  <si>
    <t>010-1234-6701</t>
  </si>
  <si>
    <t>010-1234-6702</t>
  </si>
  <si>
    <t>010-1234-6703</t>
  </si>
  <si>
    <t>010-1234-6704</t>
  </si>
  <si>
    <t>010-1234-6705</t>
  </si>
  <si>
    <t>010-1234-6706</t>
  </si>
  <si>
    <t>010-1234-6707</t>
  </si>
  <si>
    <t>010-1234-6708</t>
  </si>
  <si>
    <t>010-1234-6709</t>
  </si>
  <si>
    <t>010-1234-6710</t>
  </si>
  <si>
    <t>010-1234-6711</t>
  </si>
  <si>
    <t>010-1234-6712</t>
  </si>
  <si>
    <t>010-1234-6713</t>
  </si>
  <si>
    <t>010-1234-6714</t>
  </si>
  <si>
    <t>010-1234-6715</t>
  </si>
  <si>
    <t>010-1234-6716</t>
  </si>
  <si>
    <t>010-1234-6717</t>
  </si>
  <si>
    <t>010-1234-6718</t>
  </si>
  <si>
    <t>010-1234-6719</t>
  </si>
  <si>
    <t>010-1234-6720</t>
  </si>
  <si>
    <t>010-1234-6721</t>
  </si>
  <si>
    <t>010-1234-6722</t>
  </si>
  <si>
    <t>010-1234-6723</t>
  </si>
  <si>
    <t>010-1234-6724</t>
  </si>
  <si>
    <t>010-1234-6725</t>
  </si>
  <si>
    <t>010-1234-6726</t>
  </si>
  <si>
    <t>010-1234-6727</t>
  </si>
  <si>
    <t>010-1234-6728</t>
  </si>
  <si>
    <t>010-1234-6729</t>
  </si>
  <si>
    <t>010-1234-6730</t>
  </si>
  <si>
    <t>010-1234-6731</t>
  </si>
  <si>
    <t>010-1234-6732</t>
  </si>
  <si>
    <t>010-1234-6733</t>
  </si>
  <si>
    <t>010-1234-6734</t>
  </si>
  <si>
    <t>010-1234-6735</t>
  </si>
  <si>
    <t>010-1234-6736</t>
  </si>
  <si>
    <t>010-1234-6737</t>
  </si>
  <si>
    <t>010-1234-6738</t>
  </si>
  <si>
    <t>010-1234-6739</t>
  </si>
  <si>
    <t>010-1234-6740</t>
  </si>
  <si>
    <t>010-1234-6741</t>
  </si>
  <si>
    <t>010-1234-6742</t>
  </si>
  <si>
    <t>010-1234-6743</t>
  </si>
  <si>
    <t>010-1234-6744</t>
  </si>
  <si>
    <t>010-1234-6745</t>
  </si>
  <si>
    <t>010-1234-6746</t>
  </si>
  <si>
    <t>010-1234-6747</t>
  </si>
  <si>
    <t>010-1234-6748</t>
  </si>
  <si>
    <t>010-1234-6749</t>
  </si>
  <si>
    <t>010-1234-6750</t>
  </si>
  <si>
    <t>010-1234-6751</t>
  </si>
  <si>
    <t>010-1234-6752</t>
  </si>
  <si>
    <t>010-1234-6753</t>
  </si>
  <si>
    <t>010-1234-6754</t>
  </si>
  <si>
    <t>010-1234-6755</t>
  </si>
  <si>
    <t>010-1234-6756</t>
  </si>
  <si>
    <t>010-1234-6757</t>
  </si>
  <si>
    <t>010-1234-6758</t>
  </si>
  <si>
    <t>010-1234-6759</t>
  </si>
  <si>
    <t>010-1234-6760</t>
  </si>
  <si>
    <t>010-1234-6761</t>
  </si>
  <si>
    <t>010-1234-6762</t>
  </si>
  <si>
    <t>010-1234-6763</t>
  </si>
  <si>
    <t>010-1234-6764</t>
  </si>
  <si>
    <t>010-1234-6765</t>
  </si>
  <si>
    <t>010-1234-6766</t>
  </si>
  <si>
    <t>010-1234-6767</t>
  </si>
  <si>
    <t>010-1234-6768</t>
  </si>
  <si>
    <t>010-1234-6769</t>
  </si>
  <si>
    <t>010-1234-6770</t>
  </si>
  <si>
    <t>010-1234-6771</t>
  </si>
  <si>
    <t>010-1234-6772</t>
  </si>
  <si>
    <t>010-1234-6773</t>
  </si>
  <si>
    <t>010-1234-6774</t>
  </si>
  <si>
    <t>010-1234-6775</t>
  </si>
  <si>
    <t>010-1234-6776</t>
  </si>
  <si>
    <t>010-1234-6777</t>
  </si>
  <si>
    <t>010-1234-6778</t>
  </si>
  <si>
    <t>010-1234-6779</t>
  </si>
  <si>
    <t>010-1234-6780</t>
  </si>
  <si>
    <t>010-1234-6781</t>
  </si>
  <si>
    <t>010-1234-6782</t>
  </si>
  <si>
    <t>010-1234-6783</t>
  </si>
  <si>
    <t>010-1234-6784</t>
  </si>
  <si>
    <t>010-1234-6785</t>
  </si>
  <si>
    <t>010-1234-6786</t>
  </si>
  <si>
    <t>010-1234-6787</t>
  </si>
  <si>
    <t>010-1234-6788</t>
  </si>
  <si>
    <t>010-1234-6789</t>
  </si>
  <si>
    <t>010-1234-6790</t>
  </si>
  <si>
    <t>010-1234-6791</t>
  </si>
  <si>
    <t>010-1234-6792</t>
  </si>
  <si>
    <t>010-1234-6793</t>
  </si>
  <si>
    <t>010-1234-6794</t>
  </si>
  <si>
    <t>010-1234-6795</t>
  </si>
  <si>
    <t>010-1234-6796</t>
  </si>
  <si>
    <t>010-1234-6797</t>
  </si>
  <si>
    <t>010-1234-6798</t>
  </si>
  <si>
    <t>010-1234-6799</t>
  </si>
  <si>
    <t>010-1234-6800</t>
  </si>
  <si>
    <t>010-1234-6801</t>
  </si>
  <si>
    <t>010-1234-6802</t>
  </si>
  <si>
    <t>010-1234-6803</t>
  </si>
  <si>
    <t>010-1234-6804</t>
  </si>
  <si>
    <t>010-1234-6805</t>
  </si>
  <si>
    <t>010-1234-6806</t>
  </si>
  <si>
    <t>010-1234-6807</t>
  </si>
  <si>
    <t>010-1234-6808</t>
  </si>
  <si>
    <t>010-1234-6809</t>
  </si>
  <si>
    <t>010-1234-6810</t>
  </si>
  <si>
    <t>010-1234-6811</t>
  </si>
  <si>
    <t>010-1234-6812</t>
  </si>
  <si>
    <t>010-1234-6813</t>
  </si>
  <si>
    <t>010-1234-6814</t>
  </si>
  <si>
    <t>010-1234-6815</t>
  </si>
  <si>
    <t>010-1234-6816</t>
  </si>
  <si>
    <t>010-1234-6817</t>
  </si>
  <si>
    <t>010-1234-6818</t>
  </si>
  <si>
    <t>010-1234-6819</t>
  </si>
  <si>
    <t>010-1234-6820</t>
  </si>
  <si>
    <t>010-1234-6821</t>
  </si>
  <si>
    <t>010-1234-6822</t>
  </si>
  <si>
    <t>010-1234-6823</t>
  </si>
  <si>
    <t>010-1234-6824</t>
  </si>
  <si>
    <t>010-1234-6825</t>
  </si>
  <si>
    <t>010-1234-6826</t>
  </si>
  <si>
    <t>010-1234-6827</t>
  </si>
  <si>
    <t>010-1234-6828</t>
  </si>
  <si>
    <t>010-1234-6829</t>
  </si>
  <si>
    <t>010-1234-6830</t>
  </si>
  <si>
    <t>010-1234-6831</t>
  </si>
  <si>
    <t>010-1234-6832</t>
  </si>
  <si>
    <t>010-1234-6833</t>
  </si>
  <si>
    <t>010-1234-6834</t>
  </si>
  <si>
    <t>010-1234-6835</t>
  </si>
  <si>
    <t>010-1234-6836</t>
  </si>
  <si>
    <t>010-1234-6837</t>
  </si>
  <si>
    <t>010-1234-6838</t>
  </si>
  <si>
    <t>010-1234-6839</t>
  </si>
  <si>
    <t>010-1234-6840</t>
  </si>
  <si>
    <t>010-1234-6841</t>
  </si>
  <si>
    <t>010-1234-6842</t>
  </si>
  <si>
    <t>010-1234-6843</t>
  </si>
  <si>
    <t>010-1234-6844</t>
  </si>
  <si>
    <t>010-1234-6845</t>
  </si>
  <si>
    <t>010-1234-6846</t>
  </si>
  <si>
    <t>010-1234-6847</t>
  </si>
  <si>
    <t>010-1234-6848</t>
  </si>
  <si>
    <t>010-1234-6849</t>
  </si>
  <si>
    <t>010-1234-6850</t>
  </si>
  <si>
    <t>010-1234-6851</t>
  </si>
  <si>
    <t>010-1234-6852</t>
  </si>
  <si>
    <t>010-1234-6853</t>
  </si>
  <si>
    <t>010-1234-6854</t>
  </si>
  <si>
    <t>010-1234-6855</t>
  </si>
  <si>
    <t>010-1234-6856</t>
  </si>
  <si>
    <t>010-1234-6857</t>
  </si>
  <si>
    <t>010-1234-6858</t>
  </si>
  <si>
    <t>010-1234-6859</t>
  </si>
  <si>
    <t>010-1234-6860</t>
  </si>
  <si>
    <t>010-1234-6861</t>
  </si>
  <si>
    <t>010-1234-6862</t>
  </si>
  <si>
    <t>010-1234-6863</t>
  </si>
  <si>
    <t>010-1234-6864</t>
  </si>
  <si>
    <t>010-1234-6865</t>
  </si>
  <si>
    <t>010-1234-6866</t>
  </si>
  <si>
    <t>010-1234-6867</t>
  </si>
  <si>
    <t>010-1234-6868</t>
  </si>
  <si>
    <t>010-1234-6869</t>
  </si>
  <si>
    <t>010-1234-6870</t>
  </si>
  <si>
    <t>010-1234-6871</t>
  </si>
  <si>
    <t>010-1234-6872</t>
  </si>
  <si>
    <t>010-1234-6873</t>
  </si>
  <si>
    <t>010-1234-6874</t>
  </si>
  <si>
    <t>010-1234-6875</t>
  </si>
  <si>
    <t>010-1234-6876</t>
  </si>
  <si>
    <t>010-1234-6877</t>
  </si>
  <si>
    <t>010-1234-6878</t>
  </si>
  <si>
    <t>010-1234-6879</t>
  </si>
  <si>
    <t>010-1234-6880</t>
  </si>
  <si>
    <t>010-1234-6881</t>
  </si>
  <si>
    <t>010-1234-6882</t>
  </si>
  <si>
    <t>010-1234-6883</t>
  </si>
  <si>
    <t>010-1234-6884</t>
  </si>
  <si>
    <t>010-1234-6885</t>
  </si>
  <si>
    <t>010-1234-6886</t>
  </si>
  <si>
    <t>010-1234-6887</t>
  </si>
  <si>
    <t>010-1234-6888</t>
  </si>
  <si>
    <t>010-1234-6889</t>
  </si>
  <si>
    <t>010-1234-6890</t>
  </si>
  <si>
    <t>010-1234-6891</t>
  </si>
  <si>
    <t>010-1234-6892</t>
  </si>
  <si>
    <t>010-1234-6893</t>
  </si>
  <si>
    <t>010-1234-6894</t>
  </si>
  <si>
    <t>010-1234-6895</t>
  </si>
  <si>
    <t>010-1234-6896</t>
  </si>
  <si>
    <t>010-1234-6897</t>
  </si>
  <si>
    <t>010-1234-6898</t>
  </si>
  <si>
    <t>010-1234-6899</t>
  </si>
  <si>
    <t>010-1234-6900</t>
  </si>
  <si>
    <t>010-1234-6901</t>
  </si>
  <si>
    <t>010-1234-6902</t>
  </si>
  <si>
    <t>010-1234-6903</t>
  </si>
  <si>
    <t>010-1234-6904</t>
  </si>
  <si>
    <t>010-1234-6905</t>
  </si>
  <si>
    <t>010-1234-6906</t>
  </si>
  <si>
    <t>010-1234-6907</t>
  </si>
  <si>
    <t>010-1234-6908</t>
  </si>
  <si>
    <t>010-1234-6909</t>
  </si>
  <si>
    <t>010-1234-6910</t>
  </si>
  <si>
    <t>010-1234-6911</t>
  </si>
  <si>
    <t>010-1234-6912</t>
  </si>
  <si>
    <t>010-1234-6913</t>
  </si>
  <si>
    <t>010-1234-6914</t>
  </si>
  <si>
    <t>010-1234-6915</t>
  </si>
  <si>
    <t>010-1234-6916</t>
  </si>
  <si>
    <t>010-1234-6917</t>
  </si>
  <si>
    <t>010-1234-6918</t>
  </si>
  <si>
    <t>010-1234-6919</t>
  </si>
  <si>
    <t>010-1234-6920</t>
  </si>
  <si>
    <t>010-1234-6921</t>
  </si>
  <si>
    <t>010-1234-6922</t>
  </si>
  <si>
    <t>010-1234-6923</t>
  </si>
  <si>
    <t>010-1234-6924</t>
  </si>
  <si>
    <t>010-1234-6925</t>
  </si>
  <si>
    <t>010-1234-6926</t>
  </si>
  <si>
    <t>010-1234-6927</t>
  </si>
  <si>
    <t>010-1234-6928</t>
  </si>
  <si>
    <t>010-1234-6929</t>
  </si>
  <si>
    <t>010-1234-6930</t>
  </si>
  <si>
    <t>010-1234-6931</t>
  </si>
  <si>
    <t>010-1234-6932</t>
  </si>
  <si>
    <t>010-1234-6933</t>
  </si>
  <si>
    <t>010-1234-6934</t>
  </si>
  <si>
    <t>010-1234-6935</t>
  </si>
  <si>
    <t>010-1234-6936</t>
  </si>
  <si>
    <t>010-1234-6937</t>
  </si>
  <si>
    <t>010-1234-6938</t>
  </si>
  <si>
    <t>010-1234-6939</t>
  </si>
  <si>
    <t>010-1234-6940</t>
  </si>
  <si>
    <t>010-1234-6941</t>
  </si>
  <si>
    <t>010-1234-6942</t>
  </si>
  <si>
    <t>010-1234-6943</t>
  </si>
  <si>
    <t>010-1234-6944</t>
  </si>
  <si>
    <t>010-1234-6945</t>
  </si>
  <si>
    <t>010-1234-6946</t>
  </si>
  <si>
    <t>010-1234-6947</t>
  </si>
  <si>
    <t>010-1234-6948</t>
  </si>
  <si>
    <t>010-1234-6949</t>
  </si>
  <si>
    <t>010-1234-6950</t>
  </si>
  <si>
    <t>회사명</t>
    <phoneticPr fontId="0" type="noConversion"/>
  </si>
  <si>
    <t>성명</t>
  </si>
  <si>
    <t>자택주소</t>
    <phoneticPr fontId="0" type="noConversion"/>
  </si>
  <si>
    <t>휴대폰번호</t>
    <phoneticPr fontId="0" type="noConversion"/>
  </si>
  <si>
    <t>회사주소</t>
    <phoneticPr fontId="0" type="noConversion"/>
  </si>
  <si>
    <t>회사전화번호</t>
    <phoneticPr fontId="0" type="noConversion"/>
  </si>
  <si>
    <t>(주)석수와퓨리스</t>
  </si>
  <si>
    <t>강균성</t>
    <phoneticPr fontId="0" type="noConversion"/>
  </si>
  <si>
    <t>경기도 고양시 일산서구 주엽2동 19</t>
    <phoneticPr fontId="0" type="noConversion"/>
  </si>
  <si>
    <t>010-3428-4344</t>
  </si>
  <si>
    <t>서울시 종로구 관철동 258 구몬빌딩 10층</t>
  </si>
  <si>
    <t>054-9199-1306</t>
  </si>
  <si>
    <t>(주)대화유통</t>
  </si>
  <si>
    <t>강미경</t>
    <phoneticPr fontId="0" type="noConversion"/>
  </si>
  <si>
    <t>서울시 서초구 염곡동 234-12</t>
  </si>
  <si>
    <t>010-2290-1894</t>
  </si>
  <si>
    <t>경기도 평택시 고덕면 율포리 539-5</t>
  </si>
  <si>
    <t>051-4610-9221</t>
  </si>
  <si>
    <t>(주)생생식품유통</t>
  </si>
  <si>
    <t>강민도</t>
    <phoneticPr fontId="0" type="noConversion"/>
  </si>
  <si>
    <t>경기도 하남시 신장1동 42-38 SU빌라 75호</t>
  </si>
  <si>
    <t>010-4768-8192</t>
  </si>
  <si>
    <t>서울시 서초구 서초2동 1376-1</t>
  </si>
  <si>
    <t>051-4771-8571</t>
  </si>
  <si>
    <t>(주)강산베어스</t>
  </si>
  <si>
    <t>고경희</t>
    <phoneticPr fontId="0" type="noConversion"/>
  </si>
  <si>
    <t>서울시 중랑구 면목7동 6413</t>
  </si>
  <si>
    <t>010-3552-5749</t>
  </si>
  <si>
    <t>서울시 동대문구 신설동 96-48 대상빌딩</t>
  </si>
  <si>
    <t>032-4143-4094</t>
  </si>
  <si>
    <t>(주)PS스포츠</t>
  </si>
  <si>
    <t>구선옥</t>
    <phoneticPr fontId="0" type="noConversion"/>
  </si>
  <si>
    <t>서울시 영등포구 당산2동 87</t>
    <phoneticPr fontId="0" type="noConversion"/>
  </si>
  <si>
    <t>010-2830-3317</t>
  </si>
  <si>
    <t>서울시 중구 신당동 171</t>
  </si>
  <si>
    <t>02-2836-3640</t>
  </si>
  <si>
    <t>(주)싸이버스카이</t>
  </si>
  <si>
    <t>구유정</t>
    <phoneticPr fontId="0" type="noConversion"/>
  </si>
  <si>
    <t>서울시 서초구 잠원동 15720</t>
    <phoneticPr fontId="0" type="noConversion"/>
  </si>
  <si>
    <t>010-8516-9570</t>
  </si>
  <si>
    <t xml:space="preserve">서울 용산구 한강로3가 40-1 철도회관 6 </t>
  </si>
  <si>
    <t>051-1611-3683</t>
  </si>
  <si>
    <t>(주)산뜻페인트</t>
  </si>
  <si>
    <t>권민정</t>
  </si>
  <si>
    <t>서울시 용산구 우산단로 4</t>
  </si>
  <si>
    <t>010-6620-9356</t>
  </si>
  <si>
    <t>서울 송파구 문정동 70-5</t>
  </si>
  <si>
    <t>051-3609-2149</t>
  </si>
  <si>
    <t>(주)신라건설</t>
  </si>
  <si>
    <t>김경락</t>
  </si>
  <si>
    <t>서울시 중구 장충동2가 1995</t>
  </si>
  <si>
    <t>010-2763-4079</t>
  </si>
  <si>
    <t>서울 종로구 신문로1가 57 금호빌딩 16층</t>
  </si>
  <si>
    <t>051-9494-7107</t>
    <phoneticPr fontId="0" type="noConversion"/>
  </si>
  <si>
    <t>(주)삼홍사</t>
  </si>
  <si>
    <t>김기란</t>
    <phoneticPr fontId="0" type="noConversion"/>
  </si>
  <si>
    <t>서울시 강남구 삼성동 강남빌라 3-3</t>
    <phoneticPr fontId="0" type="noConversion"/>
  </si>
  <si>
    <t>010-5682-2036</t>
  </si>
  <si>
    <t>서울시 용산구 한강로 3가 40-134</t>
  </si>
  <si>
    <t>051-1113-8209</t>
    <phoneticPr fontId="0" type="noConversion"/>
  </si>
  <si>
    <t>(주)미광이티씨</t>
  </si>
  <si>
    <t>김대식</t>
    <phoneticPr fontId="0" type="noConversion"/>
  </si>
  <si>
    <t>서울시 광진구 구의동 강변B 24호</t>
    <phoneticPr fontId="0" type="noConversion"/>
  </si>
  <si>
    <t>010-4804-2419</t>
  </si>
  <si>
    <t xml:space="preserve">서울 중구 소공동 51 해운센타빌딩 신관  </t>
  </si>
  <si>
    <t>051-7536-7307</t>
  </si>
  <si>
    <t>(주)드림익스프레스</t>
  </si>
  <si>
    <t>김미선</t>
    <phoneticPr fontId="0" type="noConversion"/>
  </si>
  <si>
    <t>서울시 종로구 동숭4가길 동숭상가 B동 138</t>
    <phoneticPr fontId="0" type="noConversion"/>
  </si>
  <si>
    <t>010-7976-9145</t>
  </si>
  <si>
    <t>경기도 안양시 만안구 박달동 615</t>
  </si>
  <si>
    <t>051-3592-2818</t>
  </si>
  <si>
    <t>㈜세일백화점</t>
  </si>
  <si>
    <t>김민호</t>
    <phoneticPr fontId="0" type="noConversion"/>
  </si>
  <si>
    <t>서울시 중구 중림동 200 27</t>
  </si>
  <si>
    <t>010-4485-7423</t>
  </si>
  <si>
    <t>서울특별시 금천구 시흥3동 985-26</t>
  </si>
  <si>
    <t>031-7423-7999</t>
  </si>
  <si>
    <t>(주)백두</t>
  </si>
  <si>
    <t>김보성</t>
    <phoneticPr fontId="0" type="noConversion"/>
  </si>
  <si>
    <t>서울시 성동구 옥수동 4557</t>
  </si>
  <si>
    <t>010-4304-9766</t>
  </si>
  <si>
    <t xml:space="preserve">서울 노원구 월계동 447-1번지 광운대학교 </t>
  </si>
  <si>
    <t>051-1101-5993</t>
  </si>
  <si>
    <t>(주)TUME에프엠하우스</t>
  </si>
  <si>
    <t>김선례</t>
    <phoneticPr fontId="0" type="noConversion"/>
  </si>
  <si>
    <t>서울시 도봉구 도봉2동 3066</t>
  </si>
  <si>
    <t>010-5490-7930</t>
  </si>
  <si>
    <t>서울시 송파구 잠실동 40-1</t>
  </si>
  <si>
    <t>02-3167-5914</t>
  </si>
  <si>
    <t>(주)TUME네트웍스</t>
  </si>
  <si>
    <t>김선희</t>
    <phoneticPr fontId="0" type="noConversion"/>
  </si>
  <si>
    <t>서울시 도봉구 마들로 859-19, 1</t>
  </si>
  <si>
    <t>010-8435-8389</t>
  </si>
  <si>
    <t>서울시 은평구 응암동 594-36</t>
  </si>
  <si>
    <t>031-9026-9639</t>
  </si>
  <si>
    <t>(주)서북</t>
  </si>
  <si>
    <t>김승철</t>
  </si>
  <si>
    <t>경기 부천 원미 하동 2000</t>
  </si>
  <si>
    <t>010-6417-7232</t>
  </si>
  <si>
    <t xml:space="preserve">서울시 강남구 역삼동 701번지 </t>
    <phoneticPr fontId="1" type="noConversion"/>
  </si>
  <si>
    <t>051-8059-3674</t>
    <phoneticPr fontId="0" type="noConversion"/>
  </si>
  <si>
    <t>(주)새턴바스</t>
  </si>
  <si>
    <t>김시내</t>
    <phoneticPr fontId="0" type="noConversion"/>
  </si>
  <si>
    <t>경기도 용인시 기흥구 동백동 33</t>
    <phoneticPr fontId="0" type="noConversion"/>
  </si>
  <si>
    <t>010-8312-3394</t>
  </si>
  <si>
    <t>경기도 하남시 하산곡동 63-3</t>
  </si>
  <si>
    <t>051-9036-7853</t>
  </si>
  <si>
    <t>(주)신일씨엠</t>
  </si>
  <si>
    <t>김영립</t>
  </si>
  <si>
    <t>서울시 은평구 증산동 1357</t>
  </si>
  <si>
    <t>010-4069-3724</t>
  </si>
  <si>
    <t>경기도 안산시 단원구 원시동 734 B5-6</t>
  </si>
  <si>
    <t>051-2049-9143</t>
  </si>
  <si>
    <t>(주)백두텔레콤</t>
  </si>
  <si>
    <t>김우리</t>
    <phoneticPr fontId="0" type="noConversion"/>
  </si>
  <si>
    <t>서울시 송파구 석촌동 17-76</t>
  </si>
  <si>
    <t>010-0693-7873</t>
  </si>
  <si>
    <t>경기도 부천시 오정구 내동 272-1</t>
  </si>
  <si>
    <t>053-6519-8036</t>
  </si>
  <si>
    <t>(주)백두기공</t>
  </si>
  <si>
    <t>김은정</t>
    <phoneticPr fontId="0" type="noConversion"/>
  </si>
  <si>
    <t>서울시 중구 장충동1가 5062</t>
    <phoneticPr fontId="0" type="noConversion"/>
  </si>
  <si>
    <t>010-5658-4073</t>
  </si>
  <si>
    <t>인천 서구 가좌동 552-26   </t>
  </si>
  <si>
    <t>051-1956-1514</t>
  </si>
  <si>
    <t>(주)TUME프리텔</t>
  </si>
  <si>
    <t>김익겸</t>
    <phoneticPr fontId="0" type="noConversion"/>
  </si>
  <si>
    <t>서울시 송파 목동 문정래미안A 9000</t>
  </si>
  <si>
    <t>010-8575-8233</t>
  </si>
  <si>
    <t xml:space="preserve">서울 영등포구 여의도동 60 대한생명 63빌딩 대한생명보험주식회사 </t>
  </si>
  <si>
    <t>02-9857-8392</t>
  </si>
  <si>
    <t>(주)대화</t>
  </si>
  <si>
    <t>김재도</t>
    <phoneticPr fontId="0" type="noConversion"/>
  </si>
  <si>
    <t>인천시 문학동 옥신2차A  70555</t>
  </si>
  <si>
    <t>010-1543-9528</t>
  </si>
  <si>
    <t>서울시 강남구 삼성동 159-1 아셈타워 8층</t>
  </si>
  <si>
    <t>031-7650-5695</t>
  </si>
  <si>
    <t>(주)신라에스티</t>
  </si>
  <si>
    <t>김정은</t>
  </si>
  <si>
    <t>서울시 영등포구 당산동 대우사랑 10-207</t>
  </si>
  <si>
    <t>010-4081-7157</t>
  </si>
  <si>
    <t>서울시 동대문구 청량리 2동 207-3</t>
  </si>
  <si>
    <t>051-4442-9022</t>
  </si>
  <si>
    <t>(사)청소년바른연맹</t>
  </si>
  <si>
    <t>김태근</t>
    <phoneticPr fontId="0" type="noConversion"/>
  </si>
  <si>
    <t>서울시 충무로1가 세계상가 96</t>
    <phoneticPr fontId="0" type="noConversion"/>
  </si>
  <si>
    <t>010-9607-4292</t>
  </si>
  <si>
    <t>서울 용산구 원효로4가 113-25</t>
  </si>
  <si>
    <t>031-2689-4168</t>
  </si>
  <si>
    <t>(주)반짝가구</t>
  </si>
  <si>
    <t>김태형</t>
    <phoneticPr fontId="0" type="noConversion"/>
  </si>
  <si>
    <t>서울시 종로구 평창동 41257</t>
  </si>
  <si>
    <t>010-3511-3414</t>
  </si>
  <si>
    <t>서울시 동대문구 용두동 252번지</t>
  </si>
  <si>
    <t>051-5599-3723</t>
  </si>
  <si>
    <t>(주)NEOPLUS</t>
  </si>
  <si>
    <t>김태훈</t>
    <phoneticPr fontId="0" type="noConversion"/>
  </si>
  <si>
    <t>서울시 관악구 봉천동 88931</t>
  </si>
  <si>
    <t>010-7613-7652</t>
  </si>
  <si>
    <t>서울 서초구 잠원동 50-2</t>
  </si>
  <si>
    <t>031-8424-2568</t>
  </si>
  <si>
    <t>(주)강산</t>
  </si>
  <si>
    <t>김한도</t>
    <phoneticPr fontId="0" type="noConversion"/>
  </si>
  <si>
    <t>서울시 영등포구 양평동4가 82</t>
  </si>
  <si>
    <t>010-6068-5199</t>
  </si>
  <si>
    <t>서울 영등포구 여의도동 20 LG트윈타워</t>
  </si>
  <si>
    <t>02-8116-7692</t>
  </si>
  <si>
    <t>(사)한국재활용협회</t>
  </si>
  <si>
    <t>김한수</t>
    <phoneticPr fontId="0" type="noConversion"/>
  </si>
  <si>
    <t>서울시 성동구 옥수동 12-1</t>
    <phoneticPr fontId="0" type="noConversion"/>
  </si>
  <si>
    <t>010-6401-4844</t>
  </si>
  <si>
    <t>서울 서초구 서초3동 1549-8 데코빌딩</t>
  </si>
  <si>
    <t>031-2192-7630</t>
  </si>
  <si>
    <t>(주)미영기술</t>
  </si>
  <si>
    <t>김현우</t>
    <phoneticPr fontId="0" type="noConversion"/>
  </si>
  <si>
    <t>서울시 성북구 하월곡동 220</t>
    <phoneticPr fontId="0" type="noConversion"/>
  </si>
  <si>
    <t>010-5736-2392</t>
  </si>
  <si>
    <t>서울시 영등포구 여의도동 27-2 번지</t>
  </si>
  <si>
    <t>051-4682-9925</t>
  </si>
  <si>
    <t>(주)백두상사</t>
  </si>
  <si>
    <t>김혜경</t>
    <phoneticPr fontId="0" type="noConversion"/>
  </si>
  <si>
    <t>서울시 중구 회현동1가 2043</t>
  </si>
  <si>
    <t>010-0560-3476</t>
  </si>
  <si>
    <t>서울특별시 강서구 화곡6동 1103-6 3층</t>
  </si>
  <si>
    <t>051-9893-1895</t>
  </si>
  <si>
    <t>(주)PKG아이넷</t>
  </si>
  <si>
    <t>김희숙</t>
    <phoneticPr fontId="0" type="noConversion"/>
  </si>
  <si>
    <t>서울시 강북 수유동 현대A 1900</t>
  </si>
  <si>
    <t>010-9315-7429</t>
  </si>
  <si>
    <t>서울 중구 소공동 87-10</t>
  </si>
  <si>
    <t>031-9176-6099</t>
  </si>
  <si>
    <t>(주)서북상호저축은행</t>
  </si>
  <si>
    <t>남궁현</t>
  </si>
  <si>
    <t>경기도 남양주시 화도읍 묵현로 양현4길 묵양빌딩 503</t>
  </si>
  <si>
    <t>010-7237-1547</t>
  </si>
  <si>
    <t>서울시 종로구 신문로1가 57 금호사옥빌딩</t>
  </si>
  <si>
    <t>051-8624-8495</t>
  </si>
  <si>
    <t>(재)행복추진진흥회</t>
  </si>
  <si>
    <t>도주철</t>
    <phoneticPr fontId="0" type="noConversion"/>
  </si>
  <si>
    <t>서울시 금천구 독산2동 209</t>
  </si>
  <si>
    <t>010-0813-3713</t>
  </si>
  <si>
    <t xml:space="preserve">서울 강남구 대치4동 891-10 동부금융센터 </t>
  </si>
  <si>
    <t>0314874-6525</t>
  </si>
  <si>
    <t>(주)백두경영개발원</t>
  </si>
  <si>
    <t>류태규</t>
    <phoneticPr fontId="0" type="noConversion"/>
  </si>
  <si>
    <t>서울시 마포구 연남동 2400</t>
  </si>
  <si>
    <t>010-9981-8291</t>
  </si>
  <si>
    <t>서울시 서초구 양재동 70-3</t>
  </si>
  <si>
    <t>051-4962-6660</t>
  </si>
  <si>
    <t>(주)그린라인</t>
  </si>
  <si>
    <t>박명희</t>
    <phoneticPr fontId="0" type="noConversion"/>
  </si>
  <si>
    <t>서울시 도봉구 창1동 8000</t>
  </si>
  <si>
    <t>010-6877-8391</t>
  </si>
  <si>
    <t>서울시 영등포구 여의도동 17-1 금산빌딩 9층</t>
  </si>
  <si>
    <t>02-4551-8025</t>
    <phoneticPr fontId="0" type="noConversion"/>
  </si>
  <si>
    <t>(주)스마트로</t>
  </si>
  <si>
    <t>박미성</t>
  </si>
  <si>
    <t>서울시 송파구 서서학동 영창A 1000</t>
  </si>
  <si>
    <t>010-5421-1622</t>
  </si>
  <si>
    <t>서울 영등포구 여의도동 36-5 동부증권빌딩</t>
  </si>
  <si>
    <t>054-4425-6686</t>
  </si>
  <si>
    <t>(주)씨에스리더</t>
  </si>
  <si>
    <t>박상애</t>
  </si>
  <si>
    <t>서울시 은평구 진관4로 77, 70</t>
  </si>
  <si>
    <t>010-0741-4149</t>
  </si>
  <si>
    <t xml:space="preserve">서울 중구 을지로4가 310-68 삼풍빌딩 8 </t>
  </si>
  <si>
    <t>051-3628-6830</t>
  </si>
  <si>
    <t>(주)싸이더스에프앤에</t>
  </si>
  <si>
    <t>박순영</t>
  </si>
  <si>
    <t>서울 강서구 등촌2동 57157</t>
  </si>
  <si>
    <t>010-1107-4482</t>
  </si>
  <si>
    <t>서울 용산구 청파동3가 83-2</t>
  </si>
  <si>
    <t>051-8409-3613</t>
    <phoneticPr fontId="0" type="noConversion"/>
  </si>
  <si>
    <t>(주)서북월드</t>
  </si>
  <si>
    <t>박인정</t>
  </si>
  <si>
    <t>경기 하남 창우 22222번지 12/70</t>
  </si>
  <si>
    <t>010-1319-1837</t>
  </si>
  <si>
    <t>서울시 용산구 동자동 12</t>
  </si>
  <si>
    <t>051-6595-2694</t>
  </si>
  <si>
    <t>(주)PKG앤홀딩스</t>
  </si>
  <si>
    <t>박재득</t>
    <phoneticPr fontId="0" type="noConversion"/>
  </si>
  <si>
    <t>서울시 성북구 길음2동 101-03호</t>
  </si>
  <si>
    <t>010-4175-9955</t>
  </si>
  <si>
    <t>서울 강남구 청담2동 99-19</t>
  </si>
  <si>
    <t>031-6461-4530</t>
  </si>
  <si>
    <t>(주)PKG에스앤에프</t>
  </si>
  <si>
    <t>박정아</t>
    <phoneticPr fontId="0" type="noConversion"/>
  </si>
  <si>
    <t>서울시 도봉구 쌍문2동 ABC빌딩 11</t>
    <phoneticPr fontId="0" type="noConversion"/>
  </si>
  <si>
    <t>010-6425-2941</t>
  </si>
  <si>
    <t>경기 군포시 금정동 166   </t>
  </si>
  <si>
    <t>031-7690-5036</t>
  </si>
  <si>
    <t>(주)승산</t>
  </si>
  <si>
    <t>박현민</t>
  </si>
  <si>
    <t>서울시 중구 명동2가 2000</t>
    <phoneticPr fontId="0" type="noConversion"/>
  </si>
  <si>
    <t>010-1022-1630</t>
  </si>
  <si>
    <t>경기 성남시 분당구 서현동 250-2</t>
  </si>
  <si>
    <t>054-8902-7358</t>
  </si>
  <si>
    <t>(주)서울음반</t>
  </si>
  <si>
    <t>서정현</t>
  </si>
  <si>
    <t>서울시 종로구 송천동2가 현대3차A 310</t>
  </si>
  <si>
    <t>010-1735-5896</t>
  </si>
  <si>
    <t xml:space="preserve">서울시 마포구 공덕동 254-8 </t>
  </si>
  <si>
    <t>051-2026-2167</t>
  </si>
  <si>
    <t>(주)TUME</t>
  </si>
  <si>
    <t>송마리</t>
    <phoneticPr fontId="0" type="noConversion"/>
  </si>
  <si>
    <t>서울시 용산구 용산동2가 2221 3층</t>
  </si>
  <si>
    <t>010-5721-7080</t>
  </si>
  <si>
    <t>경기도 부천시 원미구 도당동 272-15</t>
  </si>
  <si>
    <t>031-7961-4512</t>
  </si>
  <si>
    <t>(주)무궁화</t>
  </si>
  <si>
    <t>신정수</t>
    <phoneticPr fontId="0" type="noConversion"/>
  </si>
  <si>
    <t>경기 고양 덕양 화정동 삼양A 10222</t>
  </si>
  <si>
    <t>010-6491-4065</t>
  </si>
  <si>
    <t>서울 중구 을지로6가 18-12 두산타워빌딩 31층</t>
  </si>
  <si>
    <t>054-3872-6358</t>
    <phoneticPr fontId="0" type="noConversion"/>
  </si>
  <si>
    <t>(주)랜드마크아시아</t>
  </si>
  <si>
    <t>심규종</t>
    <phoneticPr fontId="0" type="noConversion"/>
  </si>
  <si>
    <t>인천광역시 계양구 길마로 83, 20</t>
  </si>
  <si>
    <t>010-0272-1458</t>
  </si>
  <si>
    <t>경기도 군포시 금정동 692-8</t>
  </si>
  <si>
    <t>055-2853-3061</t>
  </si>
  <si>
    <t>(주)삼진엘앤디</t>
  </si>
  <si>
    <t>심수석</t>
  </si>
  <si>
    <t>서울시 영등포구 문래동 6가 987-99</t>
  </si>
  <si>
    <t>010-5742-4767</t>
  </si>
  <si>
    <t>서울 강남구 역삼1동 824 역삼빌딩 11층</t>
  </si>
  <si>
    <t>051-8905-8880</t>
  </si>
  <si>
    <t>㈜페.케이.씨</t>
  </si>
  <si>
    <t>심정주</t>
    <phoneticPr fontId="0" type="noConversion"/>
  </si>
  <si>
    <t>서울시 중구 회현동1가 14</t>
    <phoneticPr fontId="0" type="noConversion"/>
  </si>
  <si>
    <t>010-9791-3681</t>
  </si>
  <si>
    <t>서울 강서구 공항동 1370 대한항공</t>
  </si>
  <si>
    <t>051-3292-2018</t>
  </si>
  <si>
    <t>(주)PS왓슨스</t>
  </si>
  <si>
    <t>안소현</t>
    <phoneticPr fontId="0" type="noConversion"/>
  </si>
  <si>
    <t>서울시 마포구 공덕동 2333</t>
  </si>
  <si>
    <t>010-3006-2735</t>
  </si>
  <si>
    <t>서울시 성동구 성수1가2동 656-216</t>
  </si>
  <si>
    <t>031-6190-1895</t>
  </si>
  <si>
    <t>(주)PS리테일</t>
  </si>
  <si>
    <t>안재성</t>
    <phoneticPr fontId="0" type="noConversion"/>
  </si>
  <si>
    <t>서울시 관악구 신사동 46992</t>
  </si>
  <si>
    <t>010-3807-1539</t>
  </si>
  <si>
    <t>서울특별시 성북구 상월곡동 24-348 성북정보도서관 2층</t>
  </si>
  <si>
    <t>031-5525-9842</t>
  </si>
  <si>
    <t>(주)씨제이스포츠</t>
  </si>
  <si>
    <t>안철진</t>
  </si>
  <si>
    <t>서울시 강남구 삼성동 537</t>
    <phoneticPr fontId="0" type="noConversion"/>
  </si>
  <si>
    <t>010-7034-7853</t>
  </si>
  <si>
    <t>경기도 파주시 조리면 뇌조리 459-1</t>
  </si>
  <si>
    <t>051-5625-5926</t>
  </si>
  <si>
    <t>(주)TUME에프테크놀</t>
  </si>
  <si>
    <t>여선주</t>
    <phoneticPr fontId="0" type="noConversion"/>
  </si>
  <si>
    <t>서울시 금천구 시흥1동 99220</t>
    <phoneticPr fontId="0" type="noConversion"/>
  </si>
  <si>
    <t>010-0202-1690</t>
  </si>
  <si>
    <t>서울시 서초구 양재동 232</t>
  </si>
  <si>
    <t>02-8358-2442</t>
  </si>
  <si>
    <t>(재)대한중앙연구원</t>
  </si>
  <si>
    <t>여형구</t>
    <phoneticPr fontId="0" type="noConversion"/>
  </si>
  <si>
    <t>경기도 양주시 고암동 20-7400</t>
  </si>
  <si>
    <t>010-5581-6966</t>
  </si>
  <si>
    <t>서울특별시 서초구 양재동 230</t>
  </si>
  <si>
    <t>031-4627-2686</t>
  </si>
  <si>
    <t>(주)백두생활건강</t>
  </si>
  <si>
    <t>오수</t>
    <phoneticPr fontId="0" type="noConversion"/>
  </si>
  <si>
    <t>서울시 서초구 원지동 삼현아파트 11동 1호</t>
  </si>
  <si>
    <t>010-3994-4297</t>
  </si>
  <si>
    <t>053-5119-8914</t>
  </si>
  <si>
    <t>(주)TUME렌탈</t>
  </si>
  <si>
    <t>오수연</t>
    <phoneticPr fontId="0" type="noConversion"/>
  </si>
  <si>
    <t>서울시 중구 회현동1가 1431</t>
  </si>
  <si>
    <t>010-9591-9883</t>
  </si>
  <si>
    <t>서울시 종로구 종로2가 6 종로타워</t>
  </si>
  <si>
    <t>02-3467-3688</t>
    <phoneticPr fontId="0" type="noConversion"/>
  </si>
  <si>
    <t>(주)두리철강</t>
  </si>
  <si>
    <t>오아란</t>
    <phoneticPr fontId="0" type="noConversion"/>
  </si>
  <si>
    <t>서울시 서대문구 홍제동 6-39</t>
  </si>
  <si>
    <t>010-4145-5776</t>
  </si>
  <si>
    <t>경기도 군포시 산본동 1148 롯데@ 941-704</t>
  </si>
  <si>
    <t>051-8181-7740</t>
  </si>
  <si>
    <t>(주)백두생명과학</t>
  </si>
  <si>
    <t>오혁민</t>
    <phoneticPr fontId="0" type="noConversion"/>
  </si>
  <si>
    <t>서울시 성북구 돈암동 111</t>
    <phoneticPr fontId="0" type="noConversion"/>
  </si>
  <si>
    <t>010-5878-2224</t>
  </si>
  <si>
    <t>서울시 광진구 화양동 1번지</t>
  </si>
  <si>
    <t>053-6877-3802</t>
  </si>
  <si>
    <t>(주)드림스포즈</t>
  </si>
  <si>
    <t>우연호</t>
    <phoneticPr fontId="0" type="noConversion"/>
  </si>
  <si>
    <t>서울시 도봉구 창1동 45 19</t>
  </si>
  <si>
    <t>010-0852-5848</t>
  </si>
  <si>
    <t>서울시 영등포구 여의도동 15-23</t>
  </si>
  <si>
    <t>053-9627-2816</t>
  </si>
  <si>
    <t>(주)그린뱅크</t>
  </si>
  <si>
    <t>위성용</t>
  </si>
  <si>
    <t>대구광역시 남구 대명6동 18000</t>
  </si>
  <si>
    <t>010-5255-9882</t>
  </si>
  <si>
    <t>02-58450-8615</t>
  </si>
  <si>
    <t>(주)PS홀딩스</t>
  </si>
  <si>
    <t>유은희</t>
    <phoneticPr fontId="0" type="noConversion"/>
  </si>
  <si>
    <t>서울시 강남구 수서동 71215</t>
  </si>
  <si>
    <t>010-0713-8723</t>
  </si>
  <si>
    <t>서울 강남구 역삼1동 735-3 포스틸타워</t>
  </si>
  <si>
    <t>031-5696-7823</t>
  </si>
  <si>
    <t>(주)빌더스넷</t>
  </si>
  <si>
    <t>윤건</t>
    <phoneticPr fontId="0" type="noConversion"/>
  </si>
  <si>
    <t>서울시 중구 필동3가 28-2</t>
  </si>
  <si>
    <t>010-5172-6219</t>
  </si>
  <si>
    <t>경기 수원시 영통구 신동 401</t>
  </si>
  <si>
    <t>051-2392-6535</t>
  </si>
  <si>
    <t>(주)백두화학</t>
  </si>
  <si>
    <t>윤서진</t>
    <phoneticPr fontId="0" type="noConversion"/>
  </si>
  <si>
    <t>서울시 동대문구 삼천동6가 9000</t>
  </si>
  <si>
    <t>010-9480-2319</t>
  </si>
  <si>
    <t>서울시 강남구 역삼1동 837-26 삼일플라자빌딩</t>
  </si>
  <si>
    <t>053-2341-2825</t>
  </si>
  <si>
    <t>(주)PKG앤컴퍼니</t>
  </si>
  <si>
    <t>윤용상</t>
    <phoneticPr fontId="0" type="noConversion"/>
  </si>
  <si>
    <t>서울시 강남 논현 10002</t>
  </si>
  <si>
    <t>010-5253-4356</t>
  </si>
  <si>
    <t>서울시 중구 소공동 1번지 롯데쇼핑(주)</t>
  </si>
  <si>
    <t>031-2118-5479</t>
  </si>
  <si>
    <t>(주)PKG양행</t>
  </si>
  <si>
    <t>이길선</t>
    <phoneticPr fontId="0" type="noConversion"/>
  </si>
  <si>
    <t>성북구 돈암1동 범양아파트 4</t>
  </si>
  <si>
    <t>010-7758-6855</t>
  </si>
  <si>
    <t xml:space="preserve">서울 강남구 역삼2동 719-1 나래빌딩 13 </t>
  </si>
  <si>
    <t>031-7764-3595</t>
  </si>
  <si>
    <t>(주)TEC</t>
  </si>
  <si>
    <t>이덕영</t>
    <phoneticPr fontId="0" type="noConversion"/>
  </si>
  <si>
    <t>서울시 중구 회현동1가 화선A 4-607</t>
  </si>
  <si>
    <t>010-6108-7937</t>
  </si>
  <si>
    <t>서울시 종로구 신문로 1가 57번지 금호빌딩 7층</t>
  </si>
  <si>
    <t>031-6622-1912</t>
  </si>
  <si>
    <t>(주)PS홈쇼핑</t>
  </si>
  <si>
    <t>이상연</t>
    <phoneticPr fontId="0" type="noConversion"/>
  </si>
  <si>
    <t>서울시 성북구 보문동 111-22</t>
  </si>
  <si>
    <t>010-4427-2231</t>
  </si>
  <si>
    <t>경기도 수원시 영통구 원천동 327</t>
  </si>
  <si>
    <t>031-9417-7774</t>
  </si>
  <si>
    <t>(주)대화건설</t>
  </si>
  <si>
    <t>이석구</t>
    <phoneticPr fontId="0" type="noConversion"/>
  </si>
  <si>
    <t>대구광역시 남구 대명3동 1000</t>
  </si>
  <si>
    <t>010-6936-8311</t>
  </si>
  <si>
    <t xml:space="preserve">경기도 과천시 관문로 88 중앙동 1번지   </t>
  </si>
  <si>
    <t>051-5436-1723</t>
  </si>
  <si>
    <t>(주)드림파마</t>
  </si>
  <si>
    <t>이선혜</t>
    <phoneticPr fontId="0" type="noConversion"/>
  </si>
  <si>
    <t>대구광역시 남구 대명동 10</t>
  </si>
  <si>
    <t>010-6406-9823</t>
  </si>
  <si>
    <t>서울특별시 강남구 역삼동 708-8</t>
  </si>
  <si>
    <t>051-1676-5118</t>
  </si>
  <si>
    <t>(주)그린워터행복</t>
  </si>
  <si>
    <t>이승희</t>
  </si>
  <si>
    <t>서울시 금천구 시흥1동 246</t>
  </si>
  <si>
    <t>010-7448-1689</t>
  </si>
  <si>
    <t>서울시 종로구 신문로 1가 57번지 금호아시아나빌딩</t>
  </si>
  <si>
    <t>032-3466-3471</t>
  </si>
  <si>
    <t>(주)록인</t>
  </si>
  <si>
    <t>이안나</t>
    <phoneticPr fontId="0" type="noConversion"/>
  </si>
  <si>
    <t>서울시 서대문구 통일로3길 43, 1004</t>
  </si>
  <si>
    <t>010-6848-3367</t>
  </si>
  <si>
    <t xml:space="preserve">경북 구미시 임수동 94-1 </t>
  </si>
  <si>
    <t>055-3265-9951</t>
  </si>
  <si>
    <t>(주)백두스포츠</t>
  </si>
  <si>
    <t>이영주</t>
    <phoneticPr fontId="0" type="noConversion"/>
  </si>
  <si>
    <t>서울시 은평구 녹번동 123</t>
  </si>
  <si>
    <t>010-0559-3086</t>
  </si>
  <si>
    <t>서울시 송파구 신청동 29</t>
  </si>
  <si>
    <t>053-5793-3757</t>
  </si>
  <si>
    <t>(주)라이너</t>
  </si>
  <si>
    <t>이재준</t>
    <phoneticPr fontId="0" type="noConversion"/>
  </si>
  <si>
    <t>경기 수원 장안 연무동 30000</t>
  </si>
  <si>
    <t>010-6404-6981</t>
  </si>
  <si>
    <t>경기도 수원시 영통구 신동 757</t>
  </si>
  <si>
    <t>051-9019-4131</t>
  </si>
  <si>
    <t>(주)맑은물지키미</t>
  </si>
  <si>
    <t>이종환</t>
    <phoneticPr fontId="0" type="noConversion"/>
  </si>
  <si>
    <t>경기도 구리시 토평동 구리상가 10층 1호</t>
    <phoneticPr fontId="0" type="noConversion"/>
  </si>
  <si>
    <t>010-9949-6548</t>
  </si>
  <si>
    <t>055-9072-4081</t>
  </si>
  <si>
    <t>(주)베스트코리아</t>
  </si>
  <si>
    <t>이지연</t>
    <phoneticPr fontId="0" type="noConversion"/>
  </si>
  <si>
    <t>서울시 중구 장충동2가 산양빌라 117</t>
    <phoneticPr fontId="0" type="noConversion"/>
  </si>
  <si>
    <t>010-3878-9450</t>
  </si>
  <si>
    <t>서울시 송파구 방이동 88 올림픽회관</t>
  </si>
  <si>
    <t>053-6002-4603</t>
  </si>
  <si>
    <t>(주)보헌개발</t>
  </si>
  <si>
    <t>이진미</t>
    <phoneticPr fontId="0" type="noConversion"/>
  </si>
  <si>
    <t>서울시 구로구 신도림동 65</t>
    <phoneticPr fontId="0" type="noConversion"/>
  </si>
  <si>
    <t>010-3257-6499</t>
  </si>
  <si>
    <t>서울 서초구 잠원동 50-2 롯데캐슬</t>
  </si>
  <si>
    <t>053-7501-3040</t>
  </si>
  <si>
    <t>(주)동보</t>
  </si>
  <si>
    <t>이하린</t>
    <phoneticPr fontId="0" type="noConversion"/>
  </si>
  <si>
    <t>서울시 은평구 가양대로 11</t>
  </si>
  <si>
    <t>010-0992-5745</t>
  </si>
  <si>
    <t>서울 서초구 서초1동 1445-14</t>
  </si>
  <si>
    <t>051-9020-2782</t>
  </si>
  <si>
    <t>(주)백두씨엔에스</t>
  </si>
  <si>
    <t>이혜령</t>
    <phoneticPr fontId="0" type="noConversion"/>
  </si>
  <si>
    <t>서울시 강남 삼성A 4999</t>
  </si>
  <si>
    <t>010-3260-8362</t>
  </si>
  <si>
    <t xml:space="preserve">서울 중구 을지로6가 18-12 두산타워빌딩 </t>
  </si>
  <si>
    <t>054-8228-8395</t>
  </si>
  <si>
    <t>(주)싸이버로지텍</t>
  </si>
  <si>
    <t>임교의</t>
  </si>
  <si>
    <t>경기도 과천시 별양로 855, 5-12</t>
  </si>
  <si>
    <t>010-0778-4354</t>
  </si>
  <si>
    <t>서울 강남구 대치동 1001번지 사조빌딩 사조산업㈜</t>
  </si>
  <si>
    <t>051-3835-2303</t>
  </si>
  <si>
    <t>(주)넥스테이션</t>
  </si>
  <si>
    <t>임동균</t>
    <phoneticPr fontId="0" type="noConversion"/>
  </si>
  <si>
    <t>서울시 동대문구 휘경1동 172</t>
  </si>
  <si>
    <t>010-0255-4983</t>
  </si>
  <si>
    <t>서울시 강남구 역삼동 701-2 삼정개발빌딩 16층</t>
  </si>
  <si>
    <t>032-2155-9566</t>
  </si>
  <si>
    <t>(주)신동방씨피</t>
  </si>
  <si>
    <t>임준용</t>
  </si>
  <si>
    <t>서울시 종로구 동숭동 12958</t>
  </si>
  <si>
    <t>010-2029-3954</t>
  </si>
  <si>
    <t>서울시 마포구 시교동 395-27</t>
  </si>
  <si>
    <t>051-4467-9500</t>
  </si>
  <si>
    <t>(주)강산중공업</t>
  </si>
  <si>
    <t>장윤선</t>
    <phoneticPr fontId="0" type="noConversion"/>
  </si>
  <si>
    <t>서울시 용산구 만리재로 506</t>
  </si>
  <si>
    <t>010-5015-9686</t>
  </si>
  <si>
    <t>서울시 서초구 서초동 1467-80번지</t>
  </si>
  <si>
    <t>032-6081-2846</t>
  </si>
  <si>
    <t>(주)생보부동산신탁</t>
  </si>
  <si>
    <t>정미경</t>
  </si>
  <si>
    <t>서울시 종로구 창경궁로 명륜2가 명신A 13-11025</t>
  </si>
  <si>
    <t>010-4291-7216</t>
  </si>
  <si>
    <t>충남 천안시 직산읍 군서리 92-2</t>
  </si>
  <si>
    <t>051-9559-1160</t>
  </si>
  <si>
    <t>(주)씨브이네트</t>
  </si>
  <si>
    <t>정선영</t>
  </si>
  <si>
    <t>서울시 도봉구 방학동 우성복합단지 228</t>
    <phoneticPr fontId="0" type="noConversion"/>
  </si>
  <si>
    <t>010-0493-9032</t>
  </si>
  <si>
    <t xml:space="preserve">서울 서초구 서초3동 1534-5 코스모빌딩  </t>
  </si>
  <si>
    <t>051-6758-6682</t>
  </si>
  <si>
    <t>(주)APGI</t>
  </si>
  <si>
    <t>정연섭</t>
    <phoneticPr fontId="0" type="noConversion"/>
  </si>
  <si>
    <t>서울시 관악구 신사동 49983</t>
  </si>
  <si>
    <t>010-0073-1757</t>
  </si>
  <si>
    <t>서울특별시 동작구 신대방동 370</t>
  </si>
  <si>
    <t>02-9940-1840</t>
  </si>
  <si>
    <t>(주)국호</t>
  </si>
  <si>
    <t>정희수</t>
    <phoneticPr fontId="0" type="noConversion"/>
  </si>
  <si>
    <t>경기도 용인시 기흥구 신갈동 도현마을 현대 20</t>
  </si>
  <si>
    <t>010-2669-1860</t>
  </si>
  <si>
    <t>서울 송파구 잠실1동 10 종합야구장내</t>
  </si>
  <si>
    <t>032-4262-7312</t>
  </si>
  <si>
    <t>(주)드림익스프</t>
  </si>
  <si>
    <t>조용철</t>
    <phoneticPr fontId="0" type="noConversion"/>
  </si>
  <si>
    <t>서울시 서초구 서초4동 1614</t>
    <phoneticPr fontId="0" type="noConversion"/>
  </si>
  <si>
    <t>010-2884-3867</t>
  </si>
  <si>
    <t>경기도 고양시 덕양구 토당동 855-3 마동빌딩 202호</t>
  </si>
  <si>
    <t>053-9410-4733</t>
  </si>
  <si>
    <t>(주)TUME에프엠하우</t>
  </si>
  <si>
    <t>조은선</t>
    <phoneticPr fontId="0" type="noConversion"/>
  </si>
  <si>
    <t>서울시 은평구 증산동 20137</t>
  </si>
  <si>
    <t>010-6098-9511</t>
  </si>
  <si>
    <t>서울 영등포구 여의도동 34-10 메리츠증권빌딩   </t>
  </si>
  <si>
    <t>02-5962-4704</t>
  </si>
  <si>
    <t>(주)농협유통</t>
  </si>
  <si>
    <t>진병윤</t>
  </si>
  <si>
    <t>서울시 광진구 구의2동 2851</t>
  </si>
  <si>
    <t>010-8834-9086</t>
  </si>
  <si>
    <t>서울 동작구 신대방2동 370 농심사옥   </t>
  </si>
  <si>
    <t>032-7431-4340</t>
  </si>
  <si>
    <t>(주)국호에프앤지</t>
  </si>
  <si>
    <t>차민경</t>
    <phoneticPr fontId="0" type="noConversion"/>
  </si>
  <si>
    <t>서울시 서대문구 홍은동 8312</t>
  </si>
  <si>
    <t>010-6965-7041</t>
  </si>
  <si>
    <t>02-7736-3958</t>
  </si>
  <si>
    <t>(주)PS텔레서비스</t>
  </si>
  <si>
    <t>차세은</t>
    <phoneticPr fontId="0" type="noConversion"/>
  </si>
  <si>
    <t>광주 북구 각화동 11111번지</t>
  </si>
  <si>
    <t>010-4814-2319</t>
  </si>
  <si>
    <t>인천광역시 남동구 남촌동 621-7</t>
  </si>
  <si>
    <t>031-5043-2441</t>
  </si>
  <si>
    <t>(주)APII여주공장</t>
  </si>
  <si>
    <t>탁연미</t>
    <phoneticPr fontId="0" type="noConversion"/>
  </si>
  <si>
    <t>서울시 용산구 후암동 19072</t>
  </si>
  <si>
    <t>010-8296-3343</t>
  </si>
  <si>
    <t xml:space="preserve">서울 강남구 역삼1동 837-36 랜드마크타워10층  </t>
  </si>
  <si>
    <t>031-5329-4013</t>
  </si>
  <si>
    <t>(주)넘버원</t>
  </si>
  <si>
    <t>하창진</t>
  </si>
  <si>
    <t>서울시 중구 퇴계로 235 92</t>
  </si>
  <si>
    <t>010-4726-1876</t>
  </si>
  <si>
    <t>서울 종로구 수송동 146-12 대림빌딩</t>
  </si>
  <si>
    <t>032-9365-3619</t>
  </si>
  <si>
    <t>(주)그린나무</t>
  </si>
  <si>
    <t>하효정</t>
    <phoneticPr fontId="0" type="noConversion"/>
  </si>
  <si>
    <t>서울시 성동구 성수동1가 246</t>
  </si>
  <si>
    <t>010-3749-8355</t>
  </si>
  <si>
    <t>경기도 성남시 분당구 야탑동 486</t>
  </si>
  <si>
    <t>02-1031-2169</t>
  </si>
  <si>
    <t>(주)성진계기</t>
  </si>
  <si>
    <t>한규석</t>
  </si>
  <si>
    <t>서울시 서초구 반포4동 6146</t>
  </si>
  <si>
    <t>010-8196-8732</t>
  </si>
  <si>
    <t>서울시 동대문구 청량리동 사서함 276호</t>
  </si>
  <si>
    <t>054-3114-7590</t>
  </si>
  <si>
    <t>(주)브이이엔에스</t>
  </si>
  <si>
    <t>한희정</t>
    <phoneticPr fontId="0" type="noConversion"/>
  </si>
  <si>
    <t>서울시 관악 봉천11동 90000</t>
  </si>
  <si>
    <t>010-7523-6371</t>
  </si>
  <si>
    <t>서울 영등포구 양평동3가 45</t>
  </si>
  <si>
    <t>051-1807-8624</t>
  </si>
  <si>
    <t>(주)디에이치클럽닷컴</t>
  </si>
  <si>
    <t>함진경</t>
    <phoneticPr fontId="0" type="noConversion"/>
  </si>
  <si>
    <t>서울시 중구 남산동2가 4971</t>
  </si>
  <si>
    <t>010-3740-4272</t>
  </si>
  <si>
    <t>서울 강남구 대치동 891-10 동부금융센터</t>
  </si>
  <si>
    <t>051-5196-5549</t>
  </si>
  <si>
    <t>(주)마루망코리아</t>
  </si>
  <si>
    <t>황성연</t>
    <phoneticPr fontId="0" type="noConversion"/>
  </si>
  <si>
    <t>서울시 종로구 봉익동 35-18</t>
  </si>
  <si>
    <t>010-6240-6266</t>
  </si>
  <si>
    <t>경기도 안산시 단원구 목내동 390-1</t>
  </si>
  <si>
    <t>055-2828-2464</t>
    <phoneticPr fontId="0" type="noConversion"/>
  </si>
  <si>
    <t>LOTUS 1-2-3 (1983년)</t>
    <phoneticPr fontId="1" type="noConversion"/>
  </si>
  <si>
    <t>VISICALC (1979년)</t>
    <phoneticPr fontId="1" type="noConversion"/>
  </si>
  <si>
    <t>EXCEL (1985년)</t>
    <phoneticPr fontId="1" type="noConversion"/>
  </si>
  <si>
    <t>전필</t>
    <phoneticPr fontId="1" type="noConversion"/>
  </si>
  <si>
    <t>전선</t>
    <phoneticPr fontId="1" type="noConversion"/>
  </si>
  <si>
    <t>교필</t>
    <phoneticPr fontId="1" type="noConversion"/>
  </si>
  <si>
    <t xml:space="preserve">문제: 학과별 전필, 전선, 교필 점수가 가장 큰 학생의 '이름'을 </t>
    <phoneticPr fontId="1" type="noConversion"/>
  </si>
  <si>
    <t>김함바</t>
    <phoneticPr fontId="1" type="noConversion"/>
  </si>
  <si>
    <t>컴퓨터공학</t>
    <phoneticPr fontId="1" type="noConversion"/>
  </si>
  <si>
    <t xml:space="preserve">       [표2] 영역에 표시.</t>
    <phoneticPr fontId="1" type="noConversion"/>
  </si>
  <si>
    <t>박헨리</t>
    <phoneticPr fontId="1" type="noConversion"/>
  </si>
  <si>
    <t>독어독문학</t>
    <phoneticPr fontId="1" type="noConversion"/>
  </si>
  <si>
    <t xml:space="preserve">       (INDEX, MATCH, MAX 함수 이용한 배열 수식)</t>
    <phoneticPr fontId="1" type="noConversion"/>
  </si>
  <si>
    <t>김골든</t>
    <phoneticPr fontId="1" type="noConversion"/>
  </si>
  <si>
    <t>수의학</t>
    <phoneticPr fontId="1" type="noConversion"/>
  </si>
  <si>
    <t>이정우</t>
    <phoneticPr fontId="1" type="noConversion"/>
  </si>
  <si>
    <t>디자인</t>
    <phoneticPr fontId="1" type="noConversion"/>
  </si>
  <si>
    <t>[표2]</t>
    <phoneticPr fontId="1" type="noConversion"/>
  </si>
  <si>
    <t>송혜수</t>
    <phoneticPr fontId="1" type="noConversion"/>
  </si>
  <si>
    <t>서유진</t>
    <phoneticPr fontId="1" type="noConversion"/>
  </si>
  <si>
    <t>김써니</t>
    <phoneticPr fontId="1" type="noConversion"/>
  </si>
  <si>
    <t>지율무</t>
    <phoneticPr fontId="1" type="noConversion"/>
  </si>
  <si>
    <t>이효진</t>
    <phoneticPr fontId="1" type="noConversion"/>
  </si>
  <si>
    <t>박정재</t>
    <phoneticPr fontId="1" type="noConversion"/>
  </si>
  <si>
    <t>=INDEX( 가져올값이 있는 범위, 행번호, 열번호 )</t>
    <phoneticPr fontId="1" type="noConversion"/>
  </si>
  <si>
    <t>공두나</t>
    <phoneticPr fontId="1" type="noConversion"/>
  </si>
  <si>
    <t>=MATCH( 찾을값 , 값범위 , 방식 )</t>
    <phoneticPr fontId="1" type="noConversion"/>
  </si>
  <si>
    <t>=MAX( 값범위 )</t>
    <phoneticPr fontId="1" type="noConversion"/>
  </si>
  <si>
    <t>문제. 면접일이 화요일, 금요일 인 행 전체에 '노랑'채우기 '빨간'글꼴 '굵게' 설정하시오.</t>
    <phoneticPr fontId="1" type="noConversion"/>
  </si>
  <si>
    <t>▶ Weekday 함수 사용. (단, 월요일이 1인 방식)</t>
    <phoneticPr fontId="1" type="noConversion"/>
  </si>
  <si>
    <t>▶ 수식을 이용하여 서식을 지정할 셀 결정을 이용.</t>
    <phoneticPr fontId="1" type="noConversion"/>
  </si>
  <si>
    <t>학과</t>
  </si>
  <si>
    <t>주소</t>
  </si>
  <si>
    <t>전화번호</t>
  </si>
  <si>
    <t>면접일</t>
  </si>
  <si>
    <t>전필</t>
  </si>
  <si>
    <t>전선</t>
  </si>
  <si>
    <t>교필</t>
  </si>
  <si>
    <t>교선</t>
  </si>
  <si>
    <t>합계</t>
  </si>
  <si>
    <t>평균</t>
  </si>
  <si>
    <t>김함바</t>
  </si>
  <si>
    <t>컴퓨터공학</t>
  </si>
  <si>
    <t>서울특별시</t>
  </si>
  <si>
    <t>02-111-1111</t>
  </si>
  <si>
    <t>박헨리</t>
  </si>
  <si>
    <t>독어독문학</t>
  </si>
  <si>
    <t>강원도</t>
  </si>
  <si>
    <t>033-222-2222</t>
  </si>
  <si>
    <t>김골든</t>
  </si>
  <si>
    <t>수의학</t>
  </si>
  <si>
    <t>경기도</t>
  </si>
  <si>
    <t>031-333-3333</t>
  </si>
  <si>
    <t>이정우</t>
  </si>
  <si>
    <t>디자인</t>
  </si>
  <si>
    <t>충청도</t>
  </si>
  <si>
    <t>043-555-5555</t>
  </si>
  <si>
    <t>송혜수</t>
  </si>
  <si>
    <t>02-777-7777</t>
  </si>
  <si>
    <t>서유진</t>
  </si>
  <si>
    <t>033-888-8888</t>
  </si>
  <si>
    <t>김써니</t>
  </si>
  <si>
    <t>031-999-9999</t>
  </si>
  <si>
    <t>지율무</t>
  </si>
  <si>
    <t>043-001-0001</t>
  </si>
  <si>
    <t>이효진</t>
  </si>
  <si>
    <t>02-002-0002</t>
  </si>
  <si>
    <t>박정재</t>
  </si>
  <si>
    <t>033-003-0003</t>
  </si>
  <si>
    <t>최승원</t>
  </si>
  <si>
    <t>031-004-0004</t>
  </si>
  <si>
    <t>공두나</t>
  </si>
  <si>
    <t>043-005-0005</t>
  </si>
  <si>
    <t>=WEEKDAY( 날짜 , 방식 )</t>
    <phoneticPr fontId="1" type="noConversion"/>
  </si>
  <si>
    <t>1: 일=1</t>
    <phoneticPr fontId="1" type="noConversion"/>
  </si>
  <si>
    <t>2: 월=1</t>
    <phoneticPr fontId="1" type="noConversion"/>
  </si>
  <si>
    <t>3: 월=0</t>
    <phoneticPr fontId="1" type="noConversion"/>
  </si>
  <si>
    <t>주요기능</t>
    <phoneticPr fontId="1" type="noConversion"/>
  </si>
  <si>
    <t>Win+Shift+S : 캡쳐</t>
    <phoneticPr fontId="1" type="noConversion"/>
  </si>
  <si>
    <t>chrome://chrome-urls</t>
    <phoneticPr fontId="1" type="noConversion"/>
  </si>
  <si>
    <t>과체중</t>
    <phoneticPr fontId="1" type="noConversion"/>
  </si>
  <si>
    <t>딸기스무디</t>
  </si>
  <si>
    <t>딸기스무디</t>
    <phoneticPr fontId="1" type="noConversion"/>
  </si>
  <si>
    <t>프레인 스무디</t>
  </si>
  <si>
    <t>프레인 스무디</t>
    <phoneticPr fontId="1" type="noConversion"/>
  </si>
  <si>
    <t>초토스무디</t>
    <phoneticPr fontId="1" type="noConversion"/>
  </si>
  <si>
    <t>토마토쥬스</t>
  </si>
  <si>
    <t>토마토쥬스</t>
    <phoneticPr fontId="1" type="noConversion"/>
  </si>
  <si>
    <t>2024학년도 1학기 중간고사 감독표</t>
    <phoneticPr fontId="1" type="noConversion"/>
  </si>
  <si>
    <r>
      <rPr>
        <b/>
        <sz val="14"/>
        <color theme="1"/>
        <rFont val="맑은 고딕"/>
        <family val="3"/>
        <charset val="129"/>
        <scheme val="minor"/>
      </rPr>
      <t>[안내사항] *꼭 확인 부탁드려요!*</t>
    </r>
    <r>
      <rPr>
        <sz val="11"/>
        <color theme="1"/>
        <rFont val="맑은 고딕"/>
        <family val="2"/>
        <charset val="129"/>
        <scheme val="minor"/>
      </rPr>
      <t xml:space="preserve">
1. 감독 순서나 시험실을 교체해야 하실 경우 반드시 연구부에 확인 바랍니다.
2. 시험 감독 중 학생들의 민원 소지가 있는 행위에 유의 바랍니다.
3. 시험 시작 전 반드시 부정행위에 대해 안내 부탁드리며, 시험 중 화장실 용무 등을 이유로 시험실을 나갈 경우 부감독 선생님께서 이동 및 지도 부탁드립니다.
4. 자습 감독 시 학생 무단 이동 및 대기실 이탈이 없도록 지도 부탁드립니다. 특히 다른 학년이나 학급에서 시험을 보는 경우 대기실 밖으로 이탈하지 않도록 지도 부탁드립니다.
5. 사회과실과 미술실에는 수업교구와 기자재가 있으므로 학생들이 사용하지 못하도록 안내 부탁드립니다.
6. 자습 감독 등에 연구부 지원이 가능하므로 지도 및 감독 시 어려움이 생기시면 알려주시기 바랍니다!
</t>
    </r>
    <r>
      <rPr>
        <sz val="11"/>
        <color theme="1"/>
        <rFont val="맑은 고딕"/>
        <family val="3"/>
        <charset val="129"/>
        <scheme val="minor"/>
      </rPr>
      <t xml:space="preserve">
</t>
    </r>
    <phoneticPr fontId="1" type="noConversion"/>
  </si>
  <si>
    <t>일자</t>
    <phoneticPr fontId="39" type="noConversion"/>
  </si>
  <si>
    <t>교시</t>
    <phoneticPr fontId="39" type="noConversion"/>
  </si>
  <si>
    <t>감독</t>
    <phoneticPr fontId="39" type="noConversion"/>
  </si>
  <si>
    <t>1학년</t>
  </si>
  <si>
    <t>2학년</t>
  </si>
  <si>
    <t>시험실/자습실</t>
    <phoneticPr fontId="1" type="noConversion"/>
  </si>
  <si>
    <t>자습실</t>
    <phoneticPr fontId="1" type="noConversion"/>
  </si>
  <si>
    <t>3학년</t>
  </si>
  <si>
    <t>자습반</t>
    <phoneticPr fontId="1" type="noConversion"/>
  </si>
  <si>
    <t>1-1</t>
    <phoneticPr fontId="1" type="noConversion"/>
  </si>
  <si>
    <t>1-2</t>
    <phoneticPr fontId="1" type="noConversion"/>
  </si>
  <si>
    <t>1-3</t>
  </si>
  <si>
    <t>1-4</t>
  </si>
  <si>
    <t>1-5</t>
  </si>
  <si>
    <t>1-6</t>
  </si>
  <si>
    <t>1-7</t>
    <phoneticPr fontId="1" type="noConversion"/>
  </si>
  <si>
    <t>2-1</t>
    <phoneticPr fontId="1" type="noConversion"/>
  </si>
  <si>
    <t>2-2</t>
    <phoneticPr fontId="1" type="noConversion"/>
  </si>
  <si>
    <t>2-3</t>
  </si>
  <si>
    <t>2-4</t>
  </si>
  <si>
    <t>2-5</t>
  </si>
  <si>
    <t>2-6</t>
  </si>
  <si>
    <t>2-7</t>
  </si>
  <si>
    <t>2-8</t>
    <phoneticPr fontId="1" type="noConversion"/>
  </si>
  <si>
    <t>AI실</t>
    <phoneticPr fontId="1" type="noConversion"/>
  </si>
  <si>
    <t>도서실</t>
    <phoneticPr fontId="1" type="noConversion"/>
  </si>
  <si>
    <t>3-1</t>
    <phoneticPr fontId="1" type="noConversion"/>
  </si>
  <si>
    <t>3-2</t>
    <phoneticPr fontId="1" type="noConversion"/>
  </si>
  <si>
    <t>3-3</t>
  </si>
  <si>
    <t>3-4</t>
  </si>
  <si>
    <t>3-5</t>
  </si>
  <si>
    <t>3-6</t>
  </si>
  <si>
    <t>3-7</t>
    <phoneticPr fontId="1" type="noConversion"/>
  </si>
  <si>
    <t>4/25
(목)</t>
    <phoneticPr fontId="1" type="noConversion"/>
  </si>
  <si>
    <t>1교시</t>
  </si>
  <si>
    <t>자습</t>
    <phoneticPr fontId="1" type="noConversion"/>
  </si>
  <si>
    <t>문학</t>
    <phoneticPr fontId="1" type="noConversion"/>
  </si>
  <si>
    <t>독서</t>
    <phoneticPr fontId="1" type="noConversion"/>
  </si>
  <si>
    <t>정</t>
  </si>
  <si>
    <t>09:00~09:50</t>
    <phoneticPr fontId="1" type="noConversion"/>
  </si>
  <si>
    <t>부</t>
  </si>
  <si>
    <t>2교시</t>
  </si>
  <si>
    <t>10:20~11:10</t>
    <phoneticPr fontId="1" type="noConversion"/>
  </si>
  <si>
    <t>3교시</t>
  </si>
  <si>
    <t>정치와 법</t>
    <phoneticPr fontId="1" type="noConversion"/>
  </si>
  <si>
    <t>세계사</t>
    <phoneticPr fontId="1" type="noConversion"/>
  </si>
  <si>
    <t>11:40~12:30</t>
    <phoneticPr fontId="1" type="noConversion"/>
  </si>
  <si>
    <t>4/26
(금)</t>
    <phoneticPr fontId="1" type="noConversion"/>
  </si>
  <si>
    <t>한국사</t>
    <phoneticPr fontId="1" type="noConversion"/>
  </si>
  <si>
    <t>지구과학Ⅰ</t>
    <phoneticPr fontId="1" type="noConversion"/>
  </si>
  <si>
    <t>세계지리</t>
    <phoneticPr fontId="1" type="noConversion"/>
  </si>
  <si>
    <t>경수</t>
    <phoneticPr fontId="1" type="noConversion"/>
  </si>
  <si>
    <t>진로영어</t>
    <phoneticPr fontId="1" type="noConversion"/>
  </si>
  <si>
    <t>심화수학Ⅰ</t>
    <phoneticPr fontId="1" type="noConversion"/>
  </si>
  <si>
    <t>통합과학</t>
    <phoneticPr fontId="1" type="noConversion"/>
  </si>
  <si>
    <t>화학Ⅰ</t>
    <phoneticPr fontId="1" type="noConversion"/>
  </si>
  <si>
    <t>윤리와 사상</t>
    <phoneticPr fontId="1" type="noConversion"/>
  </si>
  <si>
    <t>4/29
(월)</t>
    <phoneticPr fontId="1" type="noConversion"/>
  </si>
  <si>
    <t>수학Ⅰ</t>
    <phoneticPr fontId="1" type="noConversion"/>
  </si>
  <si>
    <t>미적분</t>
    <phoneticPr fontId="1" type="noConversion"/>
  </si>
  <si>
    <t>수학과제탐구</t>
    <phoneticPr fontId="1" type="noConversion"/>
  </si>
  <si>
    <t>통합사회</t>
    <phoneticPr fontId="1" type="noConversion"/>
  </si>
  <si>
    <t>생활과 윤리</t>
    <phoneticPr fontId="1" type="noConversion"/>
  </si>
  <si>
    <t>한국지리</t>
    <phoneticPr fontId="1" type="noConversion"/>
  </si>
  <si>
    <t>4/30
(화)</t>
    <phoneticPr fontId="1" type="noConversion"/>
  </si>
  <si>
    <t>영어Ⅰ</t>
    <phoneticPr fontId="1" type="noConversion"/>
  </si>
  <si>
    <t>영어 독해와 작문</t>
    <phoneticPr fontId="1" type="noConversion"/>
  </si>
  <si>
    <t>4교시</t>
  </si>
  <si>
    <t>정보</t>
    <phoneticPr fontId="1" type="noConversion"/>
  </si>
  <si>
    <t>생명과학Ⅰ</t>
    <phoneticPr fontId="1" type="noConversion"/>
  </si>
  <si>
    <t>사회 문화</t>
    <phoneticPr fontId="1" type="noConversion"/>
  </si>
  <si>
    <t>13:40~14:30</t>
    <phoneticPr fontId="1" type="noConversion"/>
  </si>
  <si>
    <t>감독교사</t>
  </si>
  <si>
    <t>번호</t>
  </si>
  <si>
    <t>시간</t>
  </si>
  <si>
    <t>임O묵</t>
    <phoneticPr fontId="39" type="noConversion"/>
  </si>
  <si>
    <t>김O정</t>
    <phoneticPr fontId="39" type="noConversion"/>
  </si>
  <si>
    <t>윤O라</t>
    <phoneticPr fontId="39" type="noConversion"/>
  </si>
  <si>
    <t>김O솔</t>
    <phoneticPr fontId="1" type="noConversion"/>
  </si>
  <si>
    <t>오O연</t>
    <phoneticPr fontId="1" type="noConversion"/>
  </si>
  <si>
    <t>사라O먼</t>
    <phoneticPr fontId="1" type="noConversion"/>
  </si>
  <si>
    <t>황O화</t>
    <phoneticPr fontId="39" type="noConversion"/>
  </si>
  <si>
    <t>조O현</t>
    <phoneticPr fontId="1" type="noConversion"/>
  </si>
  <si>
    <t>고O비</t>
    <phoneticPr fontId="1" type="noConversion"/>
  </si>
  <si>
    <t>이O영</t>
    <phoneticPr fontId="1" type="noConversion"/>
  </si>
  <si>
    <t>지엔O춘</t>
    <phoneticPr fontId="1" type="noConversion"/>
  </si>
  <si>
    <t>이O옥</t>
    <phoneticPr fontId="39" type="noConversion"/>
  </si>
  <si>
    <t>박O송</t>
    <phoneticPr fontId="39" type="noConversion"/>
  </si>
  <si>
    <t>이O영</t>
    <phoneticPr fontId="39" type="noConversion"/>
  </si>
  <si>
    <t>김O우</t>
    <phoneticPr fontId="1" type="noConversion"/>
  </si>
  <si>
    <t>박O재</t>
    <phoneticPr fontId="1" type="noConversion"/>
  </si>
  <si>
    <t>유O하</t>
    <phoneticPr fontId="1" type="noConversion"/>
  </si>
  <si>
    <t>류O수</t>
    <phoneticPr fontId="39" type="noConversion"/>
  </si>
  <si>
    <t>권O현</t>
    <phoneticPr fontId="39" type="noConversion"/>
  </si>
  <si>
    <t>김O미</t>
    <phoneticPr fontId="39" type="noConversion"/>
  </si>
  <si>
    <t>조O채</t>
    <phoneticPr fontId="1" type="noConversion"/>
  </si>
  <si>
    <t>김O준</t>
    <phoneticPr fontId="1" type="noConversion"/>
  </si>
  <si>
    <t>김O울</t>
    <phoneticPr fontId="1" type="noConversion"/>
  </si>
  <si>
    <t>박O성</t>
    <phoneticPr fontId="39" type="noConversion"/>
  </si>
  <si>
    <t>김O섭</t>
    <phoneticPr fontId="39" type="noConversion"/>
  </si>
  <si>
    <t>서O지</t>
    <phoneticPr fontId="39" type="noConversion"/>
  </si>
  <si>
    <t>한O경</t>
    <phoneticPr fontId="1" type="noConversion"/>
  </si>
  <si>
    <t>은O주</t>
    <phoneticPr fontId="1" type="noConversion"/>
  </si>
  <si>
    <t>최O선</t>
    <phoneticPr fontId="39" type="noConversion"/>
  </si>
  <si>
    <t>박O샘</t>
    <phoneticPr fontId="39" type="noConversion"/>
  </si>
  <si>
    <t>정O환</t>
    <phoneticPr fontId="39" type="noConversion"/>
  </si>
  <si>
    <t>송O래</t>
    <phoneticPr fontId="1" type="noConversion"/>
  </si>
  <si>
    <t>박O성</t>
    <phoneticPr fontId="1" type="noConversion"/>
  </si>
  <si>
    <t>유O</t>
    <phoneticPr fontId="39" type="noConversion"/>
  </si>
  <si>
    <t>김O애</t>
    <phoneticPr fontId="39" type="noConversion"/>
  </si>
  <si>
    <t>조O주</t>
    <phoneticPr fontId="39" type="noConversion"/>
  </si>
  <si>
    <t>전O현</t>
    <phoneticPr fontId="1" type="noConversion"/>
  </si>
  <si>
    <t>홍O훈</t>
    <phoneticPr fontId="1" type="noConversion"/>
  </si>
  <si>
    <t>양O숙</t>
    <phoneticPr fontId="39" type="noConversion"/>
  </si>
  <si>
    <t>김O기</t>
    <phoneticPr fontId="39" type="noConversion"/>
  </si>
  <si>
    <t>최O호</t>
    <phoneticPr fontId="39" type="noConversion"/>
  </si>
  <si>
    <t>김O진</t>
    <phoneticPr fontId="1" type="noConversion"/>
  </si>
  <si>
    <t>정O준</t>
    <phoneticPr fontId="1" type="noConversion"/>
  </si>
  <si>
    <t>차O매</t>
    <phoneticPr fontId="39" type="noConversion"/>
  </si>
  <si>
    <t>김O범</t>
    <phoneticPr fontId="39" type="noConversion"/>
  </si>
  <si>
    <t>조O정</t>
    <phoneticPr fontId="39" type="noConversion"/>
  </si>
  <si>
    <t>차O숙</t>
    <phoneticPr fontId="1" type="noConversion"/>
  </si>
  <si>
    <t>용O라</t>
    <phoneticPr fontId="1" type="noConversion"/>
  </si>
  <si>
    <t>김O희</t>
    <phoneticPr fontId="39" type="noConversion"/>
  </si>
  <si>
    <t>이O연</t>
    <phoneticPr fontId="39" type="noConversion"/>
  </si>
  <si>
    <t>신O미</t>
    <phoneticPr fontId="39" type="noConversion"/>
  </si>
  <si>
    <t>이O경</t>
    <phoneticPr fontId="1" type="noConversion"/>
  </si>
  <si>
    <t>양O영</t>
    <phoneticPr fontId="1" type="noConversion"/>
  </si>
  <si>
    <t>2024. 감독 순번 및 통계</t>
    <phoneticPr fontId="1" type="noConversion"/>
  </si>
  <si>
    <t>1학기</t>
    <phoneticPr fontId="1" type="noConversion"/>
  </si>
  <si>
    <t>중간고사</t>
    <phoneticPr fontId="1" type="noConversion"/>
  </si>
  <si>
    <t>기말고사</t>
    <phoneticPr fontId="1" type="noConversion"/>
  </si>
  <si>
    <t>1학기 누계</t>
    <phoneticPr fontId="1" type="noConversion"/>
  </si>
  <si>
    <t>비고</t>
    <phoneticPr fontId="1" type="noConversion"/>
  </si>
  <si>
    <t>감독번호</t>
    <phoneticPr fontId="1" type="noConversion"/>
  </si>
  <si>
    <t>감독교사</t>
    <phoneticPr fontId="1" type="noConversion"/>
  </si>
  <si>
    <t>정</t>
    <phoneticPr fontId="1" type="noConversion"/>
  </si>
  <si>
    <t>부</t>
    <phoneticPr fontId="1" type="noConversion"/>
  </si>
  <si>
    <t>누계</t>
    <phoneticPr fontId="1" type="noConversion"/>
  </si>
  <si>
    <t>생활과윤리</t>
    <phoneticPr fontId="39" type="noConversion"/>
  </si>
  <si>
    <t xml:space="preserve">  </t>
    <phoneticPr fontId="1" type="noConversion"/>
  </si>
  <si>
    <t>4.29.(월)-4.30.(화) 출장</t>
    <phoneticPr fontId="1" type="noConversion"/>
  </si>
  <si>
    <t>4.26.(금) 2교시 조퇴</t>
    <phoneticPr fontId="1" type="noConversion"/>
  </si>
  <si>
    <t>4.25.(목)-4.29.(월) 출장</t>
    <phoneticPr fontId="1" type="noConversion"/>
  </si>
  <si>
    <t>4.26.(금) 12시 출장</t>
    <phoneticPr fontId="1" type="noConversion"/>
  </si>
  <si>
    <t>화법과작문</t>
    <phoneticPr fontId="1" type="noConversion"/>
  </si>
  <si>
    <t>4.25(목)-4.26.(금) 출장</t>
    <phoneticPr fontId="1" type="noConversion"/>
  </si>
  <si>
    <t>4.29.(월) 개인사정</t>
    <phoneticPr fontId="1" type="noConversion"/>
  </si>
  <si>
    <t>월, 화 근무</t>
    <phoneticPr fontId="1" type="noConversion"/>
  </si>
  <si>
    <t>보건실 및 별도시험실 운영</t>
    <phoneticPr fontId="1" type="noConversion"/>
  </si>
  <si>
    <t>사회문화</t>
    <phoneticPr fontId="39" type="noConversion"/>
  </si>
  <si>
    <t>4.26.(금) 출장</t>
    <phoneticPr fontId="1" type="noConversion"/>
  </si>
  <si>
    <t>윤리와사상/생활과윤리</t>
    <phoneticPr fontId="39" type="noConversion"/>
  </si>
  <si>
    <t>월, 화, 수 근무</t>
    <phoneticPr fontId="1" type="noConversion"/>
  </si>
  <si>
    <t>..</t>
    <phoneticPr fontId="1" type="noConversion"/>
  </si>
  <si>
    <t>합격</t>
    <phoneticPr fontId="1" type="noConversion"/>
  </si>
  <si>
    <t>불합격</t>
    <phoneticPr fontId="1" type="noConversion"/>
  </si>
  <si>
    <t>평균이상</t>
    <phoneticPr fontId="1" type="noConversion"/>
  </si>
  <si>
    <t xml:space="preserve"> 평균이하</t>
  </si>
  <si>
    <t>부장</t>
    <phoneticPr fontId="1" type="noConversion"/>
  </si>
  <si>
    <t>과장</t>
    <phoneticPr fontId="1" type="noConversion"/>
  </si>
  <si>
    <t>차장</t>
    <phoneticPr fontId="1" type="noConversion"/>
  </si>
  <si>
    <t>경영지원본부</t>
    <phoneticPr fontId="1" type="noConversion"/>
  </si>
  <si>
    <t>중부사업본부</t>
    <phoneticPr fontId="1" type="noConversion"/>
  </si>
  <si>
    <t>호남사업본부</t>
    <phoneticPr fontId="1" type="noConversion"/>
  </si>
  <si>
    <t>영남사업본부</t>
    <phoneticPr fontId="1" type="noConversion"/>
  </si>
  <si>
    <t>대리</t>
    <phoneticPr fontId="1" type="noConversion"/>
  </si>
  <si>
    <t>countifs, sumifs</t>
    <phoneticPr fontId="1" type="noConversion"/>
  </si>
  <si>
    <t>인원수</t>
    <phoneticPr fontId="1" type="noConversion"/>
  </si>
  <si>
    <t>평균이하</t>
    <phoneticPr fontId="1" type="noConversion"/>
  </si>
  <si>
    <t>총점합계</t>
    <phoneticPr fontId="1" type="noConversion"/>
  </si>
  <si>
    <t>countif</t>
    <phoneticPr fontId="1" type="noConversion"/>
  </si>
  <si>
    <t>sumif</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</si>
</sst>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 #,##0_-;_-* &quot;-&quot;_-;_-@_-"/>
    <numFmt numFmtId="176" formatCode="#,##0_ "/>
    <numFmt numFmtId="177" formatCode="#,##0_);[Red]\(#,##0\)"/>
    <numFmt numFmtId="178" formatCode="0.0_ "/>
    <numFmt numFmtId="179" formatCode="0_);[Red]\(0\)"/>
    <numFmt numFmtId="180" formatCode="000000"/>
    <numFmt numFmtId="181" formatCode=";;;"/>
    <numFmt numFmtId="182" formatCode="mm&quot;월&quot;\ dd&quot;일&quot;"/>
  </numFmts>
  <fonts count="63">
    <font>
      <sz val="11"/>
      <color theme="1"/>
      <name val="맑은 고딕"/>
      <family val="2"/>
      <charset val="129"/>
      <scheme val="minor"/>
    </font>
    <font>
      <sz val="8"/>
      <name val="맑은 고딕"/>
      <family val="2"/>
      <charset val="129"/>
      <scheme val="minor"/>
    </font>
    <font>
      <sz val="16"/>
      <color theme="1"/>
      <name val="맑은 고딕"/>
      <family val="2"/>
      <charset val="129"/>
      <scheme val="minor"/>
    </font>
    <font>
      <sz val="16"/>
      <color theme="1"/>
      <name val="맑은 고딕"/>
      <family val="3"/>
      <charset val="129"/>
      <scheme val="minor"/>
    </font>
    <font>
      <b/>
      <sz val="16"/>
      <color theme="1"/>
      <name val="맑은 고딕"/>
      <family val="3"/>
      <charset val="129"/>
      <scheme val="minor"/>
    </font>
    <font>
      <sz val="14"/>
      <color theme="1"/>
      <name val="맑은 고딕"/>
      <family val="2"/>
      <charset val="129"/>
      <scheme val="minor"/>
    </font>
    <font>
      <b/>
      <sz val="14"/>
      <color theme="1"/>
      <name val="맑은 고딕"/>
      <family val="3"/>
      <charset val="129"/>
      <scheme val="minor"/>
    </font>
    <font>
      <sz val="14"/>
      <color rgb="FFFF0000"/>
      <name val="맑은 고딕"/>
      <family val="2"/>
      <charset val="129"/>
      <scheme val="minor"/>
    </font>
    <font>
      <b/>
      <sz val="11"/>
      <color rgb="FF0070C0"/>
      <name val="맑은 고딕"/>
      <family val="3"/>
      <charset val="129"/>
      <scheme val="minor"/>
    </font>
    <font>
      <b/>
      <sz val="12"/>
      <color theme="1"/>
      <name val="맑은 고딕"/>
      <family val="3"/>
      <charset val="129"/>
      <scheme val="minor"/>
    </font>
    <font>
      <sz val="11"/>
      <name val="맑은 고딕"/>
      <family val="3"/>
      <charset val="129"/>
      <scheme val="minor"/>
    </font>
    <font>
      <sz val="14"/>
      <name val="맑은 고딕"/>
      <family val="3"/>
      <charset val="129"/>
      <scheme val="minor"/>
    </font>
    <font>
      <b/>
      <i/>
      <sz val="14"/>
      <name val="맑은 고딕"/>
      <family val="3"/>
      <charset val="129"/>
      <scheme val="minor"/>
    </font>
    <font>
      <b/>
      <sz val="16"/>
      <color theme="3" tint="0.39997558519241921"/>
      <name val="맑은 고딕"/>
      <family val="3"/>
      <charset val="129"/>
      <scheme val="minor"/>
    </font>
    <font>
      <b/>
      <sz val="16"/>
      <color rgb="FFFF0000"/>
      <name val="맑은 고딕"/>
      <family val="3"/>
      <charset val="129"/>
      <scheme val="minor"/>
    </font>
    <font>
      <sz val="16"/>
      <color rgb="FFFF0000"/>
      <name val="맑은 고딕"/>
      <family val="3"/>
      <charset val="129"/>
      <scheme val="minor"/>
    </font>
    <font>
      <sz val="14"/>
      <color theme="9" tint="-0.249977111117893"/>
      <name val="맑은 고딕"/>
      <family val="3"/>
      <charset val="129"/>
      <scheme val="minor"/>
    </font>
    <font>
      <sz val="14"/>
      <color theme="1"/>
      <name val="맑은 고딕"/>
      <family val="3"/>
      <charset val="129"/>
      <scheme val="minor"/>
    </font>
    <font>
      <sz val="11"/>
      <color theme="1"/>
      <name val="맑은 고딕"/>
      <family val="2"/>
      <charset val="129"/>
      <scheme val="minor"/>
    </font>
    <font>
      <b/>
      <sz val="11"/>
      <color theme="1"/>
      <name val="맑은 고딕"/>
      <family val="3"/>
      <charset val="129"/>
    </font>
    <font>
      <sz val="11"/>
      <color theme="1"/>
      <name val="맑은 고딕"/>
      <family val="3"/>
      <charset val="129"/>
    </font>
    <font>
      <sz val="11"/>
      <color theme="1"/>
      <name val="맑은 고딕"/>
      <family val="3"/>
      <charset val="129"/>
      <scheme val="minor"/>
    </font>
    <font>
      <sz val="8"/>
      <name val="맑은 고딕"/>
      <family val="2"/>
      <charset val="129"/>
    </font>
    <font>
      <sz val="11"/>
      <color rgb="FF000000"/>
      <name val="맑은 고딕"/>
      <family val="3"/>
      <charset val="129"/>
      <scheme val="minor"/>
    </font>
    <font>
      <b/>
      <sz val="11"/>
      <color theme="1"/>
      <name val="맑은 고딕"/>
      <family val="3"/>
      <charset val="129"/>
      <scheme val="minor"/>
    </font>
    <font>
      <b/>
      <sz val="11"/>
      <color rgb="FF000000"/>
      <name val="맑은 고딕"/>
      <family val="3"/>
      <charset val="129"/>
    </font>
    <font>
      <b/>
      <sz val="12"/>
      <color theme="9" tint="-0.499984740745262"/>
      <name val="맑은 고딕"/>
      <family val="3"/>
      <charset val="129"/>
      <scheme val="minor"/>
    </font>
    <font>
      <sz val="11"/>
      <color rgb="FF555555"/>
      <name val="Microsoft JhengHei"/>
      <family val="2"/>
      <charset val="136"/>
    </font>
    <font>
      <b/>
      <sz val="14"/>
      <color theme="9" tint="-0.499984740745262"/>
      <name val="맑은 고딕"/>
      <family val="3"/>
      <charset val="129"/>
      <scheme val="minor"/>
    </font>
    <font>
      <b/>
      <sz val="11"/>
      <color theme="0"/>
      <name val="맑은 고딕"/>
      <family val="3"/>
      <charset val="129"/>
      <scheme val="minor"/>
    </font>
    <font>
      <b/>
      <sz val="20"/>
      <color rgb="FFFF0000"/>
      <name val="맑은 고딕"/>
      <family val="3"/>
      <charset val="129"/>
      <scheme val="minor"/>
    </font>
    <font>
      <b/>
      <sz val="12"/>
      <color rgb="FF7030A0"/>
      <name val="맑은 고딕"/>
      <family val="3"/>
      <charset val="129"/>
      <scheme val="minor"/>
    </font>
    <font>
      <b/>
      <sz val="13"/>
      <color theme="9" tint="-0.249977111117893"/>
      <name val="맑은 고딕"/>
      <family val="3"/>
      <charset val="129"/>
      <scheme val="minor"/>
    </font>
    <font>
      <b/>
      <sz val="12"/>
      <color rgb="FFFF0000"/>
      <name val="맑은 고딕"/>
      <family val="3"/>
      <charset val="129"/>
      <scheme val="minor"/>
    </font>
    <font>
      <sz val="11"/>
      <color rgb="FF555555"/>
      <name val="돋움"/>
      <family val="3"/>
      <charset val="129"/>
    </font>
    <font>
      <sz val="11"/>
      <color rgb="FFFF0000"/>
      <name val="맑은 고딕"/>
      <family val="2"/>
      <charset val="129"/>
      <scheme val="minor"/>
    </font>
    <font>
      <sz val="11"/>
      <color theme="9" tint="0.79998168889431442"/>
      <name val="맑은 고딕"/>
      <family val="2"/>
      <charset val="129"/>
      <scheme val="minor"/>
    </font>
    <font>
      <b/>
      <sz val="20"/>
      <color theme="1"/>
      <name val="맑은 고딕"/>
      <family val="3"/>
      <charset val="129"/>
      <scheme val="minor"/>
    </font>
    <font>
      <sz val="10"/>
      <color theme="1"/>
      <name val="맑은 고딕"/>
      <family val="2"/>
      <charset val="129"/>
      <scheme val="minor"/>
    </font>
    <font>
      <sz val="8"/>
      <name val="돋움"/>
      <family val="3"/>
      <charset val="129"/>
    </font>
    <font>
      <sz val="10"/>
      <color theme="1"/>
      <name val="맑은 고딕"/>
      <family val="3"/>
      <charset val="129"/>
      <scheme val="minor"/>
    </font>
    <font>
      <sz val="11"/>
      <color rgb="FF0000FF"/>
      <name val="맑은 고딕"/>
      <family val="2"/>
      <charset val="129"/>
      <scheme val="minor"/>
    </font>
    <font>
      <sz val="12"/>
      <name val="맑은 고딕"/>
      <family val="3"/>
      <charset val="129"/>
      <scheme val="minor"/>
    </font>
    <font>
      <sz val="12"/>
      <color theme="1"/>
      <name val="맑은 고딕"/>
      <family val="3"/>
      <charset val="129"/>
      <scheme val="minor"/>
    </font>
    <font>
      <sz val="10"/>
      <name val="맑은 고딕"/>
      <family val="3"/>
      <charset val="129"/>
      <scheme val="minor"/>
    </font>
    <font>
      <sz val="11"/>
      <color rgb="FF0000FF"/>
      <name val="맑은 고딕"/>
      <family val="3"/>
      <charset val="129"/>
      <scheme val="minor"/>
    </font>
    <font>
      <sz val="11"/>
      <color rgb="FFFF0000"/>
      <name val="맑은 고딕"/>
      <family val="3"/>
      <charset val="129"/>
      <scheme val="minor"/>
    </font>
    <font>
      <sz val="11"/>
      <color theme="0"/>
      <name val="맑은 고딕"/>
      <family val="3"/>
      <charset val="129"/>
      <scheme val="minor"/>
    </font>
    <font>
      <b/>
      <sz val="10"/>
      <color theme="1"/>
      <name val="맑은 고딕"/>
      <family val="3"/>
      <charset val="129"/>
      <scheme val="minor"/>
    </font>
    <font>
      <sz val="10"/>
      <name val="돋움"/>
      <family val="3"/>
      <charset val="129"/>
    </font>
    <font>
      <sz val="10"/>
      <color theme="1"/>
      <name val="돋움"/>
      <family val="3"/>
      <charset val="129"/>
    </font>
    <font>
      <sz val="10"/>
      <color rgb="FF000000"/>
      <name val="돋움"/>
      <family val="3"/>
      <charset val="129"/>
    </font>
    <font>
      <sz val="10"/>
      <color theme="0"/>
      <name val="맑은 고딕"/>
      <family val="3"/>
      <charset val="129"/>
      <scheme val="minor"/>
    </font>
    <font>
      <sz val="11"/>
      <name val="돋움"/>
      <family val="3"/>
      <charset val="129"/>
    </font>
    <font>
      <sz val="20"/>
      <name val="돋움"/>
      <family val="3"/>
      <charset val="129"/>
    </font>
    <font>
      <sz val="9"/>
      <color rgb="FFFF0000"/>
      <name val="맑은 고딕"/>
      <family val="2"/>
      <charset val="129"/>
      <scheme val="minor"/>
    </font>
    <font>
      <sz val="9"/>
      <color rgb="FFFF0000"/>
      <name val="맑은 고딕"/>
      <family val="3"/>
      <charset val="129"/>
      <scheme val="minor"/>
    </font>
    <font>
      <sz val="9"/>
      <color theme="0"/>
      <name val="맑은 고딕"/>
      <family val="2"/>
      <charset val="129"/>
      <scheme val="minor"/>
    </font>
    <font>
      <sz val="9"/>
      <color rgb="FF0070C0"/>
      <name val="맑은 고딕"/>
      <family val="2"/>
      <charset val="129"/>
      <scheme val="minor"/>
    </font>
    <font>
      <sz val="9"/>
      <color rgb="FF0070C0"/>
      <name val="맑은 고딕"/>
      <family val="3"/>
      <charset val="129"/>
      <scheme val="minor"/>
    </font>
    <font>
      <sz val="9"/>
      <color rgb="FF0000FF"/>
      <name val="맑은 고딕"/>
      <family val="2"/>
      <charset val="129"/>
      <scheme val="minor"/>
    </font>
    <font>
      <b/>
      <sz val="13"/>
      <color theme="1"/>
      <name val="맑은 고딕"/>
      <family val="3"/>
      <charset val="129"/>
      <scheme val="minor"/>
    </font>
    <font>
      <sz val="14"/>
      <color rgb="FFFF0000"/>
      <name val="맑은 고딕"/>
      <family val="3"/>
      <charset val="129"/>
    </font>
  </fonts>
  <fills count="2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92D050"/>
        <bgColor indexed="64"/>
      </patternFill>
    </fill>
    <fill>
      <patternFill patternType="solid">
        <fgColor theme="0"/>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rgb="FFFFFFFF"/>
        <bgColor indexed="64"/>
      </patternFill>
    </fill>
    <fill>
      <patternFill patternType="solid">
        <fgColor rgb="FF00B050"/>
        <bgColor indexed="64"/>
      </patternFill>
    </fill>
    <fill>
      <patternFill patternType="solid">
        <fgColor theme="2" tint="-0.249977111117893"/>
        <bgColor indexed="64"/>
      </patternFill>
    </fill>
    <fill>
      <patternFill patternType="solid">
        <fgColor rgb="FFFBF6E4"/>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7" tint="0.39997558519241921"/>
        <bgColor indexed="64"/>
      </patternFill>
    </fill>
  </fills>
  <borders count="110">
    <border>
      <left/>
      <right/>
      <top/>
      <bottom/>
      <diagonal/>
    </border>
    <border>
      <left style="thin">
        <color indexed="64"/>
      </left>
      <right style="thin">
        <color indexed="64"/>
      </right>
      <top style="thin">
        <color indexed="64"/>
      </top>
      <bottom style="thin">
        <color indexed="64"/>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auto="1"/>
      </left>
      <right style="thin">
        <color auto="1"/>
      </right>
      <top style="thin">
        <color auto="1"/>
      </top>
      <bottom style="medium">
        <color auto="1"/>
      </bottom>
      <diagonal/>
    </border>
    <border>
      <left/>
      <right/>
      <top/>
      <bottom style="thin">
        <color indexed="64"/>
      </bottom>
      <diagonal/>
    </border>
    <border diagonalDown="1">
      <left style="medium">
        <color indexed="64"/>
      </left>
      <right style="thin">
        <color auto="1"/>
      </right>
      <top style="medium">
        <color indexed="64"/>
      </top>
      <bottom style="double">
        <color auto="1"/>
      </bottom>
      <diagonal style="thin">
        <color auto="1"/>
      </diagonal>
    </border>
    <border>
      <left/>
      <right/>
      <top style="medium">
        <color indexed="64"/>
      </top>
      <bottom style="double">
        <color auto="1"/>
      </bottom>
      <diagonal/>
    </border>
    <border>
      <left style="thin">
        <color auto="1"/>
      </left>
      <right style="thin">
        <color auto="1"/>
      </right>
      <top style="medium">
        <color indexed="64"/>
      </top>
      <bottom style="double">
        <color auto="1"/>
      </bottom>
      <diagonal/>
    </border>
    <border>
      <left style="thin">
        <color auto="1"/>
      </left>
      <right style="medium">
        <color indexed="64"/>
      </right>
      <top style="medium">
        <color indexed="64"/>
      </top>
      <bottom style="double">
        <color auto="1"/>
      </bottom>
      <diagonal/>
    </border>
    <border>
      <left style="medium">
        <color indexed="64"/>
      </left>
      <right style="thin">
        <color indexed="64"/>
      </right>
      <top/>
      <bottom style="thin">
        <color indexed="64"/>
      </bottom>
      <diagonal/>
    </border>
    <border>
      <left style="thin">
        <color auto="1"/>
      </left>
      <right style="medium">
        <color indexed="64"/>
      </right>
      <top/>
      <bottom style="thin">
        <color auto="1"/>
      </bottom>
      <diagonal/>
    </border>
    <border>
      <left style="medium">
        <color indexed="64"/>
      </left>
      <right style="thin">
        <color indexed="64"/>
      </right>
      <top style="thin">
        <color indexed="64"/>
      </top>
      <bottom style="thin">
        <color indexed="64"/>
      </bottom>
      <diagonal/>
    </border>
    <border>
      <left style="medium">
        <color indexed="64"/>
      </left>
      <right style="thin">
        <color auto="1"/>
      </right>
      <top style="thin">
        <color auto="1"/>
      </top>
      <bottom style="medium">
        <color indexed="64"/>
      </bottom>
      <diagonal/>
    </border>
    <border>
      <left style="thin">
        <color indexed="64"/>
      </left>
      <right style="thin">
        <color indexed="64"/>
      </right>
      <top/>
      <bottom style="medium">
        <color indexed="64"/>
      </bottom>
      <diagonal/>
    </border>
    <border>
      <left style="thin">
        <color auto="1"/>
      </left>
      <right style="medium">
        <color indexed="64"/>
      </right>
      <top/>
      <bottom style="medium">
        <color indexed="64"/>
      </bottom>
      <diagonal/>
    </border>
    <border>
      <left style="thin">
        <color theme="1"/>
      </left>
      <right style="thin">
        <color theme="0" tint="-0.499984740745262"/>
      </right>
      <top style="thin">
        <color theme="1"/>
      </top>
      <bottom style="thin">
        <color theme="0" tint="-0.499984740745262"/>
      </bottom>
      <diagonal/>
    </border>
    <border>
      <left style="thin">
        <color theme="0" tint="-0.499984740745262"/>
      </left>
      <right style="thin">
        <color theme="0" tint="-0.499984740745262"/>
      </right>
      <top style="thin">
        <color theme="1"/>
      </top>
      <bottom style="thin">
        <color theme="0" tint="-0.499984740745262"/>
      </bottom>
      <diagonal/>
    </border>
    <border>
      <left style="thin">
        <color theme="0" tint="-0.499984740745262"/>
      </left>
      <right style="thin">
        <color theme="1"/>
      </right>
      <top style="thin">
        <color theme="1"/>
      </top>
      <bottom style="thin">
        <color theme="0" tint="-0.499984740745262"/>
      </bottom>
      <diagonal/>
    </border>
    <border>
      <left style="thin">
        <color theme="1"/>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1"/>
      </right>
      <top style="thin">
        <color theme="0" tint="-0.499984740745262"/>
      </top>
      <bottom style="thin">
        <color theme="0" tint="-0.499984740745262"/>
      </bottom>
      <diagonal/>
    </border>
    <border>
      <left style="thin">
        <color theme="1"/>
      </left>
      <right style="thin">
        <color theme="0" tint="-0.499984740745262"/>
      </right>
      <top style="thin">
        <color theme="0" tint="-0.499984740745262"/>
      </top>
      <bottom style="thin">
        <color theme="1"/>
      </bottom>
      <diagonal/>
    </border>
    <border>
      <left style="thin">
        <color theme="0" tint="-0.499984740745262"/>
      </left>
      <right style="thin">
        <color theme="0" tint="-0.499984740745262"/>
      </right>
      <top style="thin">
        <color theme="0" tint="-0.499984740745262"/>
      </top>
      <bottom style="thin">
        <color theme="1"/>
      </bottom>
      <diagonal/>
    </border>
    <border>
      <left style="thin">
        <color theme="0" tint="-0.499984740745262"/>
      </left>
      <right style="thin">
        <color theme="1"/>
      </right>
      <top style="thin">
        <color theme="0" tint="-0.499984740745262"/>
      </top>
      <bottom style="thin">
        <color theme="1"/>
      </bottom>
      <diagonal/>
    </border>
    <border>
      <left style="thin">
        <color indexed="64"/>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n">
        <color indexed="64"/>
      </left>
      <right style="thin">
        <color indexed="64"/>
      </right>
      <top style="thin">
        <color indexed="64"/>
      </top>
      <bottom/>
      <diagonal/>
    </border>
    <border>
      <left style="thin">
        <color auto="1"/>
      </left>
      <right/>
      <top style="thin">
        <color auto="1"/>
      </top>
      <bottom/>
      <diagonal/>
    </border>
    <border>
      <left style="medium">
        <color indexed="64"/>
      </left>
      <right/>
      <top style="medium">
        <color indexed="64"/>
      </top>
      <bottom/>
      <diagonal/>
    </border>
    <border>
      <left style="medium">
        <color theme="2" tint="-0.499984740745262"/>
      </left>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top style="medium">
        <color indexed="64"/>
      </top>
      <bottom style="hair">
        <color indexed="64"/>
      </bottom>
      <diagonal/>
    </border>
    <border>
      <left/>
      <right/>
      <top style="medium">
        <color indexed="64"/>
      </top>
      <bottom style="hair">
        <color indexed="64"/>
      </bottom>
      <diagonal/>
    </border>
    <border>
      <left/>
      <right style="hair">
        <color indexed="64"/>
      </right>
      <top style="medium">
        <color indexed="64"/>
      </top>
      <bottom style="hair">
        <color indexed="64"/>
      </bottom>
      <diagonal/>
    </border>
    <border>
      <left style="medium">
        <color indexed="64"/>
      </left>
      <right/>
      <top/>
      <bottom/>
      <diagonal/>
    </border>
    <border>
      <left style="medium">
        <color theme="2" tint="-0.499984740745262"/>
      </left>
      <right/>
      <top/>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right style="hair">
        <color indexed="64"/>
      </right>
      <top style="hair">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diagonalUp="1" diagonalDown="1">
      <left style="thin">
        <color indexed="64"/>
      </left>
      <right/>
      <top style="medium">
        <color indexed="64"/>
      </top>
      <bottom/>
      <diagonal style="thin">
        <color indexed="64"/>
      </diagonal>
    </border>
    <border diagonalUp="1" diagonalDown="1">
      <left/>
      <right/>
      <top style="medium">
        <color indexed="64"/>
      </top>
      <bottom/>
      <diagonal style="thin">
        <color indexed="64"/>
      </diagonal>
    </border>
    <border diagonalUp="1" diagonalDown="1">
      <left/>
      <right style="thin">
        <color indexed="64"/>
      </right>
      <top style="medium">
        <color indexed="64"/>
      </top>
      <bottom/>
      <diagonal style="thin">
        <color indexed="64"/>
      </diagonal>
    </border>
    <border diagonalUp="1" diagonalDown="1">
      <left/>
      <right style="medium">
        <color indexed="64"/>
      </right>
      <top style="medium">
        <color indexed="64"/>
      </top>
      <bottom/>
      <diagonal style="thin">
        <color indexed="64"/>
      </diagonal>
    </border>
    <border>
      <left style="thin">
        <color indexed="64"/>
      </left>
      <right/>
      <top/>
      <bottom style="thin">
        <color indexed="64"/>
      </bottom>
      <diagonal/>
    </border>
    <border>
      <left/>
      <right/>
      <top style="thin">
        <color indexed="64"/>
      </top>
      <bottom/>
      <diagonal/>
    </border>
    <border>
      <left/>
      <right style="thin">
        <color indexed="64"/>
      </right>
      <top style="thin">
        <color indexed="64"/>
      </top>
      <bottom/>
      <diagonal/>
    </border>
    <border diagonalUp="1" diagonalDown="1">
      <left style="thin">
        <color indexed="64"/>
      </left>
      <right/>
      <top/>
      <bottom/>
      <diagonal style="thin">
        <color indexed="64"/>
      </diagonal>
    </border>
    <border diagonalUp="1" diagonalDown="1">
      <left/>
      <right/>
      <top/>
      <bottom/>
      <diagonal style="thin">
        <color indexed="64"/>
      </diagonal>
    </border>
    <border diagonalUp="1" diagonalDown="1">
      <left/>
      <right style="thin">
        <color indexed="64"/>
      </right>
      <top/>
      <bottom/>
      <diagonal style="thin">
        <color indexed="64"/>
      </diagonal>
    </border>
    <border diagonalUp="1" diagonalDown="1">
      <left/>
      <right style="medium">
        <color indexed="64"/>
      </right>
      <top/>
      <bottom/>
      <diagonal style="thin">
        <color indexed="64"/>
      </diagonal>
    </border>
    <border>
      <left style="thin">
        <color indexed="64"/>
      </left>
      <right/>
      <top style="thin">
        <color indexed="64"/>
      </top>
      <bottom style="thin">
        <color indexed="64"/>
      </bottom>
      <diagonal/>
    </border>
    <border>
      <left/>
      <right style="thin">
        <color indexed="64"/>
      </right>
      <top/>
      <bottom style="thin">
        <color indexed="64"/>
      </bottom>
      <diagonal/>
    </border>
    <border diagonalUp="1" diagonalDown="1">
      <left style="thin">
        <color auto="1"/>
      </left>
      <right/>
      <top/>
      <bottom style="thin">
        <color indexed="64"/>
      </bottom>
      <diagonal style="thin">
        <color auto="1"/>
      </diagonal>
    </border>
    <border diagonalUp="1" diagonalDown="1">
      <left/>
      <right/>
      <top/>
      <bottom style="thin">
        <color indexed="64"/>
      </bottom>
      <diagonal style="thin">
        <color auto="1"/>
      </diagonal>
    </border>
    <border diagonalUp="1" diagonalDown="1">
      <left/>
      <right style="thin">
        <color indexed="64"/>
      </right>
      <top/>
      <bottom style="thin">
        <color indexed="64"/>
      </bottom>
      <diagonal style="thin">
        <color auto="1"/>
      </diagonal>
    </border>
    <border diagonalUp="1" diagonalDown="1">
      <left/>
      <right style="medium">
        <color indexed="64"/>
      </right>
      <top/>
      <bottom style="thin">
        <color indexed="64"/>
      </bottom>
      <diagonal style="thin">
        <color indexed="64"/>
      </diagonal>
    </border>
    <border>
      <left/>
      <right/>
      <top style="thin">
        <color indexed="64"/>
      </top>
      <bottom style="thin">
        <color indexed="64"/>
      </bottom>
      <diagonal/>
    </border>
    <border diagonalUp="1" diagonalDown="1">
      <left style="thin">
        <color auto="1"/>
      </left>
      <right/>
      <top style="thin">
        <color auto="1"/>
      </top>
      <bottom/>
      <diagonal style="thin">
        <color auto="1"/>
      </diagonal>
    </border>
    <border diagonalUp="1" diagonalDown="1">
      <left/>
      <right style="thin">
        <color indexed="64"/>
      </right>
      <top style="thin">
        <color auto="1"/>
      </top>
      <bottom/>
      <diagonal style="thin">
        <color auto="1"/>
      </diagonal>
    </border>
    <border diagonalUp="1" diagonalDown="1">
      <left/>
      <right/>
      <top style="thin">
        <color auto="1"/>
      </top>
      <bottom/>
      <diagonal style="thin">
        <color auto="1"/>
      </diagonal>
    </border>
    <border diagonalUp="1" diagonalDown="1">
      <left/>
      <right style="medium">
        <color indexed="64"/>
      </right>
      <top style="thin">
        <color indexed="64"/>
      </top>
      <bottom/>
      <diagonal style="thin">
        <color indexed="64"/>
      </diagonal>
    </border>
    <border>
      <left style="medium">
        <color indexed="64"/>
      </left>
      <right/>
      <top/>
      <bottom style="medium">
        <color indexed="64"/>
      </bottom>
      <diagonal/>
    </border>
    <border>
      <left style="thin">
        <color indexed="64"/>
      </left>
      <right/>
      <top style="thin">
        <color indexed="64"/>
      </top>
      <bottom style="medium">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diagonalUp="1" diagonalDown="1">
      <left style="thin">
        <color auto="1"/>
      </left>
      <right/>
      <top/>
      <bottom style="medium">
        <color indexed="64"/>
      </bottom>
      <diagonal style="thin">
        <color auto="1"/>
      </diagonal>
    </border>
    <border diagonalUp="1" diagonalDown="1">
      <left/>
      <right style="thin">
        <color indexed="64"/>
      </right>
      <top/>
      <bottom style="medium">
        <color indexed="64"/>
      </bottom>
      <diagonal style="thin">
        <color auto="1"/>
      </diagonal>
    </border>
    <border diagonalUp="1" diagonalDown="1">
      <left/>
      <right/>
      <top/>
      <bottom style="medium">
        <color indexed="64"/>
      </bottom>
      <diagonal style="thin">
        <color auto="1"/>
      </diagonal>
    </border>
    <border diagonalUp="1" diagonalDown="1">
      <left/>
      <right style="medium">
        <color indexed="64"/>
      </right>
      <top/>
      <bottom style="medium">
        <color indexed="64"/>
      </bottom>
      <diagonal style="thin">
        <color indexed="64"/>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diagonal/>
    </border>
    <border diagonalUp="1" diagonalDown="1">
      <left style="thin">
        <color indexed="64"/>
      </left>
      <right style="thin">
        <color indexed="64"/>
      </right>
      <top style="thin">
        <color indexed="64"/>
      </top>
      <bottom/>
      <diagonal style="thin">
        <color indexed="64"/>
      </diagonal>
    </border>
    <border diagonalUp="1" diagonalDown="1">
      <left style="thin">
        <color auto="1"/>
      </left>
      <right style="thin">
        <color indexed="64"/>
      </right>
      <top style="thin">
        <color auto="1"/>
      </top>
      <bottom style="thin">
        <color indexed="64"/>
      </bottom>
      <diagonal style="thin">
        <color auto="1"/>
      </diagonal>
    </border>
    <border diagonalUp="1" diagonalDown="1">
      <left style="thin">
        <color indexed="64"/>
      </left>
      <right style="thin">
        <color indexed="64"/>
      </right>
      <top/>
      <bottom/>
      <diagonal style="thin">
        <color indexed="64"/>
      </diagonal>
    </border>
    <border diagonalUp="1" diagonalDown="1">
      <left style="thin">
        <color indexed="64"/>
      </left>
      <right style="thin">
        <color indexed="64"/>
      </right>
      <top/>
      <bottom style="thin">
        <color indexed="64"/>
      </bottom>
      <diagonal style="thin">
        <color indexed="64"/>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thin">
        <color indexed="64"/>
      </left>
      <right style="thin">
        <color theme="2" tint="-0.499984740745262"/>
      </right>
      <top style="thin">
        <color indexed="64"/>
      </top>
      <bottom/>
      <diagonal/>
    </border>
    <border>
      <left style="thin">
        <color theme="2" tint="-0.499984740745262"/>
      </left>
      <right/>
      <top style="thin">
        <color indexed="64"/>
      </top>
      <bottom style="thin">
        <color indexed="64"/>
      </bottom>
      <diagonal/>
    </border>
    <border>
      <left/>
      <right style="thin">
        <color theme="2" tint="-0.499984740745262"/>
      </right>
      <top style="thin">
        <color indexed="64"/>
      </top>
      <bottom style="thin">
        <color indexed="64"/>
      </bottom>
      <diagonal/>
    </border>
    <border>
      <left style="thin">
        <color theme="2" tint="-0.499984740745262"/>
      </left>
      <right style="medium">
        <color indexed="64"/>
      </right>
      <top style="thin">
        <color indexed="64"/>
      </top>
      <bottom/>
      <diagonal/>
    </border>
    <border>
      <left style="medium">
        <color indexed="64"/>
      </left>
      <right style="thin">
        <color theme="2" tint="-0.499984740745262"/>
      </right>
      <top style="thin">
        <color indexed="64"/>
      </top>
      <bottom/>
      <diagonal/>
    </border>
    <border>
      <left style="thin">
        <color theme="2" tint="-0.499984740745262"/>
      </left>
      <right style="thin">
        <color theme="2" tint="-0.499984740745262"/>
      </right>
      <top style="thin">
        <color indexed="64"/>
      </top>
      <bottom/>
      <diagonal/>
    </border>
    <border>
      <left/>
      <right style="thin">
        <color theme="2" tint="-0.499984740745262"/>
      </right>
      <top style="thin">
        <color indexed="64"/>
      </top>
      <bottom/>
      <diagonal/>
    </border>
    <border>
      <left style="thin">
        <color theme="2" tint="-0.499984740745262"/>
      </left>
      <right style="thin">
        <color indexed="64"/>
      </right>
      <top style="thin">
        <color indexed="64"/>
      </top>
      <bottom/>
      <diagonal/>
    </border>
  </borders>
  <cellStyleXfs count="6">
    <xf numFmtId="0" fontId="0" fillId="0" borderId="0">
      <alignment vertical="center"/>
    </xf>
    <xf numFmtId="41" fontId="18" fillId="0" borderId="0" applyFont="0" applyFill="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8" fillId="0" borderId="0">
      <alignment vertical="center"/>
    </xf>
  </cellStyleXfs>
  <cellXfs count="388">
    <xf numFmtId="0" fontId="0" fillId="0" borderId="0" xfId="0">
      <alignment vertical="center"/>
    </xf>
    <xf numFmtId="176" fontId="0" fillId="0" borderId="0" xfId="0" applyNumberFormat="1">
      <alignment vertical="center"/>
    </xf>
    <xf numFmtId="177" fontId="0" fillId="0" borderId="0" xfId="0" applyNumberFormat="1">
      <alignment vertical="center"/>
    </xf>
    <xf numFmtId="0" fontId="4" fillId="0" borderId="1" xfId="0" applyFont="1" applyBorder="1" applyAlignment="1">
      <alignment horizontal="center" vertical="center"/>
    </xf>
    <xf numFmtId="0" fontId="0" fillId="0" borderId="1" xfId="0" applyBorder="1">
      <alignment vertical="center"/>
    </xf>
    <xf numFmtId="14" fontId="0" fillId="0" borderId="0" xfId="0" applyNumberFormat="1">
      <alignment vertical="center"/>
    </xf>
    <xf numFmtId="0" fontId="0" fillId="0" borderId="0" xfId="0" applyAlignment="1">
      <alignment horizontal="center" vertical="center"/>
    </xf>
    <xf numFmtId="176" fontId="0" fillId="0" borderId="1" xfId="0" applyNumberFormat="1" applyBorder="1">
      <alignment vertical="center"/>
    </xf>
    <xf numFmtId="176" fontId="0" fillId="0" borderId="1" xfId="0" applyNumberFormat="1" applyBorder="1" applyAlignment="1">
      <alignment horizontal="center" vertical="center"/>
    </xf>
    <xf numFmtId="0" fontId="0" fillId="0" borderId="1" xfId="0" applyBorder="1" applyAlignment="1">
      <alignment horizontal="center" vertical="center"/>
    </xf>
    <xf numFmtId="176" fontId="0" fillId="3" borderId="1" xfId="0" applyNumberFormat="1" applyFill="1" applyBorder="1">
      <alignment vertical="center"/>
    </xf>
    <xf numFmtId="176" fontId="0" fillId="2" borderId="1" xfId="0" applyNumberFormat="1" applyFill="1" applyBorder="1">
      <alignment vertical="center"/>
    </xf>
    <xf numFmtId="176" fontId="0" fillId="0" borderId="2" xfId="0" applyNumberFormat="1" applyBorder="1">
      <alignment vertical="center"/>
    </xf>
    <xf numFmtId="176" fontId="0" fillId="0" borderId="3" xfId="0" applyNumberFormat="1" applyBorder="1">
      <alignment vertical="center"/>
    </xf>
    <xf numFmtId="176" fontId="0" fillId="0" borderId="4" xfId="0" applyNumberFormat="1" applyBorder="1">
      <alignment vertical="center"/>
    </xf>
    <xf numFmtId="0" fontId="0" fillId="0" borderId="3" xfId="0" applyBorder="1" applyAlignment="1">
      <alignment horizontal="center" vertical="center"/>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5" fillId="0" borderId="0" xfId="0" applyFont="1">
      <alignment vertical="center"/>
    </xf>
    <xf numFmtId="0" fontId="6" fillId="4" borderId="1" xfId="0" applyFont="1" applyFill="1" applyBorder="1" applyAlignment="1">
      <alignment horizontal="center" vertical="center"/>
    </xf>
    <xf numFmtId="0" fontId="5" fillId="0" borderId="1" xfId="0" applyFont="1" applyBorder="1">
      <alignment vertical="center"/>
    </xf>
    <xf numFmtId="0" fontId="6" fillId="0" borderId="1" xfId="0" applyFont="1" applyBorder="1" applyAlignment="1">
      <alignment horizontal="center" vertical="center"/>
    </xf>
    <xf numFmtId="177" fontId="5" fillId="0" borderId="1" xfId="0" applyNumberFormat="1" applyFont="1" applyBorder="1">
      <alignment vertical="center"/>
    </xf>
    <xf numFmtId="177" fontId="0" fillId="0" borderId="1" xfId="0" applyNumberFormat="1" applyBorder="1">
      <alignment vertical="center"/>
    </xf>
    <xf numFmtId="22" fontId="0" fillId="0" borderId="0" xfId="0" applyNumberFormat="1">
      <alignment vertical="center"/>
    </xf>
    <xf numFmtId="0" fontId="7" fillId="0" borderId="0" xfId="0" applyFont="1">
      <alignment vertical="center"/>
    </xf>
    <xf numFmtId="0" fontId="8" fillId="0" borderId="0" xfId="0" applyFont="1">
      <alignment vertical="center"/>
    </xf>
    <xf numFmtId="0" fontId="6" fillId="4" borderId="7" xfId="0" applyFont="1" applyFill="1" applyBorder="1" applyAlignment="1">
      <alignment horizontal="center" vertical="center"/>
    </xf>
    <xf numFmtId="0" fontId="6" fillId="0" borderId="8" xfId="0" applyFont="1" applyBorder="1" applyAlignment="1">
      <alignment horizontal="center" vertical="center"/>
    </xf>
    <xf numFmtId="14" fontId="5" fillId="4" borderId="6" xfId="0" applyNumberFormat="1" applyFont="1" applyFill="1" applyBorder="1" applyAlignment="1">
      <alignment horizontal="center" vertical="center"/>
    </xf>
    <xf numFmtId="0" fontId="9" fillId="0" borderId="0" xfId="0" applyFont="1">
      <alignment vertical="center"/>
    </xf>
    <xf numFmtId="0" fontId="16" fillId="0" borderId="1" xfId="0" applyFont="1" applyBorder="1" applyAlignment="1">
      <alignment horizontal="center" vertical="center"/>
    </xf>
    <xf numFmtId="0" fontId="0" fillId="0" borderId="3" xfId="0" applyBorder="1">
      <alignment vertical="center"/>
    </xf>
    <xf numFmtId="0" fontId="0" fillId="0" borderId="0" xfId="0" applyNumberFormat="1" applyAlignment="1">
      <alignment horizontal="center" vertical="center"/>
    </xf>
    <xf numFmtId="41" fontId="0" fillId="0" borderId="0" xfId="0" applyNumberFormat="1">
      <alignment vertical="center"/>
    </xf>
    <xf numFmtId="0" fontId="19" fillId="0" borderId="0" xfId="0" applyFont="1">
      <alignment vertical="center"/>
    </xf>
    <xf numFmtId="0" fontId="20" fillId="0" borderId="0" xfId="0" applyFont="1">
      <alignment vertical="center"/>
    </xf>
    <xf numFmtId="0" fontId="20" fillId="0" borderId="0" xfId="0" applyFont="1" applyAlignment="1">
      <alignment horizontal="center" vertical="center"/>
    </xf>
    <xf numFmtId="0" fontId="20" fillId="0" borderId="0" xfId="0" applyFont="1" applyAlignment="1">
      <alignment horizontal="left" vertical="center"/>
    </xf>
    <xf numFmtId="0" fontId="20" fillId="5" borderId="1" xfId="0" applyFont="1" applyFill="1" applyBorder="1" applyAlignment="1">
      <alignment horizontal="center" vertical="center"/>
    </xf>
    <xf numFmtId="0" fontId="20" fillId="6" borderId="1" xfId="0" applyFont="1" applyFill="1" applyBorder="1" applyAlignment="1">
      <alignment horizontal="center" vertical="center"/>
    </xf>
    <xf numFmtId="0" fontId="20" fillId="0" borderId="1" xfId="0" applyFont="1" applyBorder="1" applyAlignment="1">
      <alignment horizontal="center" vertical="center"/>
    </xf>
    <xf numFmtId="0" fontId="20" fillId="7" borderId="1" xfId="0" applyFont="1" applyFill="1" applyBorder="1" applyAlignment="1">
      <alignment horizontal="center" vertical="center"/>
    </xf>
    <xf numFmtId="3" fontId="20" fillId="8" borderId="1" xfId="0" applyNumberFormat="1" applyFont="1" applyFill="1" applyBorder="1" applyAlignment="1">
      <alignment horizontal="center" vertical="center"/>
    </xf>
    <xf numFmtId="0" fontId="20" fillId="8" borderId="1" xfId="0" applyFont="1" applyFill="1" applyBorder="1" applyAlignment="1">
      <alignment horizontal="center" vertical="center"/>
    </xf>
    <xf numFmtId="179" fontId="0" fillId="0" borderId="0" xfId="0" applyNumberFormat="1">
      <alignment vertical="center"/>
    </xf>
    <xf numFmtId="0" fontId="0" fillId="9" borderId="1" xfId="0" applyFill="1" applyBorder="1" applyAlignment="1">
      <alignment horizontal="center" vertical="center"/>
    </xf>
    <xf numFmtId="0" fontId="17" fillId="9" borderId="1" xfId="0" applyFont="1" applyFill="1" applyBorder="1">
      <alignment vertical="center"/>
    </xf>
    <xf numFmtId="176" fontId="17" fillId="9" borderId="1" xfId="0" applyNumberFormat="1" applyFont="1" applyFill="1" applyBorder="1">
      <alignment vertical="center"/>
    </xf>
    <xf numFmtId="0" fontId="0" fillId="10" borderId="0" xfId="0" applyFill="1">
      <alignment vertical="center"/>
    </xf>
    <xf numFmtId="41" fontId="20" fillId="0" borderId="1" xfId="1" applyFont="1" applyBorder="1" applyAlignment="1">
      <alignment horizontal="center" vertical="center"/>
    </xf>
    <xf numFmtId="3" fontId="20" fillId="0" borderId="0" xfId="0" applyNumberFormat="1" applyFont="1">
      <alignment vertical="center"/>
    </xf>
    <xf numFmtId="0" fontId="20" fillId="9" borderId="5" xfId="0" applyFont="1" applyFill="1" applyBorder="1" applyAlignment="1">
      <alignment horizontal="center"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0" fontId="0" fillId="0" borderId="0" xfId="0" quotePrefix="1">
      <alignment vertical="center"/>
    </xf>
    <xf numFmtId="0" fontId="0" fillId="11" borderId="1" xfId="0" applyFill="1" applyBorder="1">
      <alignment vertical="center"/>
    </xf>
    <xf numFmtId="0" fontId="11" fillId="9" borderId="8" xfId="0" applyFont="1" applyFill="1" applyBorder="1">
      <alignment vertical="center"/>
    </xf>
    <xf numFmtId="0" fontId="11" fillId="9" borderId="1" xfId="0" applyFont="1" applyFill="1" applyBorder="1">
      <alignment vertical="center"/>
    </xf>
    <xf numFmtId="0" fontId="11" fillId="9" borderId="1" xfId="0" applyFont="1" applyFill="1" applyBorder="1" applyAlignment="1">
      <alignment horizontal="center" vertical="center"/>
    </xf>
    <xf numFmtId="0" fontId="11" fillId="9" borderId="8" xfId="0" applyFont="1" applyFill="1" applyBorder="1" applyAlignment="1">
      <alignment horizontal="center" vertical="center"/>
    </xf>
    <xf numFmtId="0" fontId="13" fillId="9" borderId="8" xfId="0" applyFont="1" applyFill="1" applyBorder="1" applyAlignment="1">
      <alignment horizontal="center" vertical="center"/>
    </xf>
    <xf numFmtId="178" fontId="13" fillId="9" borderId="8" xfId="0" applyNumberFormat="1" applyFont="1" applyFill="1" applyBorder="1" applyAlignment="1">
      <alignment horizontal="right" vertical="center"/>
    </xf>
    <xf numFmtId="0" fontId="11" fillId="9" borderId="9" xfId="0" applyFont="1" applyFill="1" applyBorder="1" applyAlignment="1">
      <alignment horizontal="center" vertical="center"/>
    </xf>
    <xf numFmtId="0" fontId="11" fillId="9" borderId="9" xfId="0" applyFont="1" applyFill="1" applyBorder="1">
      <alignment vertical="center"/>
    </xf>
    <xf numFmtId="0" fontId="10" fillId="0" borderId="11" xfId="0" applyFont="1" applyBorder="1">
      <alignment vertical="center"/>
    </xf>
    <xf numFmtId="0" fontId="11" fillId="0" borderId="12" xfId="0" applyFont="1" applyBorder="1" applyAlignment="1">
      <alignment horizontal="center" vertical="center"/>
    </xf>
    <xf numFmtId="0" fontId="12" fillId="0" borderId="13" xfId="0" applyFont="1" applyBorder="1" applyAlignment="1">
      <alignment horizontal="center" vertical="center"/>
    </xf>
    <xf numFmtId="0" fontId="13" fillId="0" borderId="13" xfId="0" applyFont="1" applyBorder="1" applyAlignment="1">
      <alignment horizontal="center" vertical="center"/>
    </xf>
    <xf numFmtId="0" fontId="14" fillId="0" borderId="14" xfId="0" applyFont="1" applyBorder="1" applyAlignment="1">
      <alignment horizontal="center" vertical="center"/>
    </xf>
    <xf numFmtId="0" fontId="5" fillId="9" borderId="15" xfId="0" applyFont="1" applyFill="1" applyBorder="1" applyAlignment="1">
      <alignment horizontal="center" vertical="center"/>
    </xf>
    <xf numFmtId="0" fontId="15" fillId="9" borderId="16" xfId="0" applyFont="1" applyFill="1" applyBorder="1" applyAlignment="1">
      <alignment horizontal="center" vertical="center"/>
    </xf>
    <xf numFmtId="0" fontId="5" fillId="9" borderId="17" xfId="0" applyFont="1" applyFill="1" applyBorder="1" applyAlignment="1">
      <alignment horizontal="center" vertical="center"/>
    </xf>
    <xf numFmtId="0" fontId="5" fillId="9" borderId="18" xfId="0" applyFont="1" applyFill="1" applyBorder="1" applyAlignment="1">
      <alignment horizontal="center" vertical="center"/>
    </xf>
    <xf numFmtId="0" fontId="13" fillId="9" borderId="19" xfId="0" applyFont="1" applyFill="1" applyBorder="1" applyAlignment="1">
      <alignment horizontal="center" vertical="center"/>
    </xf>
    <xf numFmtId="178" fontId="13" fillId="9" borderId="19" xfId="0" applyNumberFormat="1" applyFont="1" applyFill="1" applyBorder="1" applyAlignment="1">
      <alignment horizontal="right" vertical="center"/>
    </xf>
    <xf numFmtId="0" fontId="15" fillId="9" borderId="20" xfId="0" applyFont="1" applyFill="1" applyBorder="1" applyAlignment="1">
      <alignment horizontal="center" vertical="center"/>
    </xf>
    <xf numFmtId="0" fontId="10" fillId="0" borderId="1" xfId="0" applyFont="1" applyBorder="1" applyAlignment="1">
      <alignment horizontal="center" vertical="center"/>
    </xf>
    <xf numFmtId="0" fontId="10" fillId="0" borderId="1" xfId="0" applyFont="1" applyBorder="1">
      <alignment vertical="center"/>
    </xf>
    <xf numFmtId="0" fontId="21" fillId="0" borderId="1" xfId="2" applyFont="1" applyFill="1" applyBorder="1" applyAlignment="1">
      <alignment horizontal="center" vertical="center" wrapText="1"/>
    </xf>
    <xf numFmtId="0" fontId="21" fillId="0" borderId="1" xfId="4" applyFont="1" applyFill="1" applyBorder="1" applyAlignment="1">
      <alignment horizontal="center" vertical="center" wrapText="1"/>
    </xf>
    <xf numFmtId="0" fontId="21" fillId="0" borderId="1" xfId="3" applyFont="1" applyFill="1" applyBorder="1" applyAlignment="1">
      <alignment horizontal="center" vertical="center" wrapText="1"/>
    </xf>
    <xf numFmtId="0" fontId="21" fillId="0" borderId="1" xfId="4" applyFont="1" applyFill="1" applyBorder="1" applyAlignment="1">
      <alignment horizontal="center" vertical="center"/>
    </xf>
    <xf numFmtId="0" fontId="23" fillId="0" borderId="1" xfId="0" applyFont="1" applyBorder="1" applyAlignment="1">
      <alignment horizontal="center" vertical="center"/>
    </xf>
    <xf numFmtId="0" fontId="24" fillId="0" borderId="1" xfId="0" applyFont="1" applyBorder="1" applyAlignment="1">
      <alignment horizontal="center" vertical="center"/>
    </xf>
    <xf numFmtId="0" fontId="25" fillId="0" borderId="1" xfId="0" applyFont="1" applyBorder="1" applyAlignment="1">
      <alignment horizontal="center" vertical="center" wrapText="1"/>
    </xf>
    <xf numFmtId="0" fontId="26" fillId="0" borderId="0" xfId="0" quotePrefix="1" applyFont="1">
      <alignment vertical="center"/>
    </xf>
    <xf numFmtId="0" fontId="26" fillId="0" borderId="0" xfId="0" applyFont="1">
      <alignment vertical="center"/>
    </xf>
    <xf numFmtId="0" fontId="27" fillId="15" borderId="1" xfId="0" applyFont="1" applyFill="1" applyBorder="1" applyAlignment="1">
      <alignment horizontal="center" vertical="center" wrapText="1"/>
    </xf>
    <xf numFmtId="0" fontId="28" fillId="0" borderId="0" xfId="0" applyFont="1">
      <alignment vertical="center"/>
    </xf>
    <xf numFmtId="0" fontId="5" fillId="0" borderId="0" xfId="0" quotePrefix="1" applyFont="1">
      <alignment vertical="center"/>
    </xf>
    <xf numFmtId="0" fontId="28" fillId="0" borderId="0" xfId="0" quotePrefix="1" applyFont="1">
      <alignment vertical="center"/>
    </xf>
    <xf numFmtId="0" fontId="29" fillId="16" borderId="21" xfId="0" applyFont="1" applyFill="1" applyBorder="1" applyAlignment="1">
      <alignment horizontal="center" vertical="center"/>
    </xf>
    <xf numFmtId="0" fontId="29" fillId="16" borderId="22" xfId="0" applyFont="1" applyFill="1" applyBorder="1" applyAlignment="1">
      <alignment horizontal="center" vertical="center"/>
    </xf>
    <xf numFmtId="0" fontId="29" fillId="16" borderId="23" xfId="0" applyFont="1" applyFill="1" applyBorder="1" applyAlignment="1">
      <alignment horizontal="center" vertical="center"/>
    </xf>
    <xf numFmtId="180" fontId="10" fillId="0" borderId="24" xfId="0" applyNumberFormat="1" applyFont="1" applyBorder="1" applyAlignment="1">
      <alignment horizontal="left" vertical="center"/>
    </xf>
    <xf numFmtId="0" fontId="10" fillId="0" borderId="25" xfId="0" applyFont="1" applyBorder="1" applyAlignment="1">
      <alignment horizontal="center" vertical="center"/>
    </xf>
    <xf numFmtId="0" fontId="18" fillId="0" borderId="25" xfId="5" applyBorder="1" applyAlignment="1">
      <alignment horizontal="left" vertical="center"/>
    </xf>
    <xf numFmtId="0" fontId="10" fillId="0" borderId="26" xfId="0" applyFont="1" applyBorder="1" applyAlignment="1">
      <alignment horizontal="center" vertical="center"/>
    </xf>
    <xf numFmtId="180" fontId="10" fillId="0" borderId="27" xfId="0" applyNumberFormat="1" applyFont="1" applyBorder="1" applyAlignment="1">
      <alignment horizontal="left" vertical="center"/>
    </xf>
    <xf numFmtId="0" fontId="10" fillId="0" borderId="28" xfId="0" applyFont="1" applyBorder="1" applyAlignment="1">
      <alignment horizontal="center" vertical="center"/>
    </xf>
    <xf numFmtId="0" fontId="18" fillId="0" borderId="28" xfId="5" applyBorder="1" applyAlignment="1">
      <alignment horizontal="left" vertical="center"/>
    </xf>
    <xf numFmtId="0" fontId="10" fillId="0" borderId="29" xfId="0" applyFont="1" applyBorder="1" applyAlignment="1">
      <alignment horizontal="center" vertical="center"/>
    </xf>
    <xf numFmtId="0" fontId="20" fillId="9" borderId="1" xfId="0" applyFont="1" applyFill="1" applyBorder="1" applyAlignment="1">
      <alignment horizontal="center" vertical="center"/>
    </xf>
    <xf numFmtId="0" fontId="20" fillId="9" borderId="0" xfId="0" applyFont="1" applyFill="1" applyAlignment="1">
      <alignment horizontal="center" vertical="center"/>
    </xf>
    <xf numFmtId="0" fontId="20" fillId="9" borderId="0" xfId="0" applyFont="1" applyFill="1">
      <alignment vertical="center"/>
    </xf>
    <xf numFmtId="0" fontId="20" fillId="9" borderId="0" xfId="0" applyFont="1" applyFill="1" applyAlignment="1">
      <alignment horizontal="left" vertical="center"/>
    </xf>
    <xf numFmtId="3" fontId="20" fillId="9" borderId="1" xfId="0" applyNumberFormat="1" applyFont="1" applyFill="1" applyBorder="1" applyAlignment="1">
      <alignment horizontal="center" vertical="center"/>
    </xf>
    <xf numFmtId="0" fontId="0" fillId="0" borderId="0" xfId="0" applyProtection="1">
      <alignment vertical="center"/>
      <protection locked="0"/>
    </xf>
    <xf numFmtId="0" fontId="24" fillId="0" borderId="1" xfId="0" applyFont="1" applyBorder="1" applyAlignment="1" applyProtection="1">
      <alignment horizontal="center" vertical="center"/>
      <protection locked="0"/>
    </xf>
    <xf numFmtId="0" fontId="31" fillId="0" borderId="0" xfId="0" applyFont="1">
      <alignment vertical="center"/>
    </xf>
    <xf numFmtId="0" fontId="0" fillId="0" borderId="1" xfId="0" applyBorder="1" applyAlignment="1" applyProtection="1">
      <alignment horizontal="center" vertical="center"/>
      <protection locked="0"/>
    </xf>
    <xf numFmtId="0" fontId="0" fillId="0" borderId="1" xfId="0" applyBorder="1" applyProtection="1">
      <alignment vertical="center"/>
      <protection locked="0"/>
    </xf>
    <xf numFmtId="0" fontId="10" fillId="0" borderId="0" xfId="0" applyFont="1" applyProtection="1">
      <alignment vertical="center"/>
      <protection locked="0"/>
    </xf>
    <xf numFmtId="0" fontId="24" fillId="10" borderId="1" xfId="0" applyFont="1" applyFill="1" applyBorder="1" applyAlignment="1" applyProtection="1">
      <alignment horizontal="center" vertical="center"/>
      <protection locked="0"/>
    </xf>
    <xf numFmtId="0" fontId="0" fillId="0" borderId="0" xfId="0" quotePrefix="1" applyAlignment="1">
      <alignment horizontal="left" vertical="center"/>
    </xf>
    <xf numFmtId="0" fontId="0" fillId="17" borderId="0" xfId="0" applyFill="1">
      <alignment vertical="center"/>
    </xf>
    <xf numFmtId="0" fontId="32" fillId="0" borderId="0" xfId="0" applyFont="1">
      <alignment vertical="center"/>
    </xf>
    <xf numFmtId="14" fontId="0" fillId="0" borderId="1" xfId="0" applyNumberFormat="1" applyBorder="1">
      <alignment vertical="center"/>
    </xf>
    <xf numFmtId="0" fontId="33" fillId="0" borderId="0" xfId="0" quotePrefix="1" applyFont="1">
      <alignment vertical="center"/>
    </xf>
    <xf numFmtId="0" fontId="33" fillId="0" borderId="0" xfId="0" applyFont="1">
      <alignment vertical="center"/>
    </xf>
    <xf numFmtId="0" fontId="6" fillId="4" borderId="2" xfId="0" applyFont="1" applyFill="1" applyBorder="1" applyAlignment="1">
      <alignment horizontal="center" vertical="center"/>
    </xf>
    <xf numFmtId="176" fontId="5" fillId="0" borderId="2" xfId="0" applyNumberFormat="1" applyFont="1" applyBorder="1">
      <alignment vertical="center"/>
    </xf>
    <xf numFmtId="0" fontId="4" fillId="2" borderId="30" xfId="0" applyFont="1" applyFill="1" applyBorder="1" applyAlignment="1">
      <alignment horizontal="center" vertical="center"/>
    </xf>
    <xf numFmtId="0" fontId="3" fillId="2" borderId="31" xfId="0" applyFont="1" applyFill="1" applyBorder="1">
      <alignment vertical="center"/>
    </xf>
    <xf numFmtId="0" fontId="3" fillId="2" borderId="30" xfId="0" applyFont="1" applyFill="1" applyBorder="1">
      <alignment vertical="center"/>
    </xf>
    <xf numFmtId="176" fontId="3" fillId="2" borderId="32" xfId="0" applyNumberFormat="1" applyFont="1" applyFill="1" applyBorder="1">
      <alignment vertical="center"/>
    </xf>
    <xf numFmtId="0" fontId="0" fillId="0" borderId="2" xfId="0" applyBorder="1" applyAlignment="1">
      <alignment horizontal="center" vertical="center"/>
    </xf>
    <xf numFmtId="177" fontId="0" fillId="0" borderId="2" xfId="0" applyNumberFormat="1" applyBorder="1">
      <alignment vertical="center"/>
    </xf>
    <xf numFmtId="0" fontId="0" fillId="2" borderId="3" xfId="0" applyFill="1" applyBorder="1" applyAlignment="1">
      <alignment horizontal="center" vertical="center"/>
    </xf>
    <xf numFmtId="177" fontId="0" fillId="0" borderId="3" xfId="0" applyNumberFormat="1" applyBorder="1">
      <alignment vertical="center"/>
    </xf>
    <xf numFmtId="177" fontId="0" fillId="0" borderId="4" xfId="0" applyNumberFormat="1" applyBorder="1">
      <alignment vertical="center"/>
    </xf>
    <xf numFmtId="177" fontId="5" fillId="0" borderId="2" xfId="0" applyNumberFormat="1" applyFont="1" applyBorder="1">
      <alignment vertical="center"/>
    </xf>
    <xf numFmtId="0" fontId="2" fillId="2" borderId="3" xfId="0" applyFont="1" applyFill="1" applyBorder="1" applyAlignment="1">
      <alignment horizontal="center" vertical="center"/>
    </xf>
    <xf numFmtId="0" fontId="3" fillId="2" borderId="3" xfId="0" applyFont="1" applyFill="1" applyBorder="1" applyAlignment="1">
      <alignment horizontal="center" vertical="center"/>
    </xf>
    <xf numFmtId="177" fontId="3" fillId="2" borderId="4" xfId="0" applyNumberFormat="1" applyFont="1" applyFill="1" applyBorder="1" applyAlignment="1">
      <alignment horizontal="right" vertical="center"/>
    </xf>
    <xf numFmtId="14" fontId="0" fillId="0" borderId="0" xfId="0" applyNumberFormat="1" applyAlignment="1">
      <alignment horizontal="center" vertical="center"/>
    </xf>
    <xf numFmtId="0" fontId="34" fillId="15" borderId="1" xfId="0" applyFont="1" applyFill="1" applyBorder="1" applyAlignment="1">
      <alignment horizontal="center" vertical="center" wrapText="1"/>
    </xf>
    <xf numFmtId="0" fontId="0" fillId="0" borderId="33" xfId="0" applyBorder="1" applyAlignment="1">
      <alignment horizontal="center" vertical="center"/>
    </xf>
    <xf numFmtId="0" fontId="0" fillId="18" borderId="0" xfId="0" applyFill="1" applyProtection="1">
      <alignment vertical="center"/>
      <protection hidden="1"/>
    </xf>
    <xf numFmtId="181" fontId="36" fillId="18" borderId="0" xfId="0" applyNumberFormat="1" applyFont="1" applyFill="1" applyProtection="1">
      <alignment vertical="center"/>
      <protection locked="0" hidden="1"/>
    </xf>
    <xf numFmtId="0" fontId="0" fillId="0" borderId="0" xfId="0" applyProtection="1">
      <alignment vertical="center"/>
      <protection hidden="1"/>
    </xf>
    <xf numFmtId="181" fontId="38" fillId="0" borderId="0" xfId="0" applyNumberFormat="1" applyFont="1" applyAlignment="1">
      <alignment horizontal="center" vertical="center" shrinkToFit="1"/>
    </xf>
    <xf numFmtId="181" fontId="0" fillId="0" borderId="0" xfId="0" applyNumberFormat="1" applyProtection="1">
      <alignment vertical="center"/>
      <protection hidden="1"/>
    </xf>
    <xf numFmtId="49" fontId="40" fillId="3" borderId="45" xfId="0" applyNumberFormat="1" applyFont="1" applyFill="1" applyBorder="1" applyAlignment="1">
      <alignment horizontal="center" vertical="center" shrinkToFit="1"/>
    </xf>
    <xf numFmtId="49" fontId="40" fillId="3" borderId="46" xfId="0" applyNumberFormat="1" applyFont="1" applyFill="1" applyBorder="1" applyAlignment="1">
      <alignment horizontal="center" vertical="center" shrinkToFit="1"/>
    </xf>
    <xf numFmtId="49" fontId="40" fillId="3" borderId="47" xfId="0" applyNumberFormat="1" applyFont="1" applyFill="1" applyBorder="1" applyAlignment="1">
      <alignment horizontal="center" vertical="center" shrinkToFit="1"/>
    </xf>
    <xf numFmtId="0" fontId="40" fillId="3" borderId="46" xfId="0" applyFont="1" applyFill="1" applyBorder="1" applyAlignment="1">
      <alignment horizontal="center" vertical="center" shrinkToFit="1"/>
    </xf>
    <xf numFmtId="182" fontId="40" fillId="3" borderId="46" xfId="0" applyNumberFormat="1" applyFont="1" applyFill="1" applyBorder="1" applyAlignment="1">
      <alignment horizontal="center" vertical="center" shrinkToFit="1"/>
    </xf>
    <xf numFmtId="182" fontId="40" fillId="3" borderId="47" xfId="0" applyNumberFormat="1" applyFont="1" applyFill="1" applyBorder="1" applyAlignment="1">
      <alignment horizontal="center" vertical="center" shrinkToFit="1"/>
    </xf>
    <xf numFmtId="49" fontId="40" fillId="3" borderId="48" xfId="0" applyNumberFormat="1" applyFont="1" applyFill="1" applyBorder="1" applyAlignment="1">
      <alignment horizontal="center" vertical="center" shrinkToFit="1"/>
    </xf>
    <xf numFmtId="0" fontId="40" fillId="3" borderId="47" xfId="0" applyFont="1" applyFill="1" applyBorder="1" applyAlignment="1">
      <alignment horizontal="center" vertical="center" shrinkToFit="1"/>
    </xf>
    <xf numFmtId="0" fontId="41" fillId="0" borderId="50" xfId="0" applyFont="1" applyBorder="1" applyProtection="1">
      <alignment vertical="center"/>
      <protection hidden="1"/>
    </xf>
    <xf numFmtId="0" fontId="40" fillId="0" borderId="55" xfId="0" applyFont="1" applyBorder="1" applyAlignment="1">
      <alignment horizontal="center" vertical="center" shrinkToFit="1"/>
    </xf>
    <xf numFmtId="0" fontId="42" fillId="0" borderId="1" xfId="0" applyFont="1" applyBorder="1" applyAlignment="1">
      <alignment horizontal="center" vertical="center" shrinkToFit="1"/>
    </xf>
    <xf numFmtId="0" fontId="10" fillId="0" borderId="1" xfId="0" applyFont="1" applyBorder="1" applyAlignment="1" applyProtection="1">
      <alignment horizontal="center" vertical="center"/>
      <protection hidden="1"/>
    </xf>
    <xf numFmtId="0" fontId="40" fillId="0" borderId="1" xfId="0" applyFont="1" applyBorder="1" applyAlignment="1">
      <alignment horizontal="center" vertical="center" shrinkToFit="1"/>
    </xf>
    <xf numFmtId="0" fontId="40" fillId="0" borderId="62" xfId="0" applyFont="1" applyBorder="1" applyAlignment="1">
      <alignment horizontal="center" vertical="center" shrinkToFit="1"/>
    </xf>
    <xf numFmtId="0" fontId="41" fillId="0" borderId="34" xfId="0" applyFont="1" applyBorder="1" applyProtection="1">
      <alignment vertical="center"/>
      <protection hidden="1"/>
    </xf>
    <xf numFmtId="0" fontId="10" fillId="6" borderId="1" xfId="0" applyFont="1" applyFill="1" applyBorder="1" applyAlignment="1" applyProtection="1">
      <alignment horizontal="center" vertical="center"/>
      <protection hidden="1"/>
    </xf>
    <xf numFmtId="0" fontId="40" fillId="0" borderId="9" xfId="0" applyFont="1" applyBorder="1" applyAlignment="1">
      <alignment horizontal="center" vertical="center" shrinkToFit="1"/>
    </xf>
    <xf numFmtId="0" fontId="40" fillId="0" borderId="74" xfId="0" applyFont="1" applyBorder="1" applyAlignment="1">
      <alignment horizontal="center" vertical="center" shrinkToFit="1"/>
    </xf>
    <xf numFmtId="0" fontId="42" fillId="0" borderId="9" xfId="0" applyFont="1" applyBorder="1" applyAlignment="1">
      <alignment horizontal="center" vertical="center" shrinkToFit="1"/>
    </xf>
    <xf numFmtId="0" fontId="10" fillId="0" borderId="9" xfId="0" applyFont="1" applyBorder="1" applyAlignment="1" applyProtection="1">
      <alignment horizontal="center" vertical="center"/>
      <protection hidden="1"/>
    </xf>
    <xf numFmtId="0" fontId="35" fillId="0" borderId="50" xfId="0" applyFont="1" applyBorder="1" applyProtection="1">
      <alignment vertical="center"/>
      <protection hidden="1"/>
    </xf>
    <xf numFmtId="0" fontId="10" fillId="6" borderId="49" xfId="0" applyFont="1" applyFill="1" applyBorder="1" applyAlignment="1" applyProtection="1">
      <alignment horizontal="center" vertical="center"/>
      <protection hidden="1"/>
    </xf>
    <xf numFmtId="0" fontId="43" fillId="0" borderId="1" xfId="0" applyFont="1" applyBorder="1" applyAlignment="1">
      <alignment horizontal="center" vertical="center" shrinkToFit="1"/>
    </xf>
    <xf numFmtId="0" fontId="0" fillId="20" borderId="0" xfId="0" applyFill="1" applyAlignment="1">
      <alignment horizontal="left" vertical="top"/>
    </xf>
    <xf numFmtId="49" fontId="44" fillId="0" borderId="43" xfId="0" applyNumberFormat="1" applyFont="1" applyBorder="1" applyAlignment="1">
      <alignment horizontal="center" vertical="center" shrinkToFit="1"/>
    </xf>
    <xf numFmtId="0" fontId="45" fillId="0" borderId="87" xfId="0" applyFont="1" applyBorder="1" applyProtection="1">
      <alignment vertical="center"/>
      <protection hidden="1"/>
    </xf>
    <xf numFmtId="0" fontId="44" fillId="0" borderId="55" xfId="0" applyFont="1" applyBorder="1" applyAlignment="1">
      <alignment horizontal="center" vertical="center" shrinkToFit="1"/>
    </xf>
    <xf numFmtId="0" fontId="44" fillId="0" borderId="1" xfId="0" applyFont="1" applyBorder="1" applyAlignment="1">
      <alignment horizontal="center" vertical="center" shrinkToFit="1"/>
    </xf>
    <xf numFmtId="0" fontId="44" fillId="0" borderId="62" xfId="0" applyFont="1" applyBorder="1" applyAlignment="1">
      <alignment horizontal="center" vertical="center" shrinkToFit="1"/>
    </xf>
    <xf numFmtId="0" fontId="46" fillId="0" borderId="34" xfId="0" applyFont="1" applyBorder="1" applyProtection="1">
      <alignment vertical="center"/>
      <protection hidden="1"/>
    </xf>
    <xf numFmtId="0" fontId="45" fillId="0" borderId="34" xfId="0" applyFont="1" applyBorder="1" applyProtection="1">
      <alignment vertical="center"/>
      <protection hidden="1"/>
    </xf>
    <xf numFmtId="0" fontId="42" fillId="21" borderId="1" xfId="0" applyFont="1" applyFill="1" applyBorder="1" applyAlignment="1">
      <alignment horizontal="center" vertical="center" shrinkToFit="1"/>
    </xf>
    <xf numFmtId="0" fontId="44" fillId="0" borderId="9" xfId="0" applyFont="1" applyBorder="1" applyAlignment="1">
      <alignment horizontal="center" vertical="center" shrinkToFit="1"/>
    </xf>
    <xf numFmtId="0" fontId="44" fillId="0" borderId="74" xfId="0" applyFont="1" applyBorder="1" applyAlignment="1">
      <alignment horizontal="center" vertical="center" shrinkToFit="1"/>
    </xf>
    <xf numFmtId="0" fontId="47" fillId="0" borderId="0" xfId="0" applyFont="1">
      <alignment vertical="center"/>
    </xf>
    <xf numFmtId="0" fontId="47" fillId="0" borderId="0" xfId="0" applyFont="1" applyProtection="1">
      <alignment vertical="center"/>
      <protection hidden="1"/>
    </xf>
    <xf numFmtId="0" fontId="40" fillId="0" borderId="17" xfId="0" applyFont="1" applyBorder="1" applyAlignment="1">
      <alignment horizontal="center" vertical="center" shrinkToFit="1"/>
    </xf>
    <xf numFmtId="0" fontId="40" fillId="9" borderId="92" xfId="0" applyFont="1" applyFill="1" applyBorder="1" applyAlignment="1">
      <alignment horizontal="center" vertical="center" shrinkToFit="1"/>
    </xf>
    <xf numFmtId="0" fontId="40" fillId="9" borderId="17" xfId="0" applyFont="1" applyFill="1" applyBorder="1" applyAlignment="1">
      <alignment horizontal="center" vertical="center" shrinkToFit="1"/>
    </xf>
    <xf numFmtId="0" fontId="40" fillId="0" borderId="0" xfId="0" applyFont="1" applyAlignment="1" applyProtection="1">
      <alignment horizontal="center" vertical="center" shrinkToFit="1"/>
      <protection hidden="1"/>
    </xf>
    <xf numFmtId="0" fontId="40" fillId="9" borderId="1" xfId="0" applyFont="1" applyFill="1" applyBorder="1" applyAlignment="1">
      <alignment horizontal="center" vertical="center" shrinkToFit="1"/>
    </xf>
    <xf numFmtId="0" fontId="52" fillId="0" borderId="0" xfId="0" applyFont="1" applyAlignment="1" applyProtection="1">
      <alignment horizontal="center" vertical="center" shrinkToFit="1"/>
      <protection hidden="1"/>
    </xf>
    <xf numFmtId="0" fontId="40" fillId="9" borderId="0" xfId="0" applyFont="1" applyFill="1" applyAlignment="1">
      <alignment horizontal="center" vertical="center" shrinkToFit="1"/>
    </xf>
    <xf numFmtId="0" fontId="18" fillId="0" borderId="0" xfId="5" applyAlignment="1"/>
    <xf numFmtId="0" fontId="49" fillId="0" borderId="0" xfId="5" applyFont="1" applyAlignment="1"/>
    <xf numFmtId="0" fontId="18" fillId="0" borderId="0" xfId="5" applyAlignment="1">
      <alignment horizontal="left" vertical="center"/>
    </xf>
    <xf numFmtId="0" fontId="18" fillId="19" borderId="18" xfId="5" applyFill="1" applyBorder="1" applyAlignment="1">
      <alignment horizontal="center" vertical="center"/>
    </xf>
    <xf numFmtId="0" fontId="53" fillId="19" borderId="9" xfId="5" applyFont="1" applyFill="1" applyBorder="1" applyAlignment="1">
      <alignment horizontal="center" vertical="center"/>
    </xf>
    <xf numFmtId="0" fontId="18" fillId="19" borderId="9" xfId="5" applyFill="1" applyBorder="1" applyAlignment="1">
      <alignment horizontal="center" vertical="center"/>
    </xf>
    <xf numFmtId="0" fontId="18" fillId="19" borderId="74" xfId="5" applyFill="1" applyBorder="1" applyAlignment="1">
      <alignment horizontal="center" vertical="center"/>
    </xf>
    <xf numFmtId="0" fontId="18" fillId="19" borderId="94" xfId="5" applyFill="1" applyBorder="1" applyAlignment="1">
      <alignment horizontal="center" vertical="center"/>
    </xf>
    <xf numFmtId="0" fontId="18" fillId="19" borderId="93" xfId="5" applyFill="1" applyBorder="1" applyAlignment="1">
      <alignment horizontal="center" vertical="center"/>
    </xf>
    <xf numFmtId="0" fontId="50" fillId="0" borderId="15" xfId="5" applyFont="1" applyBorder="1" applyAlignment="1">
      <alignment horizontal="center" vertical="center" wrapText="1" shrinkToFit="1"/>
    </xf>
    <xf numFmtId="0" fontId="49" fillId="0" borderId="1" xfId="0" applyFont="1" applyBorder="1" applyAlignment="1" applyProtection="1">
      <alignment horizontal="center" vertical="center" wrapText="1" shrinkToFit="1"/>
      <protection locked="0"/>
    </xf>
    <xf numFmtId="0" fontId="53" fillId="0" borderId="8" xfId="5" applyFont="1" applyBorder="1" applyAlignment="1">
      <alignment horizontal="center"/>
    </xf>
    <xf numFmtId="0" fontId="53" fillId="0" borderId="55" xfId="5" applyFont="1" applyBorder="1" applyAlignment="1">
      <alignment horizontal="center"/>
    </xf>
    <xf numFmtId="0" fontId="53" fillId="0" borderId="15" xfId="5" applyFont="1" applyBorder="1" applyAlignment="1">
      <alignment horizontal="center"/>
    </xf>
    <xf numFmtId="0" fontId="53" fillId="0" borderId="16" xfId="5" applyFont="1" applyBorder="1" applyAlignment="1">
      <alignment horizontal="center"/>
    </xf>
    <xf numFmtId="0" fontId="18" fillId="0" borderId="63" xfId="5" applyBorder="1" applyAlignment="1">
      <alignment horizontal="center"/>
    </xf>
    <xf numFmtId="0" fontId="18" fillId="0" borderId="8" xfId="5" applyBorder="1" applyAlignment="1">
      <alignment horizontal="center"/>
    </xf>
    <xf numFmtId="0" fontId="55" fillId="0" borderId="16" xfId="0" applyFont="1" applyBorder="1" applyAlignment="1"/>
    <xf numFmtId="0" fontId="50" fillId="0" borderId="17" xfId="5" applyFont="1" applyBorder="1" applyAlignment="1">
      <alignment horizontal="center" vertical="center" wrapText="1" shrinkToFit="1"/>
    </xf>
    <xf numFmtId="0" fontId="55" fillId="0" borderId="92" xfId="0" applyFont="1" applyBorder="1" applyAlignment="1"/>
    <xf numFmtId="0" fontId="56" fillId="0" borderId="92" xfId="0" applyFont="1" applyBorder="1" applyAlignment="1"/>
    <xf numFmtId="0" fontId="50" fillId="0" borderId="1" xfId="0" applyFont="1" applyBorder="1" applyAlignment="1" applyProtection="1">
      <alignment horizontal="center" vertical="center" wrapText="1" shrinkToFit="1"/>
      <protection locked="0"/>
    </xf>
    <xf numFmtId="0" fontId="57" fillId="0" borderId="92" xfId="0" applyFont="1" applyBorder="1" applyAlignment="1"/>
    <xf numFmtId="0" fontId="58" fillId="0" borderId="92" xfId="0" applyFont="1" applyBorder="1" applyAlignment="1"/>
    <xf numFmtId="0" fontId="49" fillId="0" borderId="0" xfId="0" applyFont="1" applyAlignment="1" applyProtection="1">
      <alignment horizontal="left" vertical="center" wrapText="1" shrinkToFit="1"/>
      <protection locked="0"/>
    </xf>
    <xf numFmtId="0" fontId="53" fillId="9" borderId="8" xfId="5" applyFont="1" applyFill="1" applyBorder="1" applyAlignment="1">
      <alignment horizontal="center"/>
    </xf>
    <xf numFmtId="0" fontId="59" fillId="0" borderId="92" xfId="0" applyFont="1" applyBorder="1" applyAlignment="1"/>
    <xf numFmtId="0" fontId="53" fillId="0" borderId="1" xfId="5" applyFont="1" applyBorder="1" applyAlignment="1">
      <alignment horizontal="center"/>
    </xf>
    <xf numFmtId="0" fontId="53" fillId="0" borderId="63" xfId="5" applyFont="1" applyBorder="1" applyAlignment="1">
      <alignment horizontal="center"/>
    </xf>
    <xf numFmtId="0" fontId="18" fillId="0" borderId="101" xfId="5" applyBorder="1" applyAlignment="1"/>
    <xf numFmtId="0" fontId="60" fillId="0" borderId="92" xfId="0" applyFont="1" applyBorder="1" applyAlignment="1"/>
    <xf numFmtId="0" fontId="40" fillId="3" borderId="102" xfId="0" applyFont="1" applyFill="1" applyBorder="1" applyAlignment="1">
      <alignment horizontal="center" vertical="center" shrinkToFit="1"/>
    </xf>
    <xf numFmtId="0" fontId="40" fillId="3" borderId="105" xfId="0" applyFont="1" applyFill="1" applyBorder="1" applyAlignment="1">
      <alignment horizontal="center" vertical="center" shrinkToFit="1"/>
    </xf>
    <xf numFmtId="0" fontId="40" fillId="3" borderId="106" xfId="0" applyFont="1" applyFill="1" applyBorder="1" applyAlignment="1">
      <alignment horizontal="center" vertical="center" shrinkToFit="1"/>
    </xf>
    <xf numFmtId="0" fontId="40" fillId="3" borderId="56" xfId="0" applyFont="1" applyFill="1" applyBorder="1" applyAlignment="1">
      <alignment horizontal="center" vertical="center" shrinkToFit="1"/>
    </xf>
    <xf numFmtId="0" fontId="40" fillId="3" borderId="109" xfId="0" applyFont="1" applyFill="1" applyBorder="1" applyAlignment="1">
      <alignment horizontal="center" vertical="center" shrinkToFit="1"/>
    </xf>
    <xf numFmtId="0" fontId="0" fillId="0" borderId="0" xfId="0" applyAlignment="1">
      <alignment horizontal="center" vertical="center"/>
    </xf>
    <xf numFmtId="0" fontId="30" fillId="0" borderId="0" xfId="0" applyFont="1" applyAlignment="1">
      <alignment vertical="center"/>
    </xf>
    <xf numFmtId="0" fontId="0" fillId="0" borderId="0" xfId="0" applyAlignment="1">
      <alignment vertical="center"/>
    </xf>
    <xf numFmtId="0" fontId="15" fillId="0" borderId="10" xfId="0" applyFont="1" applyBorder="1" applyAlignment="1">
      <alignment vertical="center"/>
    </xf>
    <xf numFmtId="0" fontId="0" fillId="0" borderId="10" xfId="0" applyBorder="1" applyAlignment="1">
      <alignment vertical="center"/>
    </xf>
    <xf numFmtId="0" fontId="0" fillId="3" borderId="1" xfId="0" applyFill="1" applyBorder="1" applyAlignment="1">
      <alignment horizontal="center" vertical="center"/>
    </xf>
    <xf numFmtId="0" fontId="0" fillId="18" borderId="0" xfId="0" applyFill="1" applyAlignment="1" applyProtection="1">
      <alignment horizontal="center" vertical="center"/>
      <protection hidden="1"/>
    </xf>
    <xf numFmtId="0" fontId="37" fillId="19" borderId="0" xfId="0" applyFont="1" applyFill="1" applyAlignment="1">
      <alignment horizontal="center" vertical="center" shrinkToFit="1"/>
    </xf>
    <xf numFmtId="0" fontId="21" fillId="20" borderId="0" xfId="0" applyFont="1" applyFill="1" applyAlignment="1">
      <alignment horizontal="left" vertical="top" wrapText="1"/>
    </xf>
    <xf numFmtId="0" fontId="0" fillId="20" borderId="0" xfId="0" applyFill="1" applyAlignment="1">
      <alignment horizontal="left" vertical="top"/>
    </xf>
    <xf numFmtId="0" fontId="38" fillId="3" borderId="35" xfId="0" applyFont="1" applyFill="1" applyBorder="1" applyAlignment="1">
      <alignment horizontal="center" vertical="center" shrinkToFit="1"/>
    </xf>
    <xf numFmtId="0" fontId="38" fillId="3" borderId="43" xfId="0" applyFont="1" applyFill="1" applyBorder="1" applyAlignment="1">
      <alignment horizontal="center" vertical="center" shrinkToFit="1"/>
    </xf>
    <xf numFmtId="0" fontId="40" fillId="3" borderId="36" xfId="0" applyFont="1" applyFill="1" applyBorder="1" applyAlignment="1">
      <alignment horizontal="center" vertical="center" shrinkToFit="1"/>
    </xf>
    <xf numFmtId="0" fontId="40" fillId="3" borderId="44" xfId="0" applyFont="1" applyFill="1" applyBorder="1" applyAlignment="1">
      <alignment horizontal="center" vertical="center" shrinkToFit="1"/>
    </xf>
    <xf numFmtId="0" fontId="40" fillId="3" borderId="35" xfId="0" applyFont="1" applyFill="1" applyBorder="1" applyAlignment="1">
      <alignment horizontal="center" vertical="center" shrinkToFit="1"/>
    </xf>
    <xf numFmtId="0" fontId="40" fillId="3" borderId="43" xfId="0" applyFont="1" applyFill="1" applyBorder="1" applyAlignment="1">
      <alignment horizontal="center" vertical="center" shrinkToFit="1"/>
    </xf>
    <xf numFmtId="0" fontId="40" fillId="3" borderId="37" xfId="0" applyFont="1" applyFill="1" applyBorder="1" applyAlignment="1">
      <alignment horizontal="center" vertical="center" shrinkToFit="1"/>
    </xf>
    <xf numFmtId="0" fontId="40" fillId="3" borderId="38" xfId="0" applyFont="1" applyFill="1" applyBorder="1" applyAlignment="1">
      <alignment horizontal="center" vertical="center" shrinkToFit="1"/>
    </xf>
    <xf numFmtId="0" fontId="40" fillId="3" borderId="39" xfId="0" applyFont="1" applyFill="1" applyBorder="1" applyAlignment="1">
      <alignment horizontal="center" vertical="center" shrinkToFit="1"/>
    </xf>
    <xf numFmtId="0" fontId="40" fillId="3" borderId="40" xfId="0" applyFont="1" applyFill="1" applyBorder="1" applyAlignment="1">
      <alignment horizontal="center" vertical="center" wrapText="1" shrinkToFit="1"/>
    </xf>
    <xf numFmtId="0" fontId="40" fillId="3" borderId="41" xfId="0" applyFont="1" applyFill="1" applyBorder="1" applyAlignment="1">
      <alignment horizontal="center" vertical="center" wrapText="1" shrinkToFit="1"/>
    </xf>
    <xf numFmtId="0" fontId="40" fillId="3" borderId="38" xfId="0" applyFont="1" applyFill="1" applyBorder="1" applyAlignment="1">
      <alignment horizontal="center" vertical="center" wrapText="1" shrinkToFit="1"/>
    </xf>
    <xf numFmtId="0" fontId="40" fillId="3" borderId="39" xfId="0" applyFont="1" applyFill="1" applyBorder="1" applyAlignment="1">
      <alignment horizontal="center" vertical="center" wrapText="1" shrinkToFit="1"/>
    </xf>
    <xf numFmtId="0" fontId="40" fillId="3" borderId="42" xfId="0" applyFont="1" applyFill="1" applyBorder="1" applyAlignment="1">
      <alignment horizontal="center" vertical="center" shrinkToFit="1"/>
    </xf>
    <xf numFmtId="49" fontId="40" fillId="0" borderId="35" xfId="0" applyNumberFormat="1" applyFont="1" applyBorder="1" applyAlignment="1">
      <alignment horizontal="center" vertical="center" wrapText="1" shrinkToFit="1"/>
    </xf>
    <xf numFmtId="49" fontId="40" fillId="0" borderId="43" xfId="0" applyNumberFormat="1" applyFont="1" applyBorder="1" applyAlignment="1">
      <alignment horizontal="center" vertical="center" wrapText="1" shrinkToFit="1"/>
    </xf>
    <xf numFmtId="49" fontId="40" fillId="0" borderId="73" xfId="0" applyNumberFormat="1" applyFont="1" applyBorder="1" applyAlignment="1">
      <alignment horizontal="center" vertical="center" wrapText="1" shrinkToFit="1"/>
    </xf>
    <xf numFmtId="0" fontId="40" fillId="0" borderId="49" xfId="0" applyFont="1" applyBorder="1" applyAlignment="1">
      <alignment horizontal="center" vertical="center" shrinkToFit="1"/>
    </xf>
    <xf numFmtId="0" fontId="40" fillId="0" borderId="1" xfId="0" applyFont="1" applyBorder="1" applyAlignment="1">
      <alignment horizontal="center" vertical="center" shrinkToFit="1"/>
    </xf>
    <xf numFmtId="0" fontId="10" fillId="21" borderId="49" xfId="0" applyFont="1" applyFill="1" applyBorder="1" applyAlignment="1" applyProtection="1">
      <alignment horizontal="center" vertical="center"/>
      <protection hidden="1"/>
    </xf>
    <xf numFmtId="0" fontId="10" fillId="6" borderId="49" xfId="0" applyFont="1" applyFill="1" applyBorder="1" applyAlignment="1" applyProtection="1">
      <alignment horizontal="center" vertical="center"/>
      <protection hidden="1"/>
    </xf>
    <xf numFmtId="0" fontId="10" fillId="9" borderId="51" xfId="0" applyFont="1" applyFill="1" applyBorder="1" applyAlignment="1" applyProtection="1">
      <alignment horizontal="center" vertical="center"/>
      <protection hidden="1"/>
    </xf>
    <xf numFmtId="0" fontId="10" fillId="9" borderId="52" xfId="0" applyFont="1" applyFill="1" applyBorder="1" applyAlignment="1" applyProtection="1">
      <alignment horizontal="center" vertical="center"/>
      <protection hidden="1"/>
    </xf>
    <xf numFmtId="0" fontId="10" fillId="9" borderId="53" xfId="0" applyFont="1" applyFill="1" applyBorder="1" applyAlignment="1" applyProtection="1">
      <alignment horizontal="center" vertical="center"/>
      <protection hidden="1"/>
    </xf>
    <xf numFmtId="0" fontId="10" fillId="9" borderId="58" xfId="0" applyFont="1" applyFill="1" applyBorder="1" applyAlignment="1" applyProtection="1">
      <alignment horizontal="center" vertical="center"/>
      <protection hidden="1"/>
    </xf>
    <xf numFmtId="0" fontId="10" fillId="9" borderId="59" xfId="0" applyFont="1" applyFill="1" applyBorder="1" applyAlignment="1" applyProtection="1">
      <alignment horizontal="center" vertical="center"/>
      <protection hidden="1"/>
    </xf>
    <xf numFmtId="0" fontId="10" fillId="9" borderId="60" xfId="0" applyFont="1" applyFill="1" applyBorder="1" applyAlignment="1" applyProtection="1">
      <alignment horizontal="center" vertical="center"/>
      <protection hidden="1"/>
    </xf>
    <xf numFmtId="0" fontId="10" fillId="9" borderId="64" xfId="0" applyFont="1" applyFill="1" applyBorder="1" applyAlignment="1" applyProtection="1">
      <alignment horizontal="center" vertical="center"/>
      <protection hidden="1"/>
    </xf>
    <xf numFmtId="0" fontId="10" fillId="9" borderId="65" xfId="0" applyFont="1" applyFill="1" applyBorder="1" applyAlignment="1" applyProtection="1">
      <alignment horizontal="center" vertical="center"/>
      <protection hidden="1"/>
    </xf>
    <xf numFmtId="0" fontId="10" fillId="9" borderId="66" xfId="0" applyFont="1" applyFill="1" applyBorder="1" applyAlignment="1" applyProtection="1">
      <alignment horizontal="center" vertical="center"/>
      <protection hidden="1"/>
    </xf>
    <xf numFmtId="0" fontId="10" fillId="9" borderId="54" xfId="0" applyFont="1" applyFill="1" applyBorder="1" applyAlignment="1" applyProtection="1">
      <alignment horizontal="center" vertical="center"/>
      <protection hidden="1"/>
    </xf>
    <xf numFmtId="0" fontId="10" fillId="9" borderId="61" xfId="0" applyFont="1" applyFill="1" applyBorder="1" applyAlignment="1" applyProtection="1">
      <alignment horizontal="center" vertical="center"/>
      <protection hidden="1"/>
    </xf>
    <xf numFmtId="0" fontId="10" fillId="9" borderId="67" xfId="0" applyFont="1" applyFill="1" applyBorder="1" applyAlignment="1" applyProtection="1">
      <alignment horizontal="center" vertical="center"/>
      <protection hidden="1"/>
    </xf>
    <xf numFmtId="0" fontId="42" fillId="0" borderId="34" xfId="0" applyFont="1" applyBorder="1" applyAlignment="1">
      <alignment horizontal="center" vertical="center" shrinkToFit="1"/>
    </xf>
    <xf numFmtId="0" fontId="42" fillId="0" borderId="56" xfId="0" applyFont="1" applyBorder="1" applyAlignment="1">
      <alignment horizontal="center" vertical="center" shrinkToFit="1"/>
    </xf>
    <xf numFmtId="0" fontId="42" fillId="0" borderId="57" xfId="0" applyFont="1" applyBorder="1" applyAlignment="1">
      <alignment horizontal="center" vertical="center" shrinkToFit="1"/>
    </xf>
    <xf numFmtId="0" fontId="42" fillId="0" borderId="55" xfId="0" applyFont="1" applyBorder="1" applyAlignment="1">
      <alignment horizontal="center" vertical="center" shrinkToFit="1"/>
    </xf>
    <xf numFmtId="0" fontId="42" fillId="0" borderId="10" xfId="0" applyFont="1" applyBorder="1" applyAlignment="1">
      <alignment horizontal="center" vertical="center" shrinkToFit="1"/>
    </xf>
    <xf numFmtId="0" fontId="42" fillId="0" borderId="63" xfId="0" applyFont="1" applyBorder="1" applyAlignment="1">
      <alignment horizontal="center" vertical="center" shrinkToFit="1"/>
    </xf>
    <xf numFmtId="0" fontId="10" fillId="21" borderId="1" xfId="0" applyFont="1" applyFill="1" applyBorder="1" applyAlignment="1" applyProtection="1">
      <alignment horizontal="center" vertical="center"/>
      <protection hidden="1"/>
    </xf>
    <xf numFmtId="0" fontId="10" fillId="9" borderId="69" xfId="0" applyFont="1" applyFill="1" applyBorder="1" applyAlignment="1" applyProtection="1">
      <alignment horizontal="center" vertical="center"/>
      <protection hidden="1"/>
    </xf>
    <xf numFmtId="0" fontId="10" fillId="9" borderId="71" xfId="0" applyFont="1" applyFill="1" applyBorder="1" applyAlignment="1" applyProtection="1">
      <alignment horizontal="center" vertical="center"/>
      <protection hidden="1"/>
    </xf>
    <xf numFmtId="0" fontId="10" fillId="9" borderId="70" xfId="0" applyFont="1" applyFill="1" applyBorder="1" applyAlignment="1" applyProtection="1">
      <alignment horizontal="center" vertical="center"/>
      <protection hidden="1"/>
    </xf>
    <xf numFmtId="0" fontId="10" fillId="9" borderId="78" xfId="0" applyFont="1" applyFill="1" applyBorder="1" applyAlignment="1" applyProtection="1">
      <alignment horizontal="center" vertical="center"/>
      <protection hidden="1"/>
    </xf>
    <xf numFmtId="0" fontId="10" fillId="9" borderId="80" xfId="0" applyFont="1" applyFill="1" applyBorder="1" applyAlignment="1" applyProtection="1">
      <alignment horizontal="center" vertical="center"/>
      <protection hidden="1"/>
    </xf>
    <xf numFmtId="0" fontId="10" fillId="9" borderId="79" xfId="0" applyFont="1" applyFill="1" applyBorder="1" applyAlignment="1" applyProtection="1">
      <alignment horizontal="center" vertical="center"/>
      <protection hidden="1"/>
    </xf>
    <xf numFmtId="0" fontId="10" fillId="9" borderId="72" xfId="0" applyFont="1" applyFill="1" applyBorder="1" applyAlignment="1" applyProtection="1">
      <alignment horizontal="center" vertical="center"/>
      <protection hidden="1"/>
    </xf>
    <xf numFmtId="0" fontId="10" fillId="9" borderId="81" xfId="0" applyFont="1" applyFill="1" applyBorder="1" applyAlignment="1" applyProtection="1">
      <alignment horizontal="center" vertical="center"/>
      <protection hidden="1"/>
    </xf>
    <xf numFmtId="0" fontId="42" fillId="0" borderId="75" xfId="0" applyFont="1" applyBorder="1" applyAlignment="1">
      <alignment horizontal="center" vertical="center" shrinkToFit="1"/>
    </xf>
    <xf numFmtId="0" fontId="42" fillId="0" borderId="76" xfId="0" applyFont="1" applyBorder="1" applyAlignment="1">
      <alignment horizontal="center" vertical="center" shrinkToFit="1"/>
    </xf>
    <xf numFmtId="0" fontId="42" fillId="0" borderId="77" xfId="0" applyFont="1" applyBorder="1" applyAlignment="1">
      <alignment horizontal="center" vertical="center" shrinkToFit="1"/>
    </xf>
    <xf numFmtId="0" fontId="10" fillId="6" borderId="1" xfId="0" applyFont="1" applyFill="1" applyBorder="1" applyAlignment="1" applyProtection="1">
      <alignment horizontal="center" vertical="center"/>
      <protection hidden="1"/>
    </xf>
    <xf numFmtId="0" fontId="10" fillId="6" borderId="62" xfId="0" applyFont="1" applyFill="1" applyBorder="1" applyAlignment="1" applyProtection="1">
      <alignment horizontal="center" vertical="center"/>
      <protection hidden="1"/>
    </xf>
    <xf numFmtId="0" fontId="10" fillId="6" borderId="68" xfId="0" applyFont="1" applyFill="1" applyBorder="1" applyAlignment="1" applyProtection="1">
      <alignment horizontal="center" vertical="center"/>
      <protection hidden="1"/>
    </xf>
    <xf numFmtId="0" fontId="10" fillId="6" borderId="7" xfId="0" applyFont="1" applyFill="1" applyBorder="1" applyAlignment="1" applyProtection="1">
      <alignment horizontal="center" vertical="center"/>
      <protection hidden="1"/>
    </xf>
    <xf numFmtId="0" fontId="21" fillId="21" borderId="1" xfId="0" applyFont="1" applyFill="1" applyBorder="1" applyAlignment="1" applyProtection="1">
      <alignment horizontal="center" vertical="center"/>
      <protection hidden="1"/>
    </xf>
    <xf numFmtId="0" fontId="10" fillId="0" borderId="69" xfId="0" applyFont="1" applyBorder="1" applyAlignment="1" applyProtection="1">
      <alignment horizontal="center" vertical="center"/>
      <protection hidden="1"/>
    </xf>
    <xf numFmtId="0" fontId="10" fillId="0" borderId="70" xfId="0" applyFont="1" applyBorder="1" applyAlignment="1" applyProtection="1">
      <alignment horizontal="center" vertical="center"/>
      <protection hidden="1"/>
    </xf>
    <xf numFmtId="0" fontId="10" fillId="0" borderId="58" xfId="0" applyFont="1" applyBorder="1" applyAlignment="1" applyProtection="1">
      <alignment horizontal="center" vertical="center"/>
      <protection hidden="1"/>
    </xf>
    <xf numFmtId="0" fontId="10" fillId="0" borderId="60" xfId="0" applyFont="1" applyBorder="1" applyAlignment="1" applyProtection="1">
      <alignment horizontal="center" vertical="center"/>
      <protection hidden="1"/>
    </xf>
    <xf numFmtId="0" fontId="10" fillId="0" borderId="78" xfId="0" applyFont="1" applyBorder="1" applyAlignment="1" applyProtection="1">
      <alignment horizontal="center" vertical="center"/>
      <protection hidden="1"/>
    </xf>
    <xf numFmtId="0" fontId="10" fillId="0" borderId="79" xfId="0" applyFont="1" applyBorder="1" applyAlignment="1" applyProtection="1">
      <alignment horizontal="center" vertical="center"/>
      <protection hidden="1"/>
    </xf>
    <xf numFmtId="0" fontId="61" fillId="0" borderId="1" xfId="0" applyFont="1" applyBorder="1" applyAlignment="1">
      <alignment horizontal="center" vertical="center" shrinkToFit="1"/>
    </xf>
    <xf numFmtId="0" fontId="61" fillId="0" borderId="68" xfId="0" applyFont="1" applyBorder="1" applyAlignment="1">
      <alignment horizontal="center" vertical="center" shrinkToFit="1"/>
    </xf>
    <xf numFmtId="0" fontId="61" fillId="0" borderId="7" xfId="0" applyFont="1" applyBorder="1" applyAlignment="1">
      <alignment horizontal="center" vertical="center" shrinkToFit="1"/>
    </xf>
    <xf numFmtId="0" fontId="42" fillId="0" borderId="62" xfId="0" applyFont="1" applyBorder="1" applyAlignment="1">
      <alignment horizontal="center" vertical="center" shrinkToFit="1"/>
    </xf>
    <xf numFmtId="0" fontId="42" fillId="0" borderId="7" xfId="0" applyFont="1" applyBorder="1" applyAlignment="1">
      <alignment horizontal="center" vertical="center" shrinkToFit="1"/>
    </xf>
    <xf numFmtId="0" fontId="10" fillId="0" borderId="71" xfId="0" applyFont="1" applyBorder="1" applyAlignment="1" applyProtection="1">
      <alignment horizontal="center" vertical="center"/>
      <protection hidden="1"/>
    </xf>
    <xf numFmtId="0" fontId="10" fillId="0" borderId="59" xfId="0" applyFont="1" applyBorder="1" applyAlignment="1" applyProtection="1">
      <alignment horizontal="center" vertical="center"/>
      <protection hidden="1"/>
    </xf>
    <xf numFmtId="0" fontId="10" fillId="0" borderId="80" xfId="0" applyFont="1" applyBorder="1" applyAlignment="1" applyProtection="1">
      <alignment horizontal="center" vertical="center"/>
      <protection hidden="1"/>
    </xf>
    <xf numFmtId="0" fontId="10" fillId="21" borderId="62" xfId="0" applyFont="1" applyFill="1" applyBorder="1" applyAlignment="1" applyProtection="1">
      <alignment horizontal="center" vertical="center"/>
      <protection hidden="1"/>
    </xf>
    <xf numFmtId="0" fontId="10" fillId="21" borderId="82" xfId="0" applyFont="1" applyFill="1" applyBorder="1" applyAlignment="1" applyProtection="1">
      <alignment horizontal="center" vertical="center"/>
      <protection hidden="1"/>
    </xf>
    <xf numFmtId="0" fontId="42" fillId="0" borderId="69" xfId="0" applyFont="1" applyBorder="1" applyAlignment="1">
      <alignment horizontal="center" vertical="center" shrinkToFit="1"/>
    </xf>
    <xf numFmtId="0" fontId="42" fillId="0" borderId="71" xfId="0" applyFont="1" applyBorder="1" applyAlignment="1">
      <alignment horizontal="center" vertical="center" shrinkToFit="1"/>
    </xf>
    <xf numFmtId="0" fontId="42" fillId="0" borderId="70" xfId="0" applyFont="1" applyBorder="1" applyAlignment="1">
      <alignment horizontal="center" vertical="center" shrinkToFit="1"/>
    </xf>
    <xf numFmtId="0" fontId="42" fillId="0" borderId="78" xfId="0" applyFont="1" applyBorder="1" applyAlignment="1">
      <alignment horizontal="center" vertical="center" shrinkToFit="1"/>
    </xf>
    <xf numFmtId="0" fontId="42" fillId="0" borderId="80" xfId="0" applyFont="1" applyBorder="1" applyAlignment="1">
      <alignment horizontal="center" vertical="center" shrinkToFit="1"/>
    </xf>
    <xf numFmtId="0" fontId="42" fillId="0" borderId="79" xfId="0" applyFont="1" applyBorder="1" applyAlignment="1">
      <alignment horizontal="center" vertical="center" shrinkToFit="1"/>
    </xf>
    <xf numFmtId="0" fontId="10" fillId="0" borderId="33" xfId="0" applyFont="1" applyBorder="1" applyAlignment="1" applyProtection="1">
      <alignment horizontal="center" vertical="center"/>
      <protection hidden="1"/>
    </xf>
    <xf numFmtId="0" fontId="10" fillId="0" borderId="19" xfId="0" applyFont="1" applyBorder="1" applyAlignment="1" applyProtection="1">
      <alignment horizontal="center" vertical="center"/>
      <protection hidden="1"/>
    </xf>
    <xf numFmtId="0" fontId="10" fillId="0" borderId="83" xfId="0" applyFont="1" applyBorder="1" applyAlignment="1" applyProtection="1">
      <alignment horizontal="center" vertical="center"/>
      <protection hidden="1"/>
    </xf>
    <xf numFmtId="0" fontId="10" fillId="0" borderId="20" xfId="0" applyFont="1" applyBorder="1" applyAlignment="1" applyProtection="1">
      <alignment horizontal="center" vertical="center"/>
      <protection hidden="1"/>
    </xf>
    <xf numFmtId="0" fontId="42" fillId="6" borderId="49" xfId="0" applyFont="1" applyFill="1" applyBorder="1" applyAlignment="1">
      <alignment horizontal="center" vertical="center" shrinkToFit="1"/>
    </xf>
    <xf numFmtId="0" fontId="42" fillId="0" borderId="51" xfId="0" applyFont="1" applyBorder="1" applyAlignment="1">
      <alignment horizontal="center" vertical="center" shrinkToFit="1"/>
    </xf>
    <xf numFmtId="0" fontId="42" fillId="0" borderId="52" xfId="0" applyFont="1" applyBorder="1" applyAlignment="1">
      <alignment horizontal="center" vertical="center" shrinkToFit="1"/>
    </xf>
    <xf numFmtId="0" fontId="42" fillId="0" borderId="53" xfId="0" applyFont="1" applyBorder="1" applyAlignment="1">
      <alignment horizontal="center" vertical="center" shrinkToFit="1"/>
    </xf>
    <xf numFmtId="0" fontId="42" fillId="0" borderId="58" xfId="0" applyFont="1" applyBorder="1" applyAlignment="1">
      <alignment horizontal="center" vertical="center" shrinkToFit="1"/>
    </xf>
    <xf numFmtId="0" fontId="42" fillId="0" borderId="59" xfId="0" applyFont="1" applyBorder="1" applyAlignment="1">
      <alignment horizontal="center" vertical="center" shrinkToFit="1"/>
    </xf>
    <xf numFmtId="0" fontId="42" fillId="0" borderId="60" xfId="0" applyFont="1" applyBorder="1" applyAlignment="1">
      <alignment horizontal="center" vertical="center" shrinkToFit="1"/>
    </xf>
    <xf numFmtId="0" fontId="42" fillId="0" borderId="64" xfId="0" applyFont="1" applyBorder="1" applyAlignment="1">
      <alignment horizontal="center" vertical="center" shrinkToFit="1"/>
    </xf>
    <xf numFmtId="0" fontId="42" fillId="0" borderId="65" xfId="0" applyFont="1" applyBorder="1" applyAlignment="1">
      <alignment horizontal="center" vertical="center" shrinkToFit="1"/>
    </xf>
    <xf numFmtId="0" fontId="42" fillId="0" borderId="66" xfId="0" applyFont="1" applyBorder="1" applyAlignment="1">
      <alignment horizontal="center" vertical="center" shrinkToFit="1"/>
    </xf>
    <xf numFmtId="0" fontId="42" fillId="6" borderId="84" xfId="0" applyFont="1" applyFill="1" applyBorder="1" applyAlignment="1">
      <alignment horizontal="center" vertical="center" shrinkToFit="1"/>
    </xf>
    <xf numFmtId="0" fontId="42" fillId="6" borderId="85" xfId="0" applyFont="1" applyFill="1" applyBorder="1" applyAlignment="1">
      <alignment horizontal="center" vertical="center" shrinkToFit="1"/>
    </xf>
    <xf numFmtId="0" fontId="42" fillId="6" borderId="86" xfId="0" applyFont="1" applyFill="1" applyBorder="1" applyAlignment="1">
      <alignment horizontal="center" vertical="center" shrinkToFit="1"/>
    </xf>
    <xf numFmtId="0" fontId="42" fillId="0" borderId="54" xfId="0" applyFont="1" applyBorder="1" applyAlignment="1">
      <alignment horizontal="center" vertical="center" shrinkToFit="1"/>
    </xf>
    <xf numFmtId="0" fontId="42" fillId="0" borderId="61" xfId="0" applyFont="1" applyBorder="1" applyAlignment="1">
      <alignment horizontal="center" vertical="center" shrinkToFit="1"/>
    </xf>
    <xf numFmtId="0" fontId="42" fillId="0" borderId="67" xfId="0" applyFont="1" applyBorder="1" applyAlignment="1">
      <alignment horizontal="center" vertical="center" shrinkToFit="1"/>
    </xf>
    <xf numFmtId="0" fontId="42" fillId="21" borderId="1" xfId="0" applyFont="1" applyFill="1" applyBorder="1" applyAlignment="1">
      <alignment horizontal="center" vertical="center" shrinkToFit="1"/>
    </xf>
    <xf numFmtId="0" fontId="42" fillId="0" borderId="72" xfId="0" applyFont="1" applyBorder="1" applyAlignment="1">
      <alignment horizontal="center" vertical="center" shrinkToFit="1"/>
    </xf>
    <xf numFmtId="0" fontId="42" fillId="0" borderId="81" xfId="0" applyFont="1" applyBorder="1" applyAlignment="1">
      <alignment horizontal="center" vertical="center" shrinkToFit="1"/>
    </xf>
    <xf numFmtId="0" fontId="42" fillId="0" borderId="1" xfId="0" applyFont="1" applyBorder="1" applyAlignment="1">
      <alignment horizontal="center" vertical="center" shrinkToFit="1"/>
    </xf>
    <xf numFmtId="0" fontId="42" fillId="0" borderId="9" xfId="0" applyFont="1" applyBorder="1" applyAlignment="1">
      <alignment horizontal="center" vertical="center" shrinkToFit="1"/>
    </xf>
    <xf numFmtId="0" fontId="42" fillId="6" borderId="1" xfId="0" applyFont="1" applyFill="1" applyBorder="1" applyAlignment="1">
      <alignment horizontal="center" vertical="center" shrinkToFit="1"/>
    </xf>
    <xf numFmtId="0" fontId="42" fillId="21" borderId="62" xfId="0" applyFont="1" applyFill="1" applyBorder="1" applyAlignment="1">
      <alignment horizontal="center" vertical="center" shrinkToFit="1"/>
    </xf>
    <xf numFmtId="0" fontId="42" fillId="21" borderId="7" xfId="0" applyFont="1" applyFill="1" applyBorder="1" applyAlignment="1">
      <alignment horizontal="center" vertical="center" shrinkToFit="1"/>
    </xf>
    <xf numFmtId="0" fontId="44" fillId="0" borderId="1" xfId="0" applyFont="1" applyBorder="1" applyAlignment="1">
      <alignment horizontal="center" vertical="center" shrinkToFit="1"/>
    </xf>
    <xf numFmtId="0" fontId="42" fillId="6" borderId="62" xfId="0" applyFont="1" applyFill="1" applyBorder="1" applyAlignment="1">
      <alignment horizontal="center" vertical="center" shrinkToFit="1"/>
    </xf>
    <xf numFmtId="0" fontId="42" fillId="6" borderId="68" xfId="0" applyFont="1" applyFill="1" applyBorder="1" applyAlignment="1">
      <alignment horizontal="center" vertical="center" shrinkToFit="1"/>
    </xf>
    <xf numFmtId="0" fontId="42" fillId="6" borderId="7" xfId="0" applyFont="1" applyFill="1" applyBorder="1" applyAlignment="1">
      <alignment horizontal="center" vertical="center" shrinkToFit="1"/>
    </xf>
    <xf numFmtId="49" fontId="44" fillId="0" borderId="43" xfId="0" applyNumberFormat="1" applyFont="1" applyBorder="1" applyAlignment="1">
      <alignment horizontal="center" vertical="center" wrapText="1" shrinkToFit="1"/>
    </xf>
    <xf numFmtId="49" fontId="44" fillId="0" borderId="43" xfId="0" applyNumberFormat="1" applyFont="1" applyBorder="1" applyAlignment="1">
      <alignment horizontal="center" vertical="center" shrinkToFit="1"/>
    </xf>
    <xf numFmtId="49" fontId="44" fillId="0" borderId="73" xfId="0" applyNumberFormat="1" applyFont="1" applyBorder="1" applyAlignment="1">
      <alignment horizontal="center" vertical="center" shrinkToFit="1"/>
    </xf>
    <xf numFmtId="0" fontId="44" fillId="0" borderId="8" xfId="0" applyFont="1" applyBorder="1" applyAlignment="1">
      <alignment horizontal="center" vertical="center" shrinkToFit="1"/>
    </xf>
    <xf numFmtId="0" fontId="42" fillId="21" borderId="8" xfId="0" applyFont="1" applyFill="1" applyBorder="1" applyAlignment="1">
      <alignment horizontal="center" vertical="center" shrinkToFit="1"/>
    </xf>
    <xf numFmtId="0" fontId="48" fillId="10" borderId="0" xfId="0" applyFont="1" applyFill="1" applyAlignment="1">
      <alignment horizontal="center" vertical="center" shrinkToFit="1"/>
    </xf>
    <xf numFmtId="0" fontId="40" fillId="3" borderId="103" xfId="0" applyFont="1" applyFill="1" applyBorder="1" applyAlignment="1">
      <alignment horizontal="center" vertical="center" shrinkToFit="1"/>
    </xf>
    <xf numFmtId="0" fontId="40" fillId="3" borderId="104" xfId="0" applyFont="1" applyFill="1" applyBorder="1" applyAlignment="1">
      <alignment horizontal="center" vertical="center" shrinkToFit="1"/>
    </xf>
    <xf numFmtId="0" fontId="40" fillId="3" borderId="107" xfId="0" applyFont="1" applyFill="1" applyBorder="1" applyAlignment="1">
      <alignment horizontal="center" vertical="center" shrinkToFit="1"/>
    </xf>
    <xf numFmtId="0" fontId="40" fillId="3" borderId="56" xfId="0" applyFont="1" applyFill="1" applyBorder="1" applyAlignment="1">
      <alignment horizontal="center" vertical="center" shrinkToFit="1"/>
    </xf>
    <xf numFmtId="0" fontId="40" fillId="3" borderId="108" xfId="0" applyFont="1" applyFill="1" applyBorder="1" applyAlignment="1">
      <alignment horizontal="center" vertical="center" shrinkToFit="1"/>
    </xf>
    <xf numFmtId="0" fontId="42" fillId="0" borderId="33" xfId="0" applyFont="1" applyBorder="1" applyAlignment="1">
      <alignment horizontal="center" vertical="center" shrinkToFit="1"/>
    </xf>
    <xf numFmtId="0" fontId="42" fillId="0" borderId="8" xfId="0" applyFont="1" applyBorder="1" applyAlignment="1">
      <alignment horizontal="center" vertical="center" shrinkToFit="1"/>
    </xf>
    <xf numFmtId="0" fontId="42" fillId="0" borderId="89" xfId="0" applyFont="1" applyBorder="1" applyAlignment="1">
      <alignment horizontal="center" vertical="center" shrinkToFit="1"/>
    </xf>
    <xf numFmtId="0" fontId="42" fillId="0" borderId="88" xfId="0" applyFont="1" applyBorder="1" applyAlignment="1">
      <alignment horizontal="center" vertical="center" shrinkToFit="1"/>
    </xf>
    <xf numFmtId="0" fontId="42" fillId="0" borderId="90" xfId="0" applyFont="1" applyBorder="1" applyAlignment="1">
      <alignment horizontal="center" vertical="center" shrinkToFit="1"/>
    </xf>
    <xf numFmtId="0" fontId="42" fillId="0" borderId="91" xfId="0" applyFont="1" applyBorder="1" applyAlignment="1">
      <alignment horizontal="center" vertical="center" shrinkToFit="1"/>
    </xf>
    <xf numFmtId="0" fontId="50" fillId="0" borderId="62" xfId="0" applyFont="1" applyBorder="1" applyAlignment="1" applyProtection="1">
      <alignment horizontal="center" vertical="center" wrapText="1" shrinkToFit="1"/>
      <protection locked="0"/>
    </xf>
    <xf numFmtId="0" fontId="50" fillId="0" borderId="7" xfId="0" applyFont="1" applyBorder="1" applyAlignment="1" applyProtection="1">
      <alignment horizontal="center" vertical="center" wrapText="1" shrinkToFit="1"/>
      <protection locked="0"/>
    </xf>
    <xf numFmtId="0" fontId="49" fillId="0" borderId="62" xfId="0" applyFont="1" applyBorder="1" applyAlignment="1" applyProtection="1">
      <alignment horizontal="center" vertical="center" wrapText="1" shrinkToFit="1"/>
      <protection locked="0"/>
    </xf>
    <xf numFmtId="0" fontId="49" fillId="0" borderId="7" xfId="0" applyFont="1" applyBorder="1" applyAlignment="1" applyProtection="1">
      <alignment horizontal="center" vertical="center" wrapText="1" shrinkToFit="1"/>
      <protection locked="0"/>
    </xf>
    <xf numFmtId="0" fontId="51" fillId="0" borderId="62" xfId="0" applyFont="1" applyBorder="1" applyAlignment="1" applyProtection="1">
      <alignment horizontal="center" vertical="center" wrapText="1" shrinkToFit="1"/>
      <protection locked="0"/>
    </xf>
    <xf numFmtId="0" fontId="51" fillId="0" borderId="7" xfId="0" applyFont="1" applyBorder="1" applyAlignment="1" applyProtection="1">
      <alignment horizontal="center" vertical="center" wrapText="1" shrinkToFit="1"/>
      <protection locked="0"/>
    </xf>
    <xf numFmtId="0" fontId="40" fillId="9" borderId="62" xfId="0" applyFont="1" applyFill="1" applyBorder="1" applyAlignment="1">
      <alignment horizontal="center" vertical="center" shrinkToFit="1"/>
    </xf>
    <xf numFmtId="0" fontId="40" fillId="9" borderId="68" xfId="0" applyFont="1" applyFill="1" applyBorder="1" applyAlignment="1">
      <alignment horizontal="center" vertical="center" shrinkToFit="1"/>
    </xf>
    <xf numFmtId="0" fontId="40" fillId="9" borderId="7" xfId="0" applyFont="1" applyFill="1" applyBorder="1" applyAlignment="1">
      <alignment horizontal="center" vertical="center" shrinkToFit="1"/>
    </xf>
    <xf numFmtId="0" fontId="38" fillId="0" borderId="1" xfId="0" applyFont="1" applyBorder="1" applyAlignment="1" applyProtection="1">
      <alignment horizontal="center" vertical="center"/>
      <protection hidden="1"/>
    </xf>
    <xf numFmtId="0" fontId="40" fillId="0" borderId="1" xfId="0" applyFont="1" applyBorder="1" applyAlignment="1" applyProtection="1">
      <alignment horizontal="center" vertical="center"/>
      <protection hidden="1"/>
    </xf>
    <xf numFmtId="0" fontId="40" fillId="9" borderId="1" xfId="0" applyFont="1" applyFill="1" applyBorder="1" applyAlignment="1">
      <alignment horizontal="center" vertical="center" shrinkToFit="1"/>
    </xf>
    <xf numFmtId="0" fontId="0" fillId="0" borderId="0" xfId="0" applyAlignment="1">
      <alignment horizontal="center" vertical="center"/>
    </xf>
    <xf numFmtId="0" fontId="40" fillId="0" borderId="62" xfId="0" applyFont="1" applyBorder="1" applyAlignment="1">
      <alignment horizontal="center" vertical="center" shrinkToFit="1"/>
    </xf>
    <xf numFmtId="0" fontId="40" fillId="0" borderId="68" xfId="0" applyFont="1" applyBorder="1" applyAlignment="1">
      <alignment horizontal="center" vertical="center" shrinkToFit="1"/>
    </xf>
    <xf numFmtId="0" fontId="40" fillId="0" borderId="7" xfId="0" applyFont="1" applyBorder="1" applyAlignment="1">
      <alignment horizontal="center" vertical="center" shrinkToFit="1"/>
    </xf>
    <xf numFmtId="0" fontId="54" fillId="22" borderId="95" xfId="5" applyFont="1" applyFill="1" applyBorder="1" applyAlignment="1">
      <alignment horizontal="center" vertical="center"/>
    </xf>
    <xf numFmtId="0" fontId="54" fillId="22" borderId="96" xfId="5" applyFont="1" applyFill="1" applyBorder="1" applyAlignment="1">
      <alignment horizontal="center" vertical="center"/>
    </xf>
    <xf numFmtId="0" fontId="54" fillId="22" borderId="97" xfId="5" applyFont="1" applyFill="1" applyBorder="1" applyAlignment="1">
      <alignment horizontal="center" vertical="center"/>
    </xf>
    <xf numFmtId="0" fontId="18" fillId="19" borderId="98" xfId="5" applyFill="1" applyBorder="1" applyAlignment="1">
      <alignment horizontal="center" vertical="center"/>
    </xf>
    <xf numFmtId="0" fontId="18" fillId="19" borderId="86" xfId="5" applyFill="1" applyBorder="1" applyAlignment="1">
      <alignment horizontal="center" vertical="center"/>
    </xf>
    <xf numFmtId="0" fontId="18" fillId="19" borderId="84" xfId="5" applyFill="1" applyBorder="1" applyAlignment="1">
      <alignment horizontal="center" vertical="center"/>
    </xf>
    <xf numFmtId="0" fontId="18" fillId="19" borderId="85" xfId="5" applyFill="1" applyBorder="1" applyAlignment="1">
      <alignment horizontal="center" vertical="center"/>
    </xf>
    <xf numFmtId="0" fontId="18" fillId="19" borderId="99" xfId="5" applyFill="1" applyBorder="1" applyAlignment="1">
      <alignment horizontal="center" vertical="center"/>
    </xf>
    <xf numFmtId="0" fontId="18" fillId="19" borderId="100" xfId="5" applyFill="1" applyBorder="1" applyAlignment="1">
      <alignment horizontal="center" vertical="center"/>
    </xf>
    <xf numFmtId="0" fontId="18" fillId="19" borderId="94" xfId="5" applyFill="1" applyBorder="1" applyAlignment="1">
      <alignment horizontal="center" vertical="center"/>
    </xf>
    <xf numFmtId="0" fontId="62" fillId="9" borderId="0" xfId="0" applyFont="1" applyFill="1" applyBorder="1" applyAlignment="1">
      <alignment horizontal="center" vertical="center"/>
    </xf>
  </cellXfs>
  <cellStyles count="6">
    <cellStyle name="20% - 강조색1" xfId="2" builtinId="30"/>
    <cellStyle name="20% - 강조색2" xfId="3" builtinId="34"/>
    <cellStyle name="20% - 강조색3" xfId="4" builtinId="38"/>
    <cellStyle name="쉼표 [0]" xfId="1" builtinId="6"/>
    <cellStyle name="표준" xfId="0" builtinId="0"/>
    <cellStyle name="표준 2" xfId="5" xr:uid="{00000000-0005-0000-0000-000005000000}"/>
  </cellStyles>
  <dxfs count="12">
    <dxf>
      <font>
        <color rgb="FF9C0006"/>
      </font>
      <fill>
        <patternFill>
          <bgColor rgb="FFFFC7CE"/>
        </patternFill>
      </fill>
    </dxf>
    <dxf>
      <font>
        <color auto="1"/>
      </font>
      <fill>
        <patternFill>
          <bgColor theme="7"/>
        </patternFill>
      </fill>
    </dxf>
    <dxf>
      <font>
        <color auto="1"/>
      </font>
      <fill>
        <patternFill>
          <bgColor theme="7"/>
        </patternFill>
      </fill>
    </dxf>
    <dxf>
      <font>
        <color auto="1"/>
      </font>
      <fill>
        <patternFill>
          <bgColor theme="7"/>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676274</xdr:colOff>
      <xdr:row>26</xdr:row>
      <xdr:rowOff>188322</xdr:rowOff>
    </xdr:to>
    <xdr:pic>
      <xdr:nvPicPr>
        <xdr:cNvPr id="3" name="그림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220074" cy="5636622"/>
        </a:xfrm>
        <a:prstGeom prst="rect">
          <a:avLst/>
        </a:prstGeom>
      </xdr:spPr>
    </xdr:pic>
    <xdr:clientData/>
  </xdr:twoCellAnchor>
  <xdr:twoCellAnchor editAs="oneCell">
    <xdr:from>
      <xdr:col>0</xdr:col>
      <xdr:colOff>0</xdr:colOff>
      <xdr:row>39</xdr:row>
      <xdr:rowOff>76199</xdr:rowOff>
    </xdr:from>
    <xdr:to>
      <xdr:col>11</xdr:col>
      <xdr:colOff>683961</xdr:colOff>
      <xdr:row>63</xdr:row>
      <xdr:rowOff>161924</xdr:rowOff>
    </xdr:to>
    <xdr:pic>
      <xdr:nvPicPr>
        <xdr:cNvPr id="4" name="그림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248649"/>
          <a:ext cx="8227761" cy="5114925"/>
        </a:xfrm>
        <a:prstGeom prst="rect">
          <a:avLst/>
        </a:prstGeom>
      </xdr:spPr>
    </xdr:pic>
    <xdr:clientData/>
  </xdr:twoCellAnchor>
  <xdr:twoCellAnchor editAs="oneCell">
    <xdr:from>
      <xdr:col>0</xdr:col>
      <xdr:colOff>0</xdr:colOff>
      <xdr:row>74</xdr:row>
      <xdr:rowOff>95250</xdr:rowOff>
    </xdr:from>
    <xdr:to>
      <xdr:col>12</xdr:col>
      <xdr:colOff>38100</xdr:colOff>
      <xdr:row>100</xdr:row>
      <xdr:rowOff>177756</xdr:rowOff>
    </xdr:to>
    <xdr:pic>
      <xdr:nvPicPr>
        <xdr:cNvPr id="5" name="그림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5601950"/>
          <a:ext cx="8267700" cy="55308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12423</xdr:colOff>
      <xdr:row>3</xdr:row>
      <xdr:rowOff>12424</xdr:rowOff>
    </xdr:from>
    <xdr:to>
      <xdr:col>7</xdr:col>
      <xdr:colOff>21948</xdr:colOff>
      <xdr:row>6</xdr:row>
      <xdr:rowOff>145774</xdr:rowOff>
    </xdr:to>
    <xdr:sp macro="" textlink="">
      <xdr:nvSpPr>
        <xdr:cNvPr id="2" name="직사각형 1">
          <a:extLst>
            <a:ext uri="{FF2B5EF4-FFF2-40B4-BE49-F238E27FC236}">
              <a16:creationId xmlns:a16="http://schemas.microsoft.com/office/drawing/2014/main" id="{00000000-0008-0000-0D00-000002000000}"/>
            </a:ext>
          </a:extLst>
        </xdr:cNvPr>
        <xdr:cNvSpPr/>
      </xdr:nvSpPr>
      <xdr:spPr>
        <a:xfrm>
          <a:off x="330475" y="807554"/>
          <a:ext cx="3932169" cy="78933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rPr>
            <a:t>public</a:t>
          </a:r>
          <a:r>
            <a:rPr lang="en-US" altLang="ko-KR" sz="1100" baseline="0">
              <a:solidFill>
                <a:sysClr val="windowText" lastClr="000000"/>
              </a:solidFill>
            </a:rPr>
            <a:t> function fn</a:t>
          </a:r>
          <a:r>
            <a:rPr lang="ko-KR" altLang="en-US" sz="1100" baseline="0">
              <a:solidFill>
                <a:sysClr val="windowText" lastClr="000000"/>
              </a:solidFill>
            </a:rPr>
            <a:t>비만도</a:t>
          </a:r>
          <a:r>
            <a:rPr lang="en-US" altLang="ko-KR" sz="1100" baseline="0">
              <a:solidFill>
                <a:sysClr val="windowText" lastClr="000000"/>
              </a:solidFill>
            </a:rPr>
            <a:t>(</a:t>
          </a:r>
          <a:r>
            <a:rPr lang="ko-KR" altLang="en-US" sz="1100" baseline="0">
              <a:solidFill>
                <a:sysClr val="windowText" lastClr="000000"/>
              </a:solidFill>
            </a:rPr>
            <a:t>체중</a:t>
          </a:r>
          <a:r>
            <a:rPr lang="en-US" altLang="ko-KR" sz="1100" baseline="0">
              <a:solidFill>
                <a:sysClr val="windowText" lastClr="000000"/>
              </a:solidFill>
            </a:rPr>
            <a:t>,</a:t>
          </a:r>
          <a:r>
            <a:rPr lang="ko-KR" altLang="en-US" sz="1100" baseline="0">
              <a:solidFill>
                <a:sysClr val="windowText" lastClr="000000"/>
              </a:solidFill>
            </a:rPr>
            <a:t>키</a:t>
          </a:r>
          <a:r>
            <a:rPr lang="en-US" altLang="ko-KR" sz="1100" baseline="0">
              <a:solidFill>
                <a:sysClr val="windowText" lastClr="000000"/>
              </a:solidFill>
            </a:rPr>
            <a:t>)</a:t>
          </a:r>
        </a:p>
        <a:p>
          <a:pPr algn="l"/>
          <a:endParaRPr lang="en-US" altLang="ko-KR" sz="1100" baseline="0">
            <a:solidFill>
              <a:sysClr val="windowText" lastClr="000000"/>
            </a:solidFill>
          </a:endParaRPr>
        </a:p>
        <a:p>
          <a:pPr algn="l"/>
          <a:r>
            <a:rPr lang="en-US" altLang="ko-KR" sz="1100">
              <a:solidFill>
                <a:sysClr val="windowText" lastClr="000000"/>
              </a:solidFill>
            </a:rPr>
            <a:t>end function</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45236;%20&#46300;&#46972;&#51060;&#48652;\&#44368;&#47924;_&#49884;&#44036;&#54364;_&#45208;&#51060;&#49828;&#50629;&#47924;\2024&#54617;&#45380;&#46020;%201&#54617;&#44592;%20&#51473;&#44036;&#44256;&#49324;%20&#44048;&#46021;&#49884;&#44036;&#5436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감독시간표"/>
      <sheetName val="감독 순번"/>
    </sheetNames>
    <sheetDataSet>
      <sheetData sheetId="0">
        <row r="10">
          <cell r="E10">
            <v>14</v>
          </cell>
          <cell r="F10"/>
          <cell r="G10"/>
          <cell r="H10"/>
          <cell r="I10">
            <v>10</v>
          </cell>
          <cell r="J10"/>
          <cell r="K10"/>
          <cell r="L10">
            <v>41</v>
          </cell>
          <cell r="M10">
            <v>39</v>
          </cell>
          <cell r="N10">
            <v>17</v>
          </cell>
          <cell r="O10">
            <v>31</v>
          </cell>
          <cell r="P10">
            <v>11</v>
          </cell>
          <cell r="Q10">
            <v>48</v>
          </cell>
          <cell r="R10">
            <v>12</v>
          </cell>
          <cell r="S10">
            <v>46</v>
          </cell>
          <cell r="Y10">
            <v>28</v>
          </cell>
          <cell r="Z10">
            <v>6</v>
          </cell>
          <cell r="AA10">
            <v>5</v>
          </cell>
          <cell r="AB10">
            <v>43</v>
          </cell>
          <cell r="AC10">
            <v>32</v>
          </cell>
          <cell r="AD10">
            <v>29</v>
          </cell>
          <cell r="AE10">
            <v>44</v>
          </cell>
        </row>
        <row r="11">
          <cell r="E11"/>
          <cell r="F11"/>
          <cell r="G11"/>
          <cell r="H11"/>
          <cell r="I11"/>
          <cell r="J11"/>
          <cell r="K11"/>
          <cell r="L11">
            <v>2</v>
          </cell>
          <cell r="M11">
            <v>50</v>
          </cell>
          <cell r="N11">
            <v>47</v>
          </cell>
          <cell r="O11">
            <v>45</v>
          </cell>
          <cell r="P11">
            <v>26</v>
          </cell>
          <cell r="Q11">
            <v>19</v>
          </cell>
          <cell r="R11">
            <v>13</v>
          </cell>
          <cell r="S11">
            <v>34</v>
          </cell>
          <cell r="Y11">
            <v>27</v>
          </cell>
          <cell r="Z11">
            <v>20</v>
          </cell>
          <cell r="AA11">
            <v>22</v>
          </cell>
          <cell r="AB11">
            <v>36</v>
          </cell>
          <cell r="AC11">
            <v>52</v>
          </cell>
          <cell r="AD11">
            <v>51</v>
          </cell>
          <cell r="AE11">
            <v>33</v>
          </cell>
        </row>
        <row r="13">
          <cell r="E13">
            <v>11</v>
          </cell>
          <cell r="F13"/>
          <cell r="G13"/>
          <cell r="H13"/>
          <cell r="I13">
            <v>41</v>
          </cell>
          <cell r="J13"/>
          <cell r="K13"/>
          <cell r="L13">
            <v>31</v>
          </cell>
          <cell r="M13"/>
          <cell r="N13"/>
          <cell r="O13"/>
          <cell r="P13">
            <v>12</v>
          </cell>
          <cell r="Q13"/>
          <cell r="R13"/>
          <cell r="S13"/>
          <cell r="Y13">
            <v>18</v>
          </cell>
          <cell r="Z13"/>
          <cell r="AA13"/>
          <cell r="AB13"/>
          <cell r="AC13">
            <v>37</v>
          </cell>
          <cell r="AD13"/>
          <cell r="AE13"/>
        </row>
        <row r="14">
          <cell r="E14"/>
          <cell r="F14"/>
          <cell r="G14"/>
          <cell r="H14"/>
          <cell r="I14"/>
          <cell r="J14"/>
          <cell r="K14"/>
          <cell r="L14"/>
          <cell r="M14"/>
          <cell r="N14"/>
          <cell r="O14"/>
          <cell r="P14"/>
          <cell r="Q14"/>
          <cell r="R14"/>
          <cell r="S14"/>
          <cell r="Y14"/>
          <cell r="Z14"/>
          <cell r="AA14"/>
          <cell r="AB14"/>
          <cell r="AC14"/>
          <cell r="AD14"/>
          <cell r="AE14"/>
        </row>
        <row r="16">
          <cell r="E16">
            <v>42</v>
          </cell>
          <cell r="F16">
            <v>43</v>
          </cell>
          <cell r="G16">
            <v>28</v>
          </cell>
          <cell r="H16">
            <v>45</v>
          </cell>
          <cell r="I16">
            <v>38</v>
          </cell>
          <cell r="J16">
            <v>1</v>
          </cell>
          <cell r="K16">
            <v>26</v>
          </cell>
          <cell r="L16">
            <v>15</v>
          </cell>
          <cell r="M16"/>
          <cell r="N16"/>
          <cell r="O16"/>
          <cell r="P16">
            <v>7</v>
          </cell>
          <cell r="Q16"/>
          <cell r="R16"/>
          <cell r="S16"/>
          <cell r="T16">
            <v>14</v>
          </cell>
          <cell r="U16">
            <v>48</v>
          </cell>
          <cell r="V16">
            <v>30</v>
          </cell>
          <cell r="Y16">
            <v>32</v>
          </cell>
          <cell r="Z16"/>
          <cell r="AA16"/>
          <cell r="AB16"/>
          <cell r="AC16">
            <v>4</v>
          </cell>
          <cell r="AD16"/>
          <cell r="AE16"/>
          <cell r="AI16">
            <v>33</v>
          </cell>
        </row>
        <row r="17">
          <cell r="E17">
            <v>19</v>
          </cell>
          <cell r="F17">
            <v>3</v>
          </cell>
          <cell r="G17">
            <v>25</v>
          </cell>
          <cell r="H17">
            <v>40</v>
          </cell>
          <cell r="I17">
            <v>44</v>
          </cell>
          <cell r="J17">
            <v>31</v>
          </cell>
          <cell r="K17">
            <v>9</v>
          </cell>
          <cell r="L17"/>
          <cell r="M17"/>
          <cell r="N17"/>
          <cell r="O17"/>
          <cell r="P17"/>
          <cell r="Q17"/>
          <cell r="R17"/>
          <cell r="S17"/>
          <cell r="T17">
            <v>46</v>
          </cell>
          <cell r="U17">
            <v>34</v>
          </cell>
          <cell r="V17">
            <v>27</v>
          </cell>
          <cell r="Y17"/>
          <cell r="Z17"/>
          <cell r="AA17"/>
          <cell r="AB17"/>
          <cell r="AC17"/>
          <cell r="AD17"/>
          <cell r="AE17"/>
          <cell r="AI17">
            <v>12</v>
          </cell>
        </row>
        <row r="19">
          <cell r="E19">
            <v>47</v>
          </cell>
          <cell r="F19">
            <v>22</v>
          </cell>
          <cell r="G19">
            <v>26</v>
          </cell>
          <cell r="H19">
            <v>2</v>
          </cell>
          <cell r="I19">
            <v>50</v>
          </cell>
          <cell r="J19">
            <v>37</v>
          </cell>
          <cell r="K19">
            <v>46</v>
          </cell>
          <cell r="L19">
            <v>43</v>
          </cell>
          <cell r="M19">
            <v>7</v>
          </cell>
          <cell r="N19">
            <v>25</v>
          </cell>
          <cell r="O19">
            <v>15</v>
          </cell>
          <cell r="P19">
            <v>9</v>
          </cell>
          <cell r="Q19">
            <v>6</v>
          </cell>
          <cell r="R19">
            <v>42</v>
          </cell>
          <cell r="S19">
            <v>30</v>
          </cell>
          <cell r="Y19">
            <v>44</v>
          </cell>
          <cell r="Z19">
            <v>36</v>
          </cell>
          <cell r="AA19">
            <v>40</v>
          </cell>
          <cell r="AB19">
            <v>39</v>
          </cell>
          <cell r="AC19">
            <v>34</v>
          </cell>
          <cell r="AD19">
            <v>38</v>
          </cell>
          <cell r="AE19">
            <v>45</v>
          </cell>
        </row>
        <row r="20">
          <cell r="E20">
            <v>18</v>
          </cell>
          <cell r="F20">
            <v>1</v>
          </cell>
          <cell r="G20">
            <v>48</v>
          </cell>
          <cell r="H20">
            <v>27</v>
          </cell>
          <cell r="I20">
            <v>52</v>
          </cell>
          <cell r="J20">
            <v>20</v>
          </cell>
          <cell r="K20">
            <v>4</v>
          </cell>
          <cell r="L20">
            <v>5</v>
          </cell>
          <cell r="M20">
            <v>24</v>
          </cell>
          <cell r="N20">
            <v>51</v>
          </cell>
          <cell r="O20">
            <v>11</v>
          </cell>
          <cell r="P20">
            <v>29</v>
          </cell>
          <cell r="Q20">
            <v>14</v>
          </cell>
          <cell r="R20">
            <v>10</v>
          </cell>
          <cell r="S20">
            <v>8</v>
          </cell>
          <cell r="Y20">
            <v>17</v>
          </cell>
          <cell r="Z20">
            <v>32</v>
          </cell>
          <cell r="AA20"/>
          <cell r="AB20">
            <v>35</v>
          </cell>
          <cell r="AC20"/>
          <cell r="AD20">
            <v>53</v>
          </cell>
          <cell r="AE20"/>
        </row>
        <row r="22">
          <cell r="E22">
            <v>11</v>
          </cell>
          <cell r="F22"/>
          <cell r="G22"/>
          <cell r="H22"/>
          <cell r="I22">
            <v>31</v>
          </cell>
          <cell r="J22"/>
          <cell r="K22"/>
          <cell r="L22">
            <v>13</v>
          </cell>
          <cell r="M22"/>
          <cell r="N22"/>
          <cell r="O22"/>
          <cell r="P22">
            <v>30</v>
          </cell>
          <cell r="Q22"/>
          <cell r="R22"/>
          <cell r="S22"/>
          <cell r="Y22">
            <v>20</v>
          </cell>
          <cell r="Z22"/>
          <cell r="AA22"/>
          <cell r="AB22"/>
          <cell r="AC22">
            <v>3</v>
          </cell>
          <cell r="AD22"/>
          <cell r="AE22"/>
        </row>
        <row r="23">
          <cell r="E23"/>
          <cell r="F23"/>
          <cell r="G23"/>
          <cell r="H23"/>
          <cell r="I23"/>
          <cell r="J23"/>
          <cell r="K23"/>
          <cell r="L23"/>
          <cell r="M23"/>
          <cell r="N23"/>
          <cell r="O23"/>
          <cell r="P23"/>
          <cell r="Q23"/>
          <cell r="R23"/>
          <cell r="S23"/>
          <cell r="Y23"/>
          <cell r="Z23"/>
          <cell r="AA23"/>
          <cell r="AB23"/>
          <cell r="AC23"/>
          <cell r="AD23"/>
          <cell r="AE23"/>
        </row>
        <row r="25">
          <cell r="E25">
            <v>4</v>
          </cell>
          <cell r="F25">
            <v>18</v>
          </cell>
          <cell r="G25">
            <v>27</v>
          </cell>
          <cell r="H25">
            <v>11</v>
          </cell>
          <cell r="I25">
            <v>40</v>
          </cell>
          <cell r="J25">
            <v>47</v>
          </cell>
          <cell r="K25">
            <v>33</v>
          </cell>
          <cell r="L25">
            <v>19</v>
          </cell>
          <cell r="M25"/>
          <cell r="N25"/>
          <cell r="O25"/>
          <cell r="P25">
            <v>22</v>
          </cell>
          <cell r="Q25"/>
          <cell r="R25"/>
          <cell r="S25"/>
          <cell r="T25">
            <v>37</v>
          </cell>
          <cell r="U25">
            <v>3</v>
          </cell>
          <cell r="V25">
            <v>31</v>
          </cell>
          <cell r="Y25">
            <v>35</v>
          </cell>
          <cell r="Z25">
            <v>9</v>
          </cell>
          <cell r="AA25">
            <v>25</v>
          </cell>
          <cell r="AJ25">
            <v>34</v>
          </cell>
          <cell r="AK25">
            <v>38</v>
          </cell>
        </row>
        <row r="26">
          <cell r="E26">
            <v>29</v>
          </cell>
          <cell r="F26">
            <v>45</v>
          </cell>
          <cell r="G26">
            <v>43</v>
          </cell>
          <cell r="H26">
            <v>52</v>
          </cell>
          <cell r="I26">
            <v>39</v>
          </cell>
          <cell r="J26">
            <v>2</v>
          </cell>
          <cell r="K26">
            <v>28</v>
          </cell>
          <cell r="L26"/>
          <cell r="M26"/>
          <cell r="N26"/>
          <cell r="O26"/>
          <cell r="P26"/>
          <cell r="Q26"/>
          <cell r="R26"/>
          <cell r="S26"/>
          <cell r="T26">
            <v>38</v>
          </cell>
          <cell r="U26">
            <v>42</v>
          </cell>
          <cell r="V26">
            <v>8</v>
          </cell>
          <cell r="Y26">
            <v>30</v>
          </cell>
          <cell r="Z26">
            <v>50</v>
          </cell>
          <cell r="AA26">
            <v>32</v>
          </cell>
          <cell r="AJ26"/>
          <cell r="AK26"/>
        </row>
        <row r="28">
          <cell r="E28">
            <v>8</v>
          </cell>
          <cell r="F28">
            <v>20</v>
          </cell>
          <cell r="G28">
            <v>53</v>
          </cell>
          <cell r="H28">
            <v>54</v>
          </cell>
          <cell r="I28">
            <v>25</v>
          </cell>
          <cell r="J28">
            <v>41</v>
          </cell>
          <cell r="K28">
            <v>48</v>
          </cell>
          <cell r="L28">
            <v>46</v>
          </cell>
          <cell r="M28">
            <v>15</v>
          </cell>
          <cell r="N28">
            <v>42</v>
          </cell>
          <cell r="O28">
            <v>7</v>
          </cell>
          <cell r="P28">
            <v>44</v>
          </cell>
          <cell r="Q28">
            <v>30</v>
          </cell>
          <cell r="R28">
            <v>34</v>
          </cell>
          <cell r="S28">
            <v>6</v>
          </cell>
          <cell r="AA28">
            <v>39</v>
          </cell>
          <cell r="AB28">
            <v>9</v>
          </cell>
          <cell r="AC28">
            <v>45</v>
          </cell>
          <cell r="AF28">
            <v>50</v>
          </cell>
          <cell r="AG28">
            <v>40</v>
          </cell>
          <cell r="AH28">
            <v>38</v>
          </cell>
          <cell r="AI28">
            <v>32</v>
          </cell>
        </row>
        <row r="29">
          <cell r="E29">
            <v>49</v>
          </cell>
          <cell r="F29">
            <v>21</v>
          </cell>
          <cell r="G29">
            <v>5</v>
          </cell>
          <cell r="H29">
            <v>22</v>
          </cell>
          <cell r="I29">
            <v>51</v>
          </cell>
          <cell r="J29">
            <v>23</v>
          </cell>
          <cell r="K29">
            <v>24</v>
          </cell>
          <cell r="L29">
            <v>1</v>
          </cell>
          <cell r="M29">
            <v>37</v>
          </cell>
          <cell r="N29">
            <v>4</v>
          </cell>
          <cell r="O29">
            <v>28</v>
          </cell>
          <cell r="P29">
            <v>18</v>
          </cell>
          <cell r="Q29">
            <v>3</v>
          </cell>
          <cell r="R29">
            <v>29</v>
          </cell>
          <cell r="S29">
            <v>47</v>
          </cell>
          <cell r="AA29">
            <v>10</v>
          </cell>
          <cell r="AB29">
            <v>35</v>
          </cell>
          <cell r="AC29">
            <v>36</v>
          </cell>
          <cell r="AF29">
            <v>14</v>
          </cell>
          <cell r="AG29">
            <v>13</v>
          </cell>
          <cell r="AH29">
            <v>17</v>
          </cell>
          <cell r="AI29">
            <v>52</v>
          </cell>
        </row>
        <row r="31">
          <cell r="E31">
            <v>2</v>
          </cell>
          <cell r="F31"/>
          <cell r="G31"/>
          <cell r="H31"/>
          <cell r="I31">
            <v>33</v>
          </cell>
          <cell r="J31"/>
          <cell r="K31"/>
          <cell r="L31">
            <v>17</v>
          </cell>
          <cell r="M31"/>
          <cell r="N31"/>
          <cell r="O31"/>
          <cell r="P31">
            <v>41</v>
          </cell>
          <cell r="Q31"/>
          <cell r="R31"/>
          <cell r="S31"/>
          <cell r="Y31">
            <v>21</v>
          </cell>
          <cell r="Z31"/>
          <cell r="AA31"/>
          <cell r="AB31"/>
          <cell r="AC31">
            <v>8</v>
          </cell>
          <cell r="AD31"/>
          <cell r="AE31"/>
        </row>
        <row r="32">
          <cell r="E32"/>
          <cell r="F32"/>
          <cell r="G32"/>
          <cell r="H32"/>
          <cell r="I32"/>
          <cell r="J32"/>
          <cell r="K32"/>
          <cell r="L32"/>
          <cell r="M32"/>
          <cell r="N32"/>
          <cell r="O32"/>
          <cell r="P32"/>
          <cell r="Q32"/>
          <cell r="R32"/>
          <cell r="S32"/>
          <cell r="Y32"/>
          <cell r="Z32"/>
          <cell r="AA32"/>
          <cell r="AB32"/>
          <cell r="AC32"/>
          <cell r="AD32"/>
          <cell r="AE32"/>
        </row>
        <row r="34">
          <cell r="E34">
            <v>10</v>
          </cell>
          <cell r="F34">
            <v>15</v>
          </cell>
          <cell r="G34">
            <v>33</v>
          </cell>
          <cell r="H34">
            <v>29</v>
          </cell>
          <cell r="I34">
            <v>13</v>
          </cell>
          <cell r="J34">
            <v>26</v>
          </cell>
          <cell r="K34">
            <v>19</v>
          </cell>
          <cell r="L34">
            <v>32</v>
          </cell>
          <cell r="M34">
            <v>27</v>
          </cell>
          <cell r="N34">
            <v>34</v>
          </cell>
          <cell r="O34">
            <v>35</v>
          </cell>
          <cell r="P34">
            <v>37</v>
          </cell>
          <cell r="W34">
            <v>1</v>
          </cell>
          <cell r="X34">
            <v>6</v>
          </cell>
          <cell r="Y34">
            <v>25</v>
          </cell>
          <cell r="Z34"/>
          <cell r="AA34"/>
          <cell r="AB34"/>
          <cell r="AC34">
            <v>39</v>
          </cell>
          <cell r="AD34"/>
          <cell r="AE34"/>
          <cell r="AF34">
            <v>14</v>
          </cell>
          <cell r="AG34">
            <v>7</v>
          </cell>
          <cell r="AH34">
            <v>36</v>
          </cell>
        </row>
        <row r="35">
          <cell r="E35">
            <v>12</v>
          </cell>
          <cell r="F35">
            <v>45</v>
          </cell>
          <cell r="G35">
            <v>46</v>
          </cell>
          <cell r="H35">
            <v>51</v>
          </cell>
          <cell r="I35">
            <v>40</v>
          </cell>
          <cell r="J35">
            <v>49</v>
          </cell>
          <cell r="K35">
            <v>23</v>
          </cell>
          <cell r="L35">
            <v>47</v>
          </cell>
          <cell r="M35">
            <v>48</v>
          </cell>
          <cell r="N35">
            <v>43</v>
          </cell>
          <cell r="O35">
            <v>39</v>
          </cell>
          <cell r="P35">
            <v>41</v>
          </cell>
          <cell r="W35"/>
          <cell r="X35"/>
          <cell r="Y35"/>
          <cell r="Z35"/>
          <cell r="AA35"/>
          <cell r="AB35"/>
          <cell r="AC35"/>
          <cell r="AD35"/>
          <cell r="AE35"/>
          <cell r="AF35">
            <v>52</v>
          </cell>
          <cell r="AG35">
            <v>42</v>
          </cell>
          <cell r="AH35">
            <v>21</v>
          </cell>
        </row>
        <row r="37">
          <cell r="E37">
            <v>16</v>
          </cell>
          <cell r="F37"/>
          <cell r="G37"/>
          <cell r="H37"/>
          <cell r="I37">
            <v>50</v>
          </cell>
          <cell r="J37"/>
          <cell r="K37"/>
          <cell r="L37">
            <v>46</v>
          </cell>
          <cell r="M37"/>
          <cell r="N37"/>
          <cell r="O37"/>
          <cell r="P37">
            <v>47</v>
          </cell>
          <cell r="Q37"/>
          <cell r="R37"/>
          <cell r="S37"/>
          <cell r="Y37">
            <v>36</v>
          </cell>
          <cell r="Z37"/>
          <cell r="AA37"/>
          <cell r="AB37"/>
          <cell r="AC37">
            <v>35</v>
          </cell>
          <cell r="AD37"/>
          <cell r="AE37"/>
        </row>
        <row r="38">
          <cell r="E38"/>
          <cell r="F38"/>
          <cell r="G38"/>
          <cell r="H38"/>
          <cell r="I38"/>
          <cell r="J38"/>
          <cell r="K38"/>
          <cell r="L38"/>
          <cell r="M38"/>
          <cell r="N38"/>
          <cell r="O38"/>
          <cell r="P38"/>
          <cell r="Q38"/>
          <cell r="R38"/>
          <cell r="S38"/>
          <cell r="Y38"/>
          <cell r="Z38"/>
          <cell r="AA38"/>
          <cell r="AB38"/>
          <cell r="AC38"/>
          <cell r="AD38"/>
          <cell r="AE38"/>
        </row>
        <row r="40">
          <cell r="E40">
            <v>28</v>
          </cell>
          <cell r="F40">
            <v>17</v>
          </cell>
          <cell r="G40">
            <v>18</v>
          </cell>
          <cell r="H40">
            <v>8</v>
          </cell>
          <cell r="I40">
            <v>24</v>
          </cell>
          <cell r="J40">
            <v>27</v>
          </cell>
          <cell r="K40">
            <v>12</v>
          </cell>
          <cell r="L40">
            <v>19</v>
          </cell>
          <cell r="M40">
            <v>4</v>
          </cell>
          <cell r="N40">
            <v>10</v>
          </cell>
          <cell r="O40">
            <v>5</v>
          </cell>
          <cell r="P40">
            <v>20</v>
          </cell>
          <cell r="Q40">
            <v>21</v>
          </cell>
          <cell r="R40">
            <v>13</v>
          </cell>
          <cell r="S40">
            <v>22</v>
          </cell>
          <cell r="Y40">
            <v>1</v>
          </cell>
          <cell r="Z40">
            <v>29</v>
          </cell>
          <cell r="AA40">
            <v>2</v>
          </cell>
          <cell r="AB40">
            <v>35</v>
          </cell>
          <cell r="AC40">
            <v>36</v>
          </cell>
          <cell r="AD40">
            <v>3</v>
          </cell>
          <cell r="AE40">
            <v>47</v>
          </cell>
        </row>
        <row r="41">
          <cell r="E41">
            <v>44</v>
          </cell>
          <cell r="F41">
            <v>42</v>
          </cell>
          <cell r="G41">
            <v>43</v>
          </cell>
          <cell r="H41">
            <v>23</v>
          </cell>
          <cell r="I41">
            <v>16</v>
          </cell>
          <cell r="J41">
            <v>48</v>
          </cell>
          <cell r="K41">
            <v>46</v>
          </cell>
          <cell r="L41">
            <v>26</v>
          </cell>
          <cell r="M41">
            <v>15</v>
          </cell>
          <cell r="N41">
            <v>7</v>
          </cell>
          <cell r="O41">
            <v>37</v>
          </cell>
          <cell r="P41">
            <v>38</v>
          </cell>
          <cell r="Q41">
            <v>49</v>
          </cell>
          <cell r="R41">
            <v>6</v>
          </cell>
          <cell r="S41">
            <v>40</v>
          </cell>
          <cell r="Y41">
            <v>34</v>
          </cell>
          <cell r="Z41">
            <v>33</v>
          </cell>
          <cell r="AA41">
            <v>30</v>
          </cell>
          <cell r="AB41">
            <v>51</v>
          </cell>
          <cell r="AC41">
            <v>9</v>
          </cell>
          <cell r="AD41">
            <v>41</v>
          </cell>
          <cell r="AE41">
            <v>50</v>
          </cell>
        </row>
        <row r="43">
          <cell r="E43">
            <v>48</v>
          </cell>
          <cell r="F43"/>
          <cell r="G43"/>
          <cell r="H43"/>
          <cell r="I43">
            <v>45</v>
          </cell>
          <cell r="J43"/>
          <cell r="K43"/>
          <cell r="L43">
            <v>42</v>
          </cell>
          <cell r="M43"/>
          <cell r="N43"/>
          <cell r="O43"/>
          <cell r="P43">
            <v>5</v>
          </cell>
          <cell r="Q43"/>
          <cell r="R43"/>
          <cell r="S43"/>
          <cell r="Y43">
            <v>40</v>
          </cell>
          <cell r="Z43"/>
          <cell r="AA43"/>
          <cell r="AB43"/>
          <cell r="AC43">
            <v>44</v>
          </cell>
          <cell r="AD43"/>
          <cell r="AE43"/>
        </row>
        <row r="44">
          <cell r="E44"/>
          <cell r="F44"/>
          <cell r="G44"/>
          <cell r="H44"/>
          <cell r="I44"/>
          <cell r="J44"/>
          <cell r="K44"/>
          <cell r="L44"/>
          <cell r="M44"/>
          <cell r="N44"/>
          <cell r="O44"/>
          <cell r="P44"/>
          <cell r="Q44"/>
          <cell r="R44"/>
          <cell r="S44"/>
          <cell r="Y44"/>
          <cell r="Z44"/>
          <cell r="AA44"/>
          <cell r="AB44"/>
          <cell r="AC44"/>
          <cell r="AD44"/>
          <cell r="AE44"/>
        </row>
        <row r="46">
          <cell r="E46">
            <v>50</v>
          </cell>
          <cell r="F46">
            <v>3</v>
          </cell>
          <cell r="G46">
            <v>10</v>
          </cell>
          <cell r="H46">
            <v>13</v>
          </cell>
          <cell r="I46">
            <v>2</v>
          </cell>
          <cell r="J46">
            <v>1</v>
          </cell>
          <cell r="K46">
            <v>17</v>
          </cell>
          <cell r="L46">
            <v>12</v>
          </cell>
          <cell r="M46">
            <v>4</v>
          </cell>
          <cell r="N46">
            <v>14</v>
          </cell>
          <cell r="O46">
            <v>5</v>
          </cell>
          <cell r="P46">
            <v>20</v>
          </cell>
          <cell r="Q46">
            <v>19</v>
          </cell>
          <cell r="X46">
            <v>43</v>
          </cell>
          <cell r="Y46">
            <v>18</v>
          </cell>
          <cell r="Z46">
            <v>8</v>
          </cell>
          <cell r="AA46">
            <v>22</v>
          </cell>
          <cell r="AB46">
            <v>21</v>
          </cell>
          <cell r="AC46">
            <v>24</v>
          </cell>
          <cell r="AG46">
            <v>9</v>
          </cell>
        </row>
        <row r="47">
          <cell r="E47">
            <v>41</v>
          </cell>
          <cell r="F47">
            <v>28</v>
          </cell>
          <cell r="G47">
            <v>23</v>
          </cell>
          <cell r="H47">
            <v>35</v>
          </cell>
          <cell r="I47">
            <v>37</v>
          </cell>
          <cell r="J47">
            <v>25</v>
          </cell>
          <cell r="K47">
            <v>16</v>
          </cell>
          <cell r="L47">
            <v>44</v>
          </cell>
          <cell r="M47">
            <v>26</v>
          </cell>
          <cell r="N47">
            <v>30</v>
          </cell>
          <cell r="O47">
            <v>32</v>
          </cell>
          <cell r="P47">
            <v>15</v>
          </cell>
          <cell r="Q47">
            <v>6</v>
          </cell>
          <cell r="Y47">
            <v>39</v>
          </cell>
          <cell r="Z47">
            <v>38</v>
          </cell>
          <cell r="AA47">
            <v>49</v>
          </cell>
          <cell r="AB47">
            <v>7</v>
          </cell>
          <cell r="AC47">
            <v>33</v>
          </cell>
        </row>
        <row r="52">
          <cell r="E52" t="str">
            <v>임웅묵</v>
          </cell>
          <cell r="I52" t="str">
            <v>김윤정</v>
          </cell>
          <cell r="M52" t="str">
            <v>윤나라</v>
          </cell>
          <cell r="Q52" t="str">
            <v>김진솔</v>
          </cell>
          <cell r="V52" t="str">
            <v>오수연</v>
          </cell>
          <cell r="AB52" t="str">
            <v>사라홀먼</v>
          </cell>
        </row>
        <row r="53">
          <cell r="E53" t="str">
            <v>김미정</v>
          </cell>
          <cell r="I53" t="str">
            <v>황경화</v>
          </cell>
          <cell r="M53" t="str">
            <v>조대현</v>
          </cell>
          <cell r="Q53" t="str">
            <v>고단비</v>
          </cell>
          <cell r="V53" t="str">
            <v>이진영</v>
          </cell>
          <cell r="AB53" t="str">
            <v>지엔이춘</v>
          </cell>
        </row>
        <row r="54">
          <cell r="E54" t="str">
            <v>이여옥</v>
          </cell>
          <cell r="I54" t="str">
            <v>박상송</v>
          </cell>
          <cell r="M54" t="str">
            <v>이의영</v>
          </cell>
          <cell r="Q54" t="str">
            <v>김현우</v>
          </cell>
          <cell r="V54" t="str">
            <v>박홍재</v>
          </cell>
          <cell r="AB54" t="str">
            <v>유청하</v>
          </cell>
        </row>
        <row r="55">
          <cell r="E55" t="str">
            <v>류길수</v>
          </cell>
          <cell r="I55" t="str">
            <v>권나현</v>
          </cell>
          <cell r="M55" t="str">
            <v>김종미</v>
          </cell>
          <cell r="Q55" t="str">
            <v>조은채</v>
          </cell>
          <cell r="V55" t="str">
            <v>김상준</v>
          </cell>
          <cell r="AB55" t="str">
            <v>김여울</v>
          </cell>
        </row>
        <row r="56">
          <cell r="E56" t="str">
            <v>박진성</v>
          </cell>
          <cell r="I56" t="str">
            <v>김문섭</v>
          </cell>
          <cell r="M56" t="str">
            <v>서해지</v>
          </cell>
          <cell r="Q56" t="str">
            <v>한상경</v>
          </cell>
          <cell r="V56" t="str">
            <v>은연주</v>
          </cell>
        </row>
        <row r="57">
          <cell r="E57" t="str">
            <v>최병선</v>
          </cell>
          <cell r="I57" t="str">
            <v>박한샘</v>
          </cell>
          <cell r="M57" t="str">
            <v>정석환</v>
          </cell>
          <cell r="Q57" t="str">
            <v>송형래</v>
          </cell>
          <cell r="V57" t="str">
            <v>박유성</v>
          </cell>
        </row>
        <row r="58">
          <cell r="E58" t="str">
            <v>유미</v>
          </cell>
          <cell r="I58" t="str">
            <v>김경애</v>
          </cell>
          <cell r="M58" t="str">
            <v>조현주</v>
          </cell>
          <cell r="Q58" t="str">
            <v>전유현</v>
          </cell>
          <cell r="V58" t="str">
            <v>홍지훈</v>
          </cell>
        </row>
        <row r="59">
          <cell r="E59" t="str">
            <v>양향숙</v>
          </cell>
          <cell r="I59" t="str">
            <v>김영기</v>
          </cell>
          <cell r="M59" t="str">
            <v>최인호</v>
          </cell>
          <cell r="Q59" t="str">
            <v>김유진</v>
          </cell>
          <cell r="V59" t="str">
            <v>정형준</v>
          </cell>
        </row>
        <row r="60">
          <cell r="E60" t="str">
            <v>차용매</v>
          </cell>
          <cell r="I60" t="str">
            <v>김치범</v>
          </cell>
          <cell r="M60" t="str">
            <v>조영정</v>
          </cell>
          <cell r="Q60" t="str">
            <v>차미숙</v>
          </cell>
          <cell r="V60" t="str">
            <v>용세라</v>
          </cell>
        </row>
        <row r="61">
          <cell r="E61" t="str">
            <v>김남희</v>
          </cell>
          <cell r="I61" t="str">
            <v>이지연</v>
          </cell>
          <cell r="M61" t="str">
            <v>신윤미</v>
          </cell>
          <cell r="Q61" t="str">
            <v>이은경</v>
          </cell>
          <cell r="V61" t="str">
            <v>양차영</v>
          </cell>
        </row>
      </sheetData>
      <sheetData sheetId="1">
        <row r="5">
          <cell r="B5">
            <v>1</v>
          </cell>
          <cell r="G5">
            <v>6</v>
          </cell>
        </row>
        <row r="6">
          <cell r="B6">
            <v>2</v>
          </cell>
          <cell r="G6">
            <v>6</v>
          </cell>
        </row>
        <row r="7">
          <cell r="B7">
            <v>3</v>
          </cell>
          <cell r="G7">
            <v>6</v>
          </cell>
        </row>
        <row r="8">
          <cell r="B8">
            <v>4</v>
          </cell>
          <cell r="G8">
            <v>6</v>
          </cell>
        </row>
        <row r="9">
          <cell r="B9">
            <v>5</v>
          </cell>
          <cell r="G9">
            <v>6</v>
          </cell>
        </row>
        <row r="10">
          <cell r="B10">
            <v>6</v>
          </cell>
          <cell r="G10">
            <v>6</v>
          </cell>
        </row>
        <row r="11">
          <cell r="B11">
            <v>7</v>
          </cell>
          <cell r="G11">
            <v>6</v>
          </cell>
        </row>
        <row r="12">
          <cell r="B12">
            <v>8</v>
          </cell>
          <cell r="G12">
            <v>6</v>
          </cell>
        </row>
        <row r="13">
          <cell r="B13">
            <v>9</v>
          </cell>
          <cell r="G13">
            <v>6</v>
          </cell>
        </row>
        <row r="14">
          <cell r="B14">
            <v>10</v>
          </cell>
          <cell r="G14">
            <v>6</v>
          </cell>
        </row>
        <row r="15">
          <cell r="B15">
            <v>11</v>
          </cell>
          <cell r="G15">
            <v>5</v>
          </cell>
        </row>
        <row r="16">
          <cell r="B16">
            <v>12</v>
          </cell>
          <cell r="G16">
            <v>6</v>
          </cell>
        </row>
        <row r="17">
          <cell r="B17">
            <v>13</v>
          </cell>
          <cell r="G17">
            <v>6</v>
          </cell>
        </row>
        <row r="18">
          <cell r="B18">
            <v>14</v>
          </cell>
          <cell r="G18">
            <v>6</v>
          </cell>
        </row>
        <row r="19">
          <cell r="B19">
            <v>15</v>
          </cell>
          <cell r="G19">
            <v>6</v>
          </cell>
        </row>
        <row r="20">
          <cell r="B20">
            <v>16</v>
          </cell>
          <cell r="G20">
            <v>3</v>
          </cell>
        </row>
        <row r="21">
          <cell r="B21">
            <v>17</v>
          </cell>
          <cell r="G21">
            <v>6</v>
          </cell>
        </row>
        <row r="22">
          <cell r="B22">
            <v>18</v>
          </cell>
          <cell r="G22">
            <v>6</v>
          </cell>
        </row>
        <row r="23">
          <cell r="B23">
            <v>19</v>
          </cell>
          <cell r="G23">
            <v>6</v>
          </cell>
        </row>
        <row r="24">
          <cell r="B24">
            <v>20</v>
          </cell>
          <cell r="G24">
            <v>6</v>
          </cell>
        </row>
        <row r="25">
          <cell r="B25">
            <v>21</v>
          </cell>
          <cell r="G25">
            <v>5</v>
          </cell>
        </row>
        <row r="26">
          <cell r="B26">
            <v>22</v>
          </cell>
          <cell r="G26">
            <v>6</v>
          </cell>
        </row>
        <row r="27">
          <cell r="B27">
            <v>23</v>
          </cell>
          <cell r="G27">
            <v>4</v>
          </cell>
        </row>
        <row r="28">
          <cell r="B28">
            <v>24</v>
          </cell>
          <cell r="G28">
            <v>4</v>
          </cell>
        </row>
        <row r="29">
          <cell r="B29">
            <v>25</v>
          </cell>
          <cell r="G29">
            <v>6</v>
          </cell>
        </row>
        <row r="30">
          <cell r="B30">
            <v>26</v>
          </cell>
          <cell r="G30">
            <v>6</v>
          </cell>
        </row>
        <row r="31">
          <cell r="B31">
            <v>27</v>
          </cell>
          <cell r="G31">
            <v>6</v>
          </cell>
        </row>
        <row r="32">
          <cell r="B32">
            <v>28</v>
          </cell>
          <cell r="G32">
            <v>6</v>
          </cell>
        </row>
        <row r="33">
          <cell r="B33">
            <v>29</v>
          </cell>
          <cell r="G33">
            <v>6</v>
          </cell>
        </row>
        <row r="34">
          <cell r="B34">
            <v>30</v>
          </cell>
          <cell r="G34">
            <v>7</v>
          </cell>
        </row>
        <row r="35">
          <cell r="B35">
            <v>31</v>
          </cell>
          <cell r="G35">
            <v>5</v>
          </cell>
        </row>
        <row r="36">
          <cell r="B36">
            <v>32</v>
          </cell>
          <cell r="G36">
            <v>7</v>
          </cell>
        </row>
        <row r="37">
          <cell r="B37">
            <v>33</v>
          </cell>
          <cell r="G37">
            <v>7</v>
          </cell>
        </row>
        <row r="38">
          <cell r="B38">
            <v>34</v>
          </cell>
          <cell r="G38">
            <v>7</v>
          </cell>
        </row>
        <row r="39">
          <cell r="B39">
            <v>35</v>
          </cell>
          <cell r="G39">
            <v>7</v>
          </cell>
        </row>
        <row r="40">
          <cell r="B40">
            <v>36</v>
          </cell>
          <cell r="G40">
            <v>6</v>
          </cell>
        </row>
        <row r="41">
          <cell r="B41">
            <v>37</v>
          </cell>
          <cell r="G41">
            <v>7</v>
          </cell>
        </row>
        <row r="42">
          <cell r="B42">
            <v>38</v>
          </cell>
          <cell r="G42">
            <v>7</v>
          </cell>
        </row>
        <row r="43">
          <cell r="B43">
            <v>39</v>
          </cell>
          <cell r="G43">
            <v>7</v>
          </cell>
        </row>
        <row r="44">
          <cell r="B44">
            <v>40</v>
          </cell>
          <cell r="G44">
            <v>7</v>
          </cell>
        </row>
        <row r="45">
          <cell r="B45">
            <v>41</v>
          </cell>
          <cell r="G45">
            <v>7</v>
          </cell>
        </row>
        <row r="46">
          <cell r="B46">
            <v>42</v>
          </cell>
          <cell r="G46">
            <v>7</v>
          </cell>
        </row>
        <row r="47">
          <cell r="B47">
            <v>43</v>
          </cell>
          <cell r="G47">
            <v>7</v>
          </cell>
        </row>
        <row r="48">
          <cell r="B48">
            <v>44</v>
          </cell>
          <cell r="G48">
            <v>7</v>
          </cell>
        </row>
        <row r="49">
          <cell r="B49">
            <v>45</v>
          </cell>
          <cell r="G49">
            <v>7</v>
          </cell>
        </row>
        <row r="50">
          <cell r="B50">
            <v>46</v>
          </cell>
          <cell r="G50">
            <v>7</v>
          </cell>
        </row>
        <row r="51">
          <cell r="B51">
            <v>47</v>
          </cell>
          <cell r="G51">
            <v>7</v>
          </cell>
        </row>
        <row r="52">
          <cell r="B52">
            <v>48</v>
          </cell>
          <cell r="G52">
            <v>7</v>
          </cell>
        </row>
        <row r="53">
          <cell r="B53">
            <v>49</v>
          </cell>
          <cell r="G53">
            <v>4</v>
          </cell>
        </row>
        <row r="54">
          <cell r="B54">
            <v>50</v>
          </cell>
          <cell r="G54">
            <v>7</v>
          </cell>
        </row>
        <row r="55">
          <cell r="B55">
            <v>51</v>
          </cell>
          <cell r="G55">
            <v>5</v>
          </cell>
        </row>
        <row r="56">
          <cell r="B56">
            <v>52</v>
          </cell>
          <cell r="G56">
            <v>5</v>
          </cell>
        </row>
        <row r="57">
          <cell r="B57">
            <v>53</v>
          </cell>
          <cell r="G57">
            <v>2</v>
          </cell>
        </row>
        <row r="58">
          <cell r="B58">
            <v>54</v>
          </cell>
          <cell r="G58">
            <v>1</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lha" refreshedDate="44680.882665972225" createdVersion="7" refreshedVersion="7" minRefreshableVersion="3" recordCount="14" xr:uid="{00000000-000A-0000-FFFF-FFFF01000000}">
  <cacheSource type="worksheet">
    <worksheetSource ref="C4:G20" sheet="피벗"/>
  </cacheSource>
  <cacheFields count="5">
    <cacheField name="품목" numFmtId="0">
      <sharedItems count="7">
        <s v="CD"/>
        <s v="USB"/>
        <s v="매모리"/>
        <s v="키보드"/>
        <s v="그래픽카드"/>
        <s v="모니터"/>
        <s v="CPU"/>
      </sharedItems>
    </cacheField>
    <cacheField name="지역" numFmtId="0">
      <sharedItems count="8">
        <s v="LA"/>
        <s v="경남"/>
        <s v="경북"/>
        <s v="샌디에이고"/>
        <s v="샌프란시스코"/>
        <s v="워싱턴"/>
        <s v="전남"/>
        <s v="제주"/>
      </sharedItems>
    </cacheField>
    <cacheField name="단가(U$)" numFmtId="0">
      <sharedItems containsSemiMixedTypes="0" containsString="0" containsNumber="1" containsInteger="1" minValue="34" maxValue="543"/>
    </cacheField>
    <cacheField name="판매수량" numFmtId="0">
      <sharedItems containsSemiMixedTypes="0" containsString="0" containsNumber="1" containsInteger="1" minValue="3" maxValue="23"/>
    </cacheField>
    <cacheField name="판매액(U$)" numFmtId="176">
      <sharedItems containsSemiMixedTypes="0" containsString="0" containsNumber="1" containsInteger="1" minValue="374" maxValue="65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x v="0"/>
    <n v="76"/>
    <n v="8"/>
    <n v="608"/>
  </r>
  <r>
    <x v="1"/>
    <x v="0"/>
    <n v="543"/>
    <n v="12"/>
    <n v="6516"/>
  </r>
  <r>
    <x v="2"/>
    <x v="0"/>
    <n v="145"/>
    <n v="3"/>
    <n v="435"/>
  </r>
  <r>
    <x v="3"/>
    <x v="0"/>
    <n v="76"/>
    <n v="12"/>
    <n v="912"/>
  </r>
  <r>
    <x v="1"/>
    <x v="1"/>
    <n v="432"/>
    <n v="6"/>
    <n v="2592"/>
  </r>
  <r>
    <x v="4"/>
    <x v="1"/>
    <n v="234"/>
    <n v="5"/>
    <n v="1170"/>
  </r>
  <r>
    <x v="5"/>
    <x v="1"/>
    <n v="56"/>
    <n v="23"/>
    <n v="1288"/>
  </r>
  <r>
    <x v="3"/>
    <x v="2"/>
    <n v="234"/>
    <n v="13"/>
    <n v="3042"/>
  </r>
  <r>
    <x v="5"/>
    <x v="3"/>
    <n v="34"/>
    <n v="11"/>
    <n v="374"/>
  </r>
  <r>
    <x v="6"/>
    <x v="4"/>
    <n v="54"/>
    <n v="10"/>
    <n v="540"/>
  </r>
  <r>
    <x v="3"/>
    <x v="4"/>
    <n v="65"/>
    <n v="12"/>
    <n v="780"/>
  </r>
  <r>
    <x v="0"/>
    <x v="5"/>
    <n v="433"/>
    <n v="14"/>
    <n v="6062"/>
  </r>
  <r>
    <x v="0"/>
    <x v="6"/>
    <n v="45"/>
    <n v="12"/>
    <n v="540"/>
  </r>
  <r>
    <x v="1"/>
    <x v="7"/>
    <n v="123"/>
    <n v="12"/>
    <n v="14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피벗 테이블1" cacheId="0" applyNumberFormats="0" applyBorderFormats="0" applyFontFormats="0" applyPatternFormats="0" applyAlignmentFormats="0" applyWidthHeightFormats="1" dataCaption="값" updatedVersion="7" minRefreshableVersion="3" useAutoFormatting="1" itemPrintTitles="1" createdVersion="7" indent="0" outline="1" outlineData="1" multipleFieldFilters="0" chartFormat="2">
  <location ref="C24:L33" firstHeaderRow="1" firstDataRow="2" firstDataCol="1"/>
  <pivotFields count="5">
    <pivotField axis="axisRow" showAll="0">
      <items count="8">
        <item x="0"/>
        <item x="6"/>
        <item x="1"/>
        <item x="4"/>
        <item x="2"/>
        <item x="5"/>
        <item x="3"/>
        <item t="default"/>
      </items>
    </pivotField>
    <pivotField axis="axisCol" showAll="0">
      <items count="9">
        <item x="0"/>
        <item x="1"/>
        <item x="2"/>
        <item x="3"/>
        <item x="4"/>
        <item x="5"/>
        <item x="6"/>
        <item x="7"/>
        <item t="default"/>
      </items>
    </pivotField>
    <pivotField showAll="0"/>
    <pivotField showAll="0"/>
    <pivotField dataField="1" numFmtId="176" showAll="0"/>
  </pivotFields>
  <rowFields count="1">
    <field x="0"/>
  </rowFields>
  <rowItems count="8">
    <i>
      <x/>
    </i>
    <i>
      <x v="1"/>
    </i>
    <i>
      <x v="2"/>
    </i>
    <i>
      <x v="3"/>
    </i>
    <i>
      <x v="4"/>
    </i>
    <i>
      <x v="5"/>
    </i>
    <i>
      <x v="6"/>
    </i>
    <i t="grand">
      <x/>
    </i>
  </rowItems>
  <colFields count="1">
    <field x="1"/>
  </colFields>
  <colItems count="9">
    <i>
      <x/>
    </i>
    <i>
      <x v="1"/>
    </i>
    <i>
      <x v="2"/>
    </i>
    <i>
      <x v="3"/>
    </i>
    <i>
      <x v="4"/>
    </i>
    <i>
      <x v="5"/>
    </i>
    <i>
      <x v="6"/>
    </i>
    <i>
      <x v="7"/>
    </i>
    <i t="grand">
      <x/>
    </i>
  </colItems>
  <dataFields count="1">
    <dataField name="합계 : 판매액(U$)"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dimension ref="A29:E104"/>
  <sheetViews>
    <sheetView workbookViewId="0">
      <selection activeCell="N11" sqref="N11"/>
    </sheetView>
  </sheetViews>
  <sheetFormatPr defaultRowHeight="17"/>
  <sheetData>
    <row r="29" spans="1:4" ht="30">
      <c r="A29" s="225" t="s">
        <v>2085</v>
      </c>
      <c r="B29" s="225"/>
      <c r="C29" s="225"/>
      <c r="D29" s="226"/>
    </row>
    <row r="66" spans="1:4" ht="30">
      <c r="A66" s="225" t="s">
        <v>2084</v>
      </c>
      <c r="B66" s="225"/>
      <c r="C66" s="225"/>
      <c r="D66" s="226"/>
    </row>
    <row r="104" spans="1:5" ht="30">
      <c r="A104" s="225" t="s">
        <v>2086</v>
      </c>
      <c r="B104" s="225"/>
      <c r="C104" s="225"/>
      <c r="D104" s="225"/>
      <c r="E104" s="225"/>
    </row>
  </sheetData>
  <mergeCells count="3">
    <mergeCell ref="A66:D66"/>
    <mergeCell ref="A29:D29"/>
    <mergeCell ref="A104:E104"/>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Q34"/>
  <sheetViews>
    <sheetView topLeftCell="A13" zoomScaleNormal="100" workbookViewId="0">
      <selection activeCell="J2" sqref="J2"/>
    </sheetView>
  </sheetViews>
  <sheetFormatPr defaultRowHeight="17"/>
  <cols>
    <col min="1" max="1" width="10.5" customWidth="1"/>
    <col min="2" max="2" width="14.08203125" customWidth="1"/>
    <col min="3" max="3" width="11.58203125" customWidth="1"/>
    <col min="4" max="4" width="14.5" customWidth="1"/>
    <col min="5" max="9" width="0.9140625" customWidth="1"/>
    <col min="10" max="10" width="19.4140625" customWidth="1"/>
    <col min="11" max="15" width="0.6640625" customWidth="1"/>
    <col min="16" max="16" width="26.08203125" customWidth="1"/>
    <col min="17" max="17" width="22.58203125" customWidth="1"/>
  </cols>
  <sheetData>
    <row r="1" spans="1:17" ht="19.5" customHeight="1">
      <c r="A1" s="25" t="s">
        <v>24</v>
      </c>
    </row>
    <row r="2" spans="1:17">
      <c r="A2" s="26" t="s">
        <v>60</v>
      </c>
      <c r="B2" s="49" t="s">
        <v>46</v>
      </c>
      <c r="C2" s="49"/>
      <c r="D2" s="49"/>
    </row>
    <row r="3" spans="1:17">
      <c r="A3" s="26"/>
      <c r="B3" s="49" t="s">
        <v>33</v>
      </c>
      <c r="C3" s="49" t="s">
        <v>58</v>
      </c>
      <c r="D3" s="49"/>
      <c r="J3" t="s">
        <v>2328</v>
      </c>
    </row>
    <row r="4" spans="1:17">
      <c r="A4" s="26"/>
      <c r="B4" s="49" t="s">
        <v>35</v>
      </c>
      <c r="C4" s="49" t="s">
        <v>36</v>
      </c>
      <c r="D4" s="49" t="s">
        <v>37</v>
      </c>
    </row>
    <row r="5" spans="1:17">
      <c r="A5" s="26"/>
      <c r="B5" s="49" t="s">
        <v>54</v>
      </c>
      <c r="C5" s="49"/>
      <c r="D5" s="49"/>
    </row>
    <row r="6" spans="1:17">
      <c r="A6" s="26"/>
      <c r="B6" s="49" t="s">
        <v>55</v>
      </c>
      <c r="C6" s="49"/>
      <c r="D6" s="49" t="s">
        <v>59</v>
      </c>
    </row>
    <row r="7" spans="1:17" ht="6" customHeight="1">
      <c r="A7" s="26"/>
    </row>
    <row r="8" spans="1:17">
      <c r="A8" s="26"/>
      <c r="P8" t="s">
        <v>206</v>
      </c>
    </row>
    <row r="9" spans="1:17">
      <c r="A9" s="26" t="s">
        <v>61</v>
      </c>
      <c r="B9" s="49" t="s">
        <v>25</v>
      </c>
      <c r="C9" s="49" t="s">
        <v>47</v>
      </c>
      <c r="D9" s="49"/>
      <c r="P9" t="s">
        <v>189</v>
      </c>
      <c r="Q9" t="s">
        <v>188</v>
      </c>
    </row>
    <row r="10" spans="1:17">
      <c r="A10" s="26"/>
      <c r="B10" s="49" t="s">
        <v>39</v>
      </c>
      <c r="C10" s="49" t="s">
        <v>53</v>
      </c>
      <c r="D10" s="49" t="s">
        <v>101</v>
      </c>
      <c r="J10" s="57" t="s">
        <v>2161</v>
      </c>
      <c r="Q10" t="s">
        <v>190</v>
      </c>
    </row>
    <row r="11" spans="1:17">
      <c r="A11" s="26"/>
      <c r="B11" s="49" t="s">
        <v>52</v>
      </c>
      <c r="C11" s="49"/>
      <c r="D11" s="49"/>
      <c r="J11" s="7" t="s">
        <v>207</v>
      </c>
      <c r="P11" t="s">
        <v>191</v>
      </c>
      <c r="Q11" t="s">
        <v>192</v>
      </c>
    </row>
    <row r="12" spans="1:17">
      <c r="A12" s="26"/>
      <c r="B12" t="s">
        <v>48</v>
      </c>
      <c r="C12">
        <v>1</v>
      </c>
      <c r="D12">
        <v>2</v>
      </c>
      <c r="J12" s="7" t="s">
        <v>208</v>
      </c>
      <c r="P12" t="s">
        <v>193</v>
      </c>
      <c r="Q12" s="56" t="s">
        <v>194</v>
      </c>
    </row>
    <row r="13" spans="1:17">
      <c r="A13" s="26"/>
      <c r="J13" s="4" t="s">
        <v>178</v>
      </c>
      <c r="P13" t="s">
        <v>195</v>
      </c>
      <c r="Q13" t="s">
        <v>196</v>
      </c>
    </row>
    <row r="14" spans="1:17">
      <c r="A14" s="26"/>
      <c r="J14" s="4" t="s">
        <v>179</v>
      </c>
      <c r="P14" t="s">
        <v>197</v>
      </c>
      <c r="Q14" t="s">
        <v>198</v>
      </c>
    </row>
    <row r="15" spans="1:17">
      <c r="A15" s="26" t="s">
        <v>62</v>
      </c>
      <c r="B15" s="49" t="s">
        <v>26</v>
      </c>
      <c r="C15" s="49"/>
      <c r="D15" s="49"/>
      <c r="J15" s="4" t="s">
        <v>180</v>
      </c>
      <c r="P15" t="s">
        <v>199</v>
      </c>
      <c r="Q15" t="s">
        <v>200</v>
      </c>
    </row>
    <row r="16" spans="1:17">
      <c r="A16" s="26"/>
      <c r="B16" s="49" t="s">
        <v>38</v>
      </c>
      <c r="C16" s="49"/>
      <c r="D16" s="49"/>
      <c r="J16" s="4" t="s">
        <v>183</v>
      </c>
      <c r="P16" t="s">
        <v>201</v>
      </c>
    </row>
    <row r="17" spans="1:16">
      <c r="A17" s="26"/>
      <c r="B17" s="49" t="s">
        <v>27</v>
      </c>
      <c r="C17" s="49" t="s">
        <v>28</v>
      </c>
      <c r="D17" s="49"/>
      <c r="J17" s="4" t="s">
        <v>181</v>
      </c>
      <c r="P17" t="s">
        <v>202</v>
      </c>
    </row>
    <row r="18" spans="1:16">
      <c r="A18" s="26"/>
      <c r="B18" s="49" t="s">
        <v>29</v>
      </c>
      <c r="C18" s="49" t="s">
        <v>69</v>
      </c>
      <c r="D18" s="49" t="s">
        <v>34</v>
      </c>
      <c r="J18" s="4" t="s">
        <v>184</v>
      </c>
      <c r="P18" t="s">
        <v>203</v>
      </c>
    </row>
    <row r="19" spans="1:16">
      <c r="A19" s="26"/>
      <c r="B19" s="49" t="s">
        <v>56</v>
      </c>
      <c r="C19" s="49"/>
      <c r="D19" s="49"/>
      <c r="J19" s="4" t="s">
        <v>182</v>
      </c>
      <c r="P19" t="s">
        <v>204</v>
      </c>
    </row>
    <row r="20" spans="1:16">
      <c r="A20" s="26"/>
      <c r="P20" t="s">
        <v>205</v>
      </c>
    </row>
    <row r="21" spans="1:16" ht="3.75" customHeight="1">
      <c r="A21" s="26"/>
    </row>
    <row r="22" spans="1:16">
      <c r="A22" s="26" t="s">
        <v>67</v>
      </c>
      <c r="B22" s="49" t="s">
        <v>32</v>
      </c>
      <c r="C22" s="49" t="s">
        <v>49</v>
      </c>
      <c r="D22" s="49" t="s">
        <v>50</v>
      </c>
    </row>
    <row r="23" spans="1:16">
      <c r="A23" s="26"/>
      <c r="B23" s="49" t="s">
        <v>68</v>
      </c>
      <c r="P23" t="s">
        <v>2162</v>
      </c>
    </row>
    <row r="24" spans="1:16">
      <c r="A24" s="26"/>
      <c r="P24" t="s">
        <v>2163</v>
      </c>
    </row>
    <row r="25" spans="1:16">
      <c r="A25" s="26" t="s">
        <v>63</v>
      </c>
      <c r="B25" s="49" t="s">
        <v>40</v>
      </c>
      <c r="C25" s="49" t="s">
        <v>41</v>
      </c>
      <c r="D25" s="49" t="s">
        <v>51</v>
      </c>
    </row>
    <row r="26" spans="1:16">
      <c r="A26" s="26"/>
      <c r="B26" s="49" t="s">
        <v>30</v>
      </c>
      <c r="C26" s="49" t="s">
        <v>31</v>
      </c>
      <c r="D26" s="49"/>
    </row>
    <row r="27" spans="1:16">
      <c r="A27" s="26"/>
      <c r="B27" s="49" t="s">
        <v>51</v>
      </c>
      <c r="C27" s="49" t="s">
        <v>64</v>
      </c>
      <c r="D27" s="49" t="s">
        <v>65</v>
      </c>
    </row>
    <row r="28" spans="1:16">
      <c r="A28" s="26"/>
      <c r="B28" s="49" t="s">
        <v>59</v>
      </c>
      <c r="C28" s="49"/>
      <c r="D28" s="49"/>
    </row>
    <row r="29" spans="1:16">
      <c r="A29" s="26"/>
    </row>
    <row r="30" spans="1:16">
      <c r="A30" s="26" t="s">
        <v>66</v>
      </c>
      <c r="B30" s="49" t="s">
        <v>42</v>
      </c>
      <c r="C30" s="49" t="s">
        <v>43</v>
      </c>
    </row>
    <row r="31" spans="1:16">
      <c r="B31" s="49" t="s">
        <v>44</v>
      </c>
      <c r="C31" s="49"/>
    </row>
    <row r="32" spans="1:16">
      <c r="B32" s="49" t="s">
        <v>45</v>
      </c>
      <c r="C32" s="49"/>
    </row>
    <row r="34" spans="1:1">
      <c r="A34" t="s">
        <v>226</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C3:AA1524"/>
  <sheetViews>
    <sheetView workbookViewId="0">
      <selection activeCell="D17" sqref="D17"/>
    </sheetView>
  </sheetViews>
  <sheetFormatPr defaultRowHeight="17"/>
  <cols>
    <col min="3" max="3" width="17.9140625" customWidth="1"/>
    <col min="4" max="4" width="22.6640625" customWidth="1"/>
    <col min="5" max="5" width="19.08203125" customWidth="1"/>
    <col min="8" max="8" width="16.4140625" customWidth="1"/>
    <col min="9" max="9" width="21" customWidth="1"/>
    <col min="27" max="27" width="25" customWidth="1"/>
  </cols>
  <sheetData>
    <row r="3" spans="3:27">
      <c r="D3" s="5">
        <v>44667</v>
      </c>
      <c r="E3" s="24">
        <f ca="1">NOW()</f>
        <v>45446.87878298611</v>
      </c>
    </row>
    <row r="4" spans="3:27">
      <c r="E4" s="5">
        <f ca="1">TODAY()</f>
        <v>45446</v>
      </c>
    </row>
    <row r="5" spans="3:27">
      <c r="C5" s="6" t="s">
        <v>57</v>
      </c>
      <c r="D5" s="5">
        <v>40471</v>
      </c>
    </row>
    <row r="6" spans="3:27">
      <c r="C6">
        <v>2</v>
      </c>
      <c r="D6" s="5">
        <f t="shared" ref="D6:D7" si="0">$D$5+(C6-1)</f>
        <v>40472</v>
      </c>
      <c r="AA6" t="str">
        <f t="shared" ref="AA6:AA17" si="1">REPLACE(H6,5,4,"XXXX")</f>
        <v>XXXX</v>
      </c>
    </row>
    <row r="7" spans="3:27">
      <c r="C7">
        <v>5</v>
      </c>
      <c r="D7" s="5">
        <f t="shared" si="0"/>
        <v>40475</v>
      </c>
      <c r="AA7" t="str">
        <f t="shared" si="1"/>
        <v>XXXX</v>
      </c>
    </row>
    <row r="8" spans="3:27">
      <c r="C8">
        <v>100</v>
      </c>
      <c r="D8" s="5">
        <f>$D$5+(C8-1)</f>
        <v>40570</v>
      </c>
      <c r="AA8" t="str">
        <f t="shared" si="1"/>
        <v>XXXX</v>
      </c>
    </row>
    <row r="9" spans="3:27">
      <c r="C9">
        <v>200</v>
      </c>
      <c r="D9" s="5">
        <f t="shared" ref="D9:D12" si="2">IF($D$5="","",$D$5+(C9-1))</f>
        <v>40670</v>
      </c>
      <c r="AA9" t="str">
        <f t="shared" si="1"/>
        <v>XXXX</v>
      </c>
    </row>
    <row r="10" spans="3:27">
      <c r="C10">
        <v>500</v>
      </c>
      <c r="D10" s="5">
        <f t="shared" si="2"/>
        <v>40970</v>
      </c>
      <c r="AA10" t="str">
        <f t="shared" si="1"/>
        <v>XXXX</v>
      </c>
    </row>
    <row r="11" spans="3:27">
      <c r="C11">
        <v>1000</v>
      </c>
      <c r="D11" s="5">
        <f t="shared" si="2"/>
        <v>41470</v>
      </c>
      <c r="AA11" t="str">
        <f t="shared" si="1"/>
        <v>XXXX</v>
      </c>
    </row>
    <row r="12" spans="3:27">
      <c r="C12">
        <v>5000</v>
      </c>
      <c r="D12" s="5">
        <f t="shared" si="2"/>
        <v>45470</v>
      </c>
      <c r="AA12" t="str">
        <f t="shared" si="1"/>
        <v>XXXX</v>
      </c>
    </row>
    <row r="13" spans="3:27">
      <c r="AA13" t="str">
        <f t="shared" si="1"/>
        <v>XXXX</v>
      </c>
    </row>
    <row r="14" spans="3:27">
      <c r="AA14" t="str">
        <f t="shared" si="1"/>
        <v>XXXX</v>
      </c>
    </row>
    <row r="15" spans="3:27">
      <c r="AA15" t="str">
        <f t="shared" si="1"/>
        <v>XXXX</v>
      </c>
    </row>
    <row r="16" spans="3:27">
      <c r="AA16" t="str">
        <f t="shared" si="1"/>
        <v>XXXX</v>
      </c>
    </row>
    <row r="17" spans="5:27">
      <c r="AA17" t="str">
        <f t="shared" si="1"/>
        <v>XXXX</v>
      </c>
    </row>
    <row r="29" spans="5:27">
      <c r="E29" s="45"/>
    </row>
    <row r="30" spans="5:27">
      <c r="E30" s="45"/>
    </row>
    <row r="31" spans="5:27">
      <c r="E31" s="45"/>
    </row>
    <row r="32" spans="5:27">
      <c r="E32" s="45"/>
    </row>
    <row r="33" spans="5:5">
      <c r="E33" s="45"/>
    </row>
    <row r="309" spans="8:8">
      <c r="H309" t="s">
        <v>284</v>
      </c>
    </row>
    <row r="310" spans="8:8">
      <c r="H310" t="s">
        <v>285</v>
      </c>
    </row>
    <row r="311" spans="8:8">
      <c r="H311" t="s">
        <v>286</v>
      </c>
    </row>
    <row r="312" spans="8:8">
      <c r="H312" t="s">
        <v>287</v>
      </c>
    </row>
    <row r="313" spans="8:8">
      <c r="H313" t="s">
        <v>288</v>
      </c>
    </row>
    <row r="314" spans="8:8">
      <c r="H314" t="s">
        <v>289</v>
      </c>
    </row>
    <row r="315" spans="8:8">
      <c r="H315" t="s">
        <v>290</v>
      </c>
    </row>
    <row r="316" spans="8:8">
      <c r="H316" t="s">
        <v>291</v>
      </c>
    </row>
    <row r="317" spans="8:8">
      <c r="H317" t="s">
        <v>292</v>
      </c>
    </row>
    <row r="318" spans="8:8">
      <c r="H318" t="s">
        <v>293</v>
      </c>
    </row>
    <row r="319" spans="8:8">
      <c r="H319" t="s">
        <v>294</v>
      </c>
    </row>
    <row r="320" spans="8:8">
      <c r="H320" t="s">
        <v>295</v>
      </c>
    </row>
    <row r="321" spans="8:8">
      <c r="H321" t="s">
        <v>296</v>
      </c>
    </row>
    <row r="322" spans="8:8">
      <c r="H322" t="s">
        <v>297</v>
      </c>
    </row>
    <row r="323" spans="8:8">
      <c r="H323" t="s">
        <v>298</v>
      </c>
    </row>
    <row r="324" spans="8:8">
      <c r="H324" t="s">
        <v>299</v>
      </c>
    </row>
    <row r="325" spans="8:8">
      <c r="H325" t="s">
        <v>300</v>
      </c>
    </row>
    <row r="326" spans="8:8">
      <c r="H326" t="s">
        <v>301</v>
      </c>
    </row>
    <row r="327" spans="8:8">
      <c r="H327" t="s">
        <v>302</v>
      </c>
    </row>
    <row r="328" spans="8:8">
      <c r="H328" t="s">
        <v>303</v>
      </c>
    </row>
    <row r="329" spans="8:8">
      <c r="H329" t="s">
        <v>304</v>
      </c>
    </row>
    <row r="330" spans="8:8">
      <c r="H330" t="s">
        <v>305</v>
      </c>
    </row>
    <row r="331" spans="8:8">
      <c r="H331" t="s">
        <v>306</v>
      </c>
    </row>
    <row r="332" spans="8:8">
      <c r="H332" t="s">
        <v>307</v>
      </c>
    </row>
    <row r="333" spans="8:8">
      <c r="H333" t="s">
        <v>308</v>
      </c>
    </row>
    <row r="334" spans="8:8">
      <c r="H334" t="s">
        <v>309</v>
      </c>
    </row>
    <row r="335" spans="8:8">
      <c r="H335" t="s">
        <v>310</v>
      </c>
    </row>
    <row r="336" spans="8:8">
      <c r="H336" t="s">
        <v>311</v>
      </c>
    </row>
    <row r="337" spans="8:8">
      <c r="H337" t="s">
        <v>312</v>
      </c>
    </row>
    <row r="338" spans="8:8">
      <c r="H338" t="s">
        <v>313</v>
      </c>
    </row>
    <row r="339" spans="8:8">
      <c r="H339" t="s">
        <v>314</v>
      </c>
    </row>
    <row r="340" spans="8:8">
      <c r="H340" t="s">
        <v>315</v>
      </c>
    </row>
    <row r="341" spans="8:8">
      <c r="H341" t="s">
        <v>316</v>
      </c>
    </row>
    <row r="342" spans="8:8">
      <c r="H342" t="s">
        <v>317</v>
      </c>
    </row>
    <row r="343" spans="8:8">
      <c r="H343" t="s">
        <v>318</v>
      </c>
    </row>
    <row r="344" spans="8:8">
      <c r="H344" t="s">
        <v>319</v>
      </c>
    </row>
    <row r="345" spans="8:8">
      <c r="H345" t="s">
        <v>320</v>
      </c>
    </row>
    <row r="346" spans="8:8">
      <c r="H346" t="s">
        <v>321</v>
      </c>
    </row>
    <row r="347" spans="8:8">
      <c r="H347" t="s">
        <v>322</v>
      </c>
    </row>
    <row r="348" spans="8:8">
      <c r="H348" t="s">
        <v>323</v>
      </c>
    </row>
    <row r="349" spans="8:8">
      <c r="H349" t="s">
        <v>324</v>
      </c>
    </row>
    <row r="350" spans="8:8">
      <c r="H350" t="s">
        <v>325</v>
      </c>
    </row>
    <row r="351" spans="8:8">
      <c r="H351" t="s">
        <v>326</v>
      </c>
    </row>
    <row r="352" spans="8:8">
      <c r="H352" t="s">
        <v>327</v>
      </c>
    </row>
    <row r="353" spans="8:8">
      <c r="H353" t="s">
        <v>328</v>
      </c>
    </row>
    <row r="354" spans="8:8">
      <c r="H354" t="s">
        <v>329</v>
      </c>
    </row>
    <row r="355" spans="8:8">
      <c r="H355" t="s">
        <v>330</v>
      </c>
    </row>
    <row r="356" spans="8:8">
      <c r="H356" t="s">
        <v>331</v>
      </c>
    </row>
    <row r="357" spans="8:8">
      <c r="H357" t="s">
        <v>332</v>
      </c>
    </row>
    <row r="358" spans="8:8">
      <c r="H358" t="s">
        <v>333</v>
      </c>
    </row>
    <row r="359" spans="8:8">
      <c r="H359" t="s">
        <v>334</v>
      </c>
    </row>
    <row r="360" spans="8:8">
      <c r="H360" t="s">
        <v>335</v>
      </c>
    </row>
    <row r="361" spans="8:8">
      <c r="H361" t="s">
        <v>336</v>
      </c>
    </row>
    <row r="362" spans="8:8">
      <c r="H362" t="s">
        <v>337</v>
      </c>
    </row>
    <row r="363" spans="8:8">
      <c r="H363" t="s">
        <v>338</v>
      </c>
    </row>
    <row r="364" spans="8:8">
      <c r="H364" t="s">
        <v>339</v>
      </c>
    </row>
    <row r="365" spans="8:8">
      <c r="H365" t="s">
        <v>340</v>
      </c>
    </row>
    <row r="366" spans="8:8">
      <c r="H366" t="s">
        <v>341</v>
      </c>
    </row>
    <row r="367" spans="8:8">
      <c r="H367" t="s">
        <v>342</v>
      </c>
    </row>
    <row r="368" spans="8:8">
      <c r="H368" t="s">
        <v>343</v>
      </c>
    </row>
    <row r="369" spans="8:8">
      <c r="H369" t="s">
        <v>344</v>
      </c>
    </row>
    <row r="370" spans="8:8">
      <c r="H370" t="s">
        <v>345</v>
      </c>
    </row>
    <row r="371" spans="8:8">
      <c r="H371" t="s">
        <v>346</v>
      </c>
    </row>
    <row r="372" spans="8:8">
      <c r="H372" t="s">
        <v>347</v>
      </c>
    </row>
    <row r="373" spans="8:8">
      <c r="H373" t="s">
        <v>348</v>
      </c>
    </row>
    <row r="374" spans="8:8">
      <c r="H374" t="s">
        <v>349</v>
      </c>
    </row>
    <row r="375" spans="8:8">
      <c r="H375" t="s">
        <v>350</v>
      </c>
    </row>
    <row r="376" spans="8:8">
      <c r="H376" t="s">
        <v>351</v>
      </c>
    </row>
    <row r="377" spans="8:8">
      <c r="H377" t="s">
        <v>352</v>
      </c>
    </row>
    <row r="378" spans="8:8">
      <c r="H378" t="s">
        <v>353</v>
      </c>
    </row>
    <row r="379" spans="8:8">
      <c r="H379" t="s">
        <v>354</v>
      </c>
    </row>
    <row r="380" spans="8:8">
      <c r="H380" t="s">
        <v>355</v>
      </c>
    </row>
    <row r="381" spans="8:8">
      <c r="H381" t="s">
        <v>356</v>
      </c>
    </row>
    <row r="382" spans="8:8">
      <c r="H382" t="s">
        <v>357</v>
      </c>
    </row>
    <row r="383" spans="8:8">
      <c r="H383" t="s">
        <v>358</v>
      </c>
    </row>
    <row r="384" spans="8:8">
      <c r="H384" t="s">
        <v>359</v>
      </c>
    </row>
    <row r="385" spans="8:8">
      <c r="H385" t="s">
        <v>360</v>
      </c>
    </row>
    <row r="386" spans="8:8">
      <c r="H386" t="s">
        <v>361</v>
      </c>
    </row>
    <row r="387" spans="8:8">
      <c r="H387" t="s">
        <v>362</v>
      </c>
    </row>
    <row r="388" spans="8:8">
      <c r="H388" t="s">
        <v>363</v>
      </c>
    </row>
    <row r="389" spans="8:8">
      <c r="H389" t="s">
        <v>364</v>
      </c>
    </row>
    <row r="390" spans="8:8">
      <c r="H390" t="s">
        <v>365</v>
      </c>
    </row>
    <row r="391" spans="8:8">
      <c r="H391" t="s">
        <v>366</v>
      </c>
    </row>
    <row r="392" spans="8:8">
      <c r="H392" t="s">
        <v>367</v>
      </c>
    </row>
    <row r="393" spans="8:8">
      <c r="H393" t="s">
        <v>368</v>
      </c>
    </row>
    <row r="394" spans="8:8">
      <c r="H394" t="s">
        <v>369</v>
      </c>
    </row>
    <row r="395" spans="8:8">
      <c r="H395" t="s">
        <v>370</v>
      </c>
    </row>
    <row r="396" spans="8:8">
      <c r="H396" t="s">
        <v>371</v>
      </c>
    </row>
    <row r="397" spans="8:8">
      <c r="H397" t="s">
        <v>372</v>
      </c>
    </row>
    <row r="398" spans="8:8">
      <c r="H398" t="s">
        <v>373</v>
      </c>
    </row>
    <row r="399" spans="8:8">
      <c r="H399" t="s">
        <v>374</v>
      </c>
    </row>
    <row r="400" spans="8:8">
      <c r="H400" t="s">
        <v>375</v>
      </c>
    </row>
    <row r="401" spans="8:8">
      <c r="H401" t="s">
        <v>376</v>
      </c>
    </row>
    <row r="402" spans="8:8">
      <c r="H402" t="s">
        <v>377</v>
      </c>
    </row>
    <row r="403" spans="8:8">
      <c r="H403" t="s">
        <v>378</v>
      </c>
    </row>
    <row r="404" spans="8:8">
      <c r="H404" t="s">
        <v>379</v>
      </c>
    </row>
    <row r="405" spans="8:8">
      <c r="H405" t="s">
        <v>380</v>
      </c>
    </row>
    <row r="406" spans="8:8">
      <c r="H406" t="s">
        <v>381</v>
      </c>
    </row>
    <row r="407" spans="8:8">
      <c r="H407" t="s">
        <v>382</v>
      </c>
    </row>
    <row r="408" spans="8:8">
      <c r="H408" t="s">
        <v>383</v>
      </c>
    </row>
    <row r="409" spans="8:8">
      <c r="H409" t="s">
        <v>384</v>
      </c>
    </row>
    <row r="410" spans="8:8">
      <c r="H410" t="s">
        <v>385</v>
      </c>
    </row>
    <row r="411" spans="8:8">
      <c r="H411" t="s">
        <v>386</v>
      </c>
    </row>
    <row r="412" spans="8:8">
      <c r="H412" t="s">
        <v>387</v>
      </c>
    </row>
    <row r="413" spans="8:8">
      <c r="H413" t="s">
        <v>388</v>
      </c>
    </row>
    <row r="414" spans="8:8">
      <c r="H414" t="s">
        <v>389</v>
      </c>
    </row>
    <row r="415" spans="8:8">
      <c r="H415" t="s">
        <v>390</v>
      </c>
    </row>
    <row r="416" spans="8:8">
      <c r="H416" t="s">
        <v>391</v>
      </c>
    </row>
    <row r="417" spans="8:8">
      <c r="H417" t="s">
        <v>392</v>
      </c>
    </row>
    <row r="418" spans="8:8">
      <c r="H418" t="s">
        <v>393</v>
      </c>
    </row>
    <row r="419" spans="8:8">
      <c r="H419" t="s">
        <v>394</v>
      </c>
    </row>
    <row r="420" spans="8:8">
      <c r="H420" t="s">
        <v>395</v>
      </c>
    </row>
    <row r="421" spans="8:8">
      <c r="H421" t="s">
        <v>396</v>
      </c>
    </row>
    <row r="422" spans="8:8">
      <c r="H422" t="s">
        <v>397</v>
      </c>
    </row>
    <row r="423" spans="8:8">
      <c r="H423" t="s">
        <v>398</v>
      </c>
    </row>
    <row r="424" spans="8:8">
      <c r="H424" t="s">
        <v>399</v>
      </c>
    </row>
    <row r="425" spans="8:8">
      <c r="H425" t="s">
        <v>400</v>
      </c>
    </row>
    <row r="426" spans="8:8">
      <c r="H426" t="s">
        <v>401</v>
      </c>
    </row>
    <row r="427" spans="8:8">
      <c r="H427" t="s">
        <v>402</v>
      </c>
    </row>
    <row r="428" spans="8:8">
      <c r="H428" t="s">
        <v>403</v>
      </c>
    </row>
    <row r="429" spans="8:8">
      <c r="H429" t="s">
        <v>404</v>
      </c>
    </row>
    <row r="430" spans="8:8">
      <c r="H430" t="s">
        <v>405</v>
      </c>
    </row>
    <row r="431" spans="8:8">
      <c r="H431" t="s">
        <v>406</v>
      </c>
    </row>
    <row r="432" spans="8:8">
      <c r="H432" t="s">
        <v>407</v>
      </c>
    </row>
    <row r="433" spans="8:8">
      <c r="H433" t="s">
        <v>408</v>
      </c>
    </row>
    <row r="434" spans="8:8">
      <c r="H434" t="s">
        <v>409</v>
      </c>
    </row>
    <row r="435" spans="8:8">
      <c r="H435" t="s">
        <v>410</v>
      </c>
    </row>
    <row r="436" spans="8:8">
      <c r="H436" t="s">
        <v>411</v>
      </c>
    </row>
    <row r="437" spans="8:8">
      <c r="H437" t="s">
        <v>412</v>
      </c>
    </row>
    <row r="438" spans="8:8">
      <c r="H438" t="s">
        <v>413</v>
      </c>
    </row>
    <row r="439" spans="8:8">
      <c r="H439" t="s">
        <v>414</v>
      </c>
    </row>
    <row r="440" spans="8:8">
      <c r="H440" t="s">
        <v>415</v>
      </c>
    </row>
    <row r="441" spans="8:8">
      <c r="H441" t="s">
        <v>416</v>
      </c>
    </row>
    <row r="442" spans="8:8">
      <c r="H442" t="s">
        <v>417</v>
      </c>
    </row>
    <row r="443" spans="8:8">
      <c r="H443" t="s">
        <v>418</v>
      </c>
    </row>
    <row r="444" spans="8:8">
      <c r="H444" t="s">
        <v>419</v>
      </c>
    </row>
    <row r="445" spans="8:8">
      <c r="H445" t="s">
        <v>420</v>
      </c>
    </row>
    <row r="446" spans="8:8">
      <c r="H446" t="s">
        <v>421</v>
      </c>
    </row>
    <row r="447" spans="8:8">
      <c r="H447" t="s">
        <v>422</v>
      </c>
    </row>
    <row r="448" spans="8:8">
      <c r="H448" t="s">
        <v>423</v>
      </c>
    </row>
    <row r="449" spans="8:8">
      <c r="H449" t="s">
        <v>424</v>
      </c>
    </row>
    <row r="450" spans="8:8">
      <c r="H450" t="s">
        <v>425</v>
      </c>
    </row>
    <row r="451" spans="8:8">
      <c r="H451" t="s">
        <v>426</v>
      </c>
    </row>
    <row r="452" spans="8:8">
      <c r="H452" t="s">
        <v>427</v>
      </c>
    </row>
    <row r="453" spans="8:8">
      <c r="H453" t="s">
        <v>428</v>
      </c>
    </row>
    <row r="454" spans="8:8">
      <c r="H454" t="s">
        <v>429</v>
      </c>
    </row>
    <row r="455" spans="8:8">
      <c r="H455" t="s">
        <v>430</v>
      </c>
    </row>
    <row r="456" spans="8:8">
      <c r="H456" t="s">
        <v>431</v>
      </c>
    </row>
    <row r="457" spans="8:8">
      <c r="H457" t="s">
        <v>432</v>
      </c>
    </row>
    <row r="458" spans="8:8">
      <c r="H458" t="s">
        <v>433</v>
      </c>
    </row>
    <row r="459" spans="8:8">
      <c r="H459" t="s">
        <v>434</v>
      </c>
    </row>
    <row r="460" spans="8:8">
      <c r="H460" t="s">
        <v>435</v>
      </c>
    </row>
    <row r="461" spans="8:8">
      <c r="H461" t="s">
        <v>436</v>
      </c>
    </row>
    <row r="462" spans="8:8">
      <c r="H462" t="s">
        <v>437</v>
      </c>
    </row>
    <row r="463" spans="8:8">
      <c r="H463" t="s">
        <v>438</v>
      </c>
    </row>
    <row r="464" spans="8:8">
      <c r="H464" t="s">
        <v>439</v>
      </c>
    </row>
    <row r="465" spans="8:8">
      <c r="H465" t="s">
        <v>440</v>
      </c>
    </row>
    <row r="466" spans="8:8">
      <c r="H466" t="s">
        <v>441</v>
      </c>
    </row>
    <row r="467" spans="8:8">
      <c r="H467" t="s">
        <v>442</v>
      </c>
    </row>
    <row r="468" spans="8:8">
      <c r="H468" t="s">
        <v>443</v>
      </c>
    </row>
    <row r="469" spans="8:8">
      <c r="H469" t="s">
        <v>444</v>
      </c>
    </row>
    <row r="470" spans="8:8">
      <c r="H470" t="s">
        <v>445</v>
      </c>
    </row>
    <row r="471" spans="8:8">
      <c r="H471" t="s">
        <v>446</v>
      </c>
    </row>
    <row r="472" spans="8:8">
      <c r="H472" t="s">
        <v>447</v>
      </c>
    </row>
    <row r="473" spans="8:8">
      <c r="H473" t="s">
        <v>448</v>
      </c>
    </row>
    <row r="474" spans="8:8">
      <c r="H474" t="s">
        <v>449</v>
      </c>
    </row>
    <row r="475" spans="8:8">
      <c r="H475" t="s">
        <v>450</v>
      </c>
    </row>
    <row r="476" spans="8:8">
      <c r="H476" t="s">
        <v>451</v>
      </c>
    </row>
    <row r="477" spans="8:8">
      <c r="H477" t="s">
        <v>452</v>
      </c>
    </row>
    <row r="478" spans="8:8">
      <c r="H478" t="s">
        <v>453</v>
      </c>
    </row>
    <row r="479" spans="8:8">
      <c r="H479" t="s">
        <v>454</v>
      </c>
    </row>
    <row r="480" spans="8:8">
      <c r="H480" t="s">
        <v>455</v>
      </c>
    </row>
    <row r="481" spans="8:8">
      <c r="H481" t="s">
        <v>456</v>
      </c>
    </row>
    <row r="482" spans="8:8">
      <c r="H482" t="s">
        <v>457</v>
      </c>
    </row>
    <row r="483" spans="8:8">
      <c r="H483" t="s">
        <v>458</v>
      </c>
    </row>
    <row r="484" spans="8:8">
      <c r="H484" t="s">
        <v>459</v>
      </c>
    </row>
    <row r="485" spans="8:8">
      <c r="H485" t="s">
        <v>460</v>
      </c>
    </row>
    <row r="486" spans="8:8">
      <c r="H486" t="s">
        <v>461</v>
      </c>
    </row>
    <row r="487" spans="8:8">
      <c r="H487" t="s">
        <v>462</v>
      </c>
    </row>
    <row r="488" spans="8:8">
      <c r="H488" t="s">
        <v>463</v>
      </c>
    </row>
    <row r="489" spans="8:8">
      <c r="H489" t="s">
        <v>464</v>
      </c>
    </row>
    <row r="490" spans="8:8">
      <c r="H490" t="s">
        <v>465</v>
      </c>
    </row>
    <row r="491" spans="8:8">
      <c r="H491" t="s">
        <v>466</v>
      </c>
    </row>
    <row r="492" spans="8:8">
      <c r="H492" t="s">
        <v>467</v>
      </c>
    </row>
    <row r="493" spans="8:8">
      <c r="H493" t="s">
        <v>468</v>
      </c>
    </row>
    <row r="494" spans="8:8">
      <c r="H494" t="s">
        <v>469</v>
      </c>
    </row>
    <row r="495" spans="8:8">
      <c r="H495" t="s">
        <v>470</v>
      </c>
    </row>
    <row r="496" spans="8:8">
      <c r="H496" t="s">
        <v>471</v>
      </c>
    </row>
    <row r="497" spans="8:8">
      <c r="H497" t="s">
        <v>472</v>
      </c>
    </row>
    <row r="498" spans="8:8">
      <c r="H498" t="s">
        <v>473</v>
      </c>
    </row>
    <row r="499" spans="8:8">
      <c r="H499" t="s">
        <v>474</v>
      </c>
    </row>
    <row r="500" spans="8:8">
      <c r="H500" t="s">
        <v>475</v>
      </c>
    </row>
    <row r="501" spans="8:8">
      <c r="H501" t="s">
        <v>476</v>
      </c>
    </row>
    <row r="502" spans="8:8">
      <c r="H502" t="s">
        <v>477</v>
      </c>
    </row>
    <row r="503" spans="8:8">
      <c r="H503" t="s">
        <v>478</v>
      </c>
    </row>
    <row r="504" spans="8:8">
      <c r="H504" t="s">
        <v>479</v>
      </c>
    </row>
    <row r="505" spans="8:8">
      <c r="H505" t="s">
        <v>480</v>
      </c>
    </row>
    <row r="506" spans="8:8">
      <c r="H506" t="s">
        <v>481</v>
      </c>
    </row>
    <row r="507" spans="8:8">
      <c r="H507" t="s">
        <v>482</v>
      </c>
    </row>
    <row r="508" spans="8:8">
      <c r="H508" t="s">
        <v>483</v>
      </c>
    </row>
    <row r="509" spans="8:8">
      <c r="H509" t="s">
        <v>484</v>
      </c>
    </row>
    <row r="510" spans="8:8">
      <c r="H510" t="s">
        <v>485</v>
      </c>
    </row>
    <row r="511" spans="8:8">
      <c r="H511" t="s">
        <v>486</v>
      </c>
    </row>
    <row r="512" spans="8:8">
      <c r="H512" t="s">
        <v>487</v>
      </c>
    </row>
    <row r="513" spans="8:8">
      <c r="H513" t="s">
        <v>488</v>
      </c>
    </row>
    <row r="514" spans="8:8">
      <c r="H514" t="s">
        <v>489</v>
      </c>
    </row>
    <row r="515" spans="8:8">
      <c r="H515" t="s">
        <v>490</v>
      </c>
    </row>
    <row r="516" spans="8:8">
      <c r="H516" t="s">
        <v>491</v>
      </c>
    </row>
    <row r="517" spans="8:8">
      <c r="H517" t="s">
        <v>492</v>
      </c>
    </row>
    <row r="518" spans="8:8">
      <c r="H518" t="s">
        <v>493</v>
      </c>
    </row>
    <row r="519" spans="8:8">
      <c r="H519" t="s">
        <v>494</v>
      </c>
    </row>
    <row r="520" spans="8:8">
      <c r="H520" t="s">
        <v>495</v>
      </c>
    </row>
    <row r="521" spans="8:8">
      <c r="H521" t="s">
        <v>496</v>
      </c>
    </row>
    <row r="522" spans="8:8">
      <c r="H522" t="s">
        <v>497</v>
      </c>
    </row>
    <row r="523" spans="8:8">
      <c r="H523" t="s">
        <v>498</v>
      </c>
    </row>
    <row r="524" spans="8:8">
      <c r="H524" t="s">
        <v>499</v>
      </c>
    </row>
    <row r="525" spans="8:8">
      <c r="H525" t="s">
        <v>500</v>
      </c>
    </row>
    <row r="526" spans="8:8">
      <c r="H526" t="s">
        <v>501</v>
      </c>
    </row>
    <row r="527" spans="8:8">
      <c r="H527" t="s">
        <v>502</v>
      </c>
    </row>
    <row r="528" spans="8:8">
      <c r="H528" t="s">
        <v>503</v>
      </c>
    </row>
    <row r="529" spans="8:8">
      <c r="H529" t="s">
        <v>504</v>
      </c>
    </row>
    <row r="530" spans="8:8">
      <c r="H530" t="s">
        <v>505</v>
      </c>
    </row>
    <row r="531" spans="8:8">
      <c r="H531" t="s">
        <v>506</v>
      </c>
    </row>
    <row r="532" spans="8:8">
      <c r="H532" t="s">
        <v>507</v>
      </c>
    </row>
    <row r="533" spans="8:8">
      <c r="H533" t="s">
        <v>508</v>
      </c>
    </row>
    <row r="534" spans="8:8">
      <c r="H534" t="s">
        <v>509</v>
      </c>
    </row>
    <row r="535" spans="8:8">
      <c r="H535" t="s">
        <v>510</v>
      </c>
    </row>
    <row r="536" spans="8:8">
      <c r="H536" t="s">
        <v>511</v>
      </c>
    </row>
    <row r="537" spans="8:8">
      <c r="H537" t="s">
        <v>512</v>
      </c>
    </row>
    <row r="538" spans="8:8">
      <c r="H538" t="s">
        <v>513</v>
      </c>
    </row>
    <row r="539" spans="8:8">
      <c r="H539" t="s">
        <v>514</v>
      </c>
    </row>
    <row r="540" spans="8:8">
      <c r="H540" t="s">
        <v>515</v>
      </c>
    </row>
    <row r="541" spans="8:8">
      <c r="H541" t="s">
        <v>516</v>
      </c>
    </row>
    <row r="542" spans="8:8">
      <c r="H542" t="s">
        <v>517</v>
      </c>
    </row>
    <row r="543" spans="8:8">
      <c r="H543" t="s">
        <v>518</v>
      </c>
    </row>
    <row r="544" spans="8:8">
      <c r="H544" t="s">
        <v>519</v>
      </c>
    </row>
    <row r="545" spans="8:8">
      <c r="H545" t="s">
        <v>520</v>
      </c>
    </row>
    <row r="546" spans="8:8">
      <c r="H546" t="s">
        <v>521</v>
      </c>
    </row>
    <row r="547" spans="8:8">
      <c r="H547" t="s">
        <v>522</v>
      </c>
    </row>
    <row r="548" spans="8:8">
      <c r="H548" t="s">
        <v>523</v>
      </c>
    </row>
    <row r="549" spans="8:8">
      <c r="H549" t="s">
        <v>524</v>
      </c>
    </row>
    <row r="550" spans="8:8">
      <c r="H550" t="s">
        <v>525</v>
      </c>
    </row>
    <row r="551" spans="8:8">
      <c r="H551" t="s">
        <v>526</v>
      </c>
    </row>
    <row r="552" spans="8:8">
      <c r="H552" t="s">
        <v>527</v>
      </c>
    </row>
    <row r="553" spans="8:8">
      <c r="H553" t="s">
        <v>528</v>
      </c>
    </row>
    <row r="554" spans="8:8">
      <c r="H554" t="s">
        <v>529</v>
      </c>
    </row>
    <row r="555" spans="8:8">
      <c r="H555" t="s">
        <v>530</v>
      </c>
    </row>
    <row r="556" spans="8:8">
      <c r="H556" t="s">
        <v>531</v>
      </c>
    </row>
    <row r="557" spans="8:8">
      <c r="H557" t="s">
        <v>532</v>
      </c>
    </row>
    <row r="558" spans="8:8">
      <c r="H558" t="s">
        <v>533</v>
      </c>
    </row>
    <row r="559" spans="8:8">
      <c r="H559" t="s">
        <v>534</v>
      </c>
    </row>
    <row r="560" spans="8:8">
      <c r="H560" t="s">
        <v>535</v>
      </c>
    </row>
    <row r="561" spans="8:8">
      <c r="H561" t="s">
        <v>536</v>
      </c>
    </row>
    <row r="562" spans="8:8">
      <c r="H562" t="s">
        <v>537</v>
      </c>
    </row>
    <row r="563" spans="8:8">
      <c r="H563" t="s">
        <v>538</v>
      </c>
    </row>
    <row r="564" spans="8:8">
      <c r="H564" t="s">
        <v>539</v>
      </c>
    </row>
    <row r="565" spans="8:8">
      <c r="H565" t="s">
        <v>540</v>
      </c>
    </row>
    <row r="566" spans="8:8">
      <c r="H566" t="s">
        <v>541</v>
      </c>
    </row>
    <row r="567" spans="8:8">
      <c r="H567" t="s">
        <v>542</v>
      </c>
    </row>
    <row r="568" spans="8:8">
      <c r="H568" t="s">
        <v>543</v>
      </c>
    </row>
    <row r="569" spans="8:8">
      <c r="H569" t="s">
        <v>544</v>
      </c>
    </row>
    <row r="570" spans="8:8">
      <c r="H570" t="s">
        <v>545</v>
      </c>
    </row>
    <row r="571" spans="8:8">
      <c r="H571" t="s">
        <v>546</v>
      </c>
    </row>
    <row r="572" spans="8:8">
      <c r="H572" t="s">
        <v>547</v>
      </c>
    </row>
    <row r="573" spans="8:8">
      <c r="H573" t="s">
        <v>548</v>
      </c>
    </row>
    <row r="574" spans="8:8">
      <c r="H574" t="s">
        <v>549</v>
      </c>
    </row>
    <row r="575" spans="8:8">
      <c r="H575" t="s">
        <v>550</v>
      </c>
    </row>
    <row r="576" spans="8:8">
      <c r="H576" t="s">
        <v>551</v>
      </c>
    </row>
    <row r="577" spans="8:8">
      <c r="H577" t="s">
        <v>552</v>
      </c>
    </row>
    <row r="578" spans="8:8">
      <c r="H578" t="s">
        <v>553</v>
      </c>
    </row>
    <row r="579" spans="8:8">
      <c r="H579" t="s">
        <v>554</v>
      </c>
    </row>
    <row r="580" spans="8:8">
      <c r="H580" t="s">
        <v>555</v>
      </c>
    </row>
    <row r="581" spans="8:8">
      <c r="H581" t="s">
        <v>556</v>
      </c>
    </row>
    <row r="582" spans="8:8">
      <c r="H582" t="s">
        <v>557</v>
      </c>
    </row>
    <row r="583" spans="8:8">
      <c r="H583" t="s">
        <v>558</v>
      </c>
    </row>
    <row r="584" spans="8:8">
      <c r="H584" t="s">
        <v>559</v>
      </c>
    </row>
    <row r="585" spans="8:8">
      <c r="H585" t="s">
        <v>560</v>
      </c>
    </row>
    <row r="586" spans="8:8">
      <c r="H586" t="s">
        <v>561</v>
      </c>
    </row>
    <row r="587" spans="8:8">
      <c r="H587" t="s">
        <v>562</v>
      </c>
    </row>
    <row r="588" spans="8:8">
      <c r="H588" t="s">
        <v>563</v>
      </c>
    </row>
    <row r="589" spans="8:8">
      <c r="H589" t="s">
        <v>564</v>
      </c>
    </row>
    <row r="590" spans="8:8">
      <c r="H590" t="s">
        <v>565</v>
      </c>
    </row>
    <row r="591" spans="8:8">
      <c r="H591" t="s">
        <v>566</v>
      </c>
    </row>
    <row r="592" spans="8:8">
      <c r="H592" t="s">
        <v>567</v>
      </c>
    </row>
    <row r="593" spans="8:8">
      <c r="H593" t="s">
        <v>568</v>
      </c>
    </row>
    <row r="594" spans="8:8">
      <c r="H594" t="s">
        <v>569</v>
      </c>
    </row>
    <row r="595" spans="8:8">
      <c r="H595" t="s">
        <v>570</v>
      </c>
    </row>
    <row r="596" spans="8:8">
      <c r="H596" t="s">
        <v>571</v>
      </c>
    </row>
    <row r="597" spans="8:8">
      <c r="H597" t="s">
        <v>572</v>
      </c>
    </row>
    <row r="598" spans="8:8">
      <c r="H598" t="s">
        <v>573</v>
      </c>
    </row>
    <row r="599" spans="8:8">
      <c r="H599" t="s">
        <v>574</v>
      </c>
    </row>
    <row r="600" spans="8:8">
      <c r="H600" t="s">
        <v>575</v>
      </c>
    </row>
    <row r="601" spans="8:8">
      <c r="H601" t="s">
        <v>576</v>
      </c>
    </row>
    <row r="602" spans="8:8">
      <c r="H602" t="s">
        <v>577</v>
      </c>
    </row>
    <row r="603" spans="8:8">
      <c r="H603" t="s">
        <v>578</v>
      </c>
    </row>
    <row r="604" spans="8:8">
      <c r="H604" t="s">
        <v>579</v>
      </c>
    </row>
    <row r="605" spans="8:8">
      <c r="H605" t="s">
        <v>580</v>
      </c>
    </row>
    <row r="606" spans="8:8">
      <c r="H606" t="s">
        <v>581</v>
      </c>
    </row>
    <row r="607" spans="8:8">
      <c r="H607" t="s">
        <v>582</v>
      </c>
    </row>
    <row r="608" spans="8:8">
      <c r="H608" t="s">
        <v>583</v>
      </c>
    </row>
    <row r="609" spans="8:8">
      <c r="H609" t="s">
        <v>584</v>
      </c>
    </row>
    <row r="610" spans="8:8">
      <c r="H610" t="s">
        <v>585</v>
      </c>
    </row>
    <row r="611" spans="8:8">
      <c r="H611" t="s">
        <v>586</v>
      </c>
    </row>
    <row r="612" spans="8:8">
      <c r="H612" t="s">
        <v>587</v>
      </c>
    </row>
    <row r="613" spans="8:8">
      <c r="H613" t="s">
        <v>588</v>
      </c>
    </row>
    <row r="614" spans="8:8">
      <c r="H614" t="s">
        <v>589</v>
      </c>
    </row>
    <row r="615" spans="8:8">
      <c r="H615" t="s">
        <v>590</v>
      </c>
    </row>
    <row r="616" spans="8:8">
      <c r="H616" t="s">
        <v>591</v>
      </c>
    </row>
    <row r="617" spans="8:8">
      <c r="H617" t="s">
        <v>592</v>
      </c>
    </row>
    <row r="618" spans="8:8">
      <c r="H618" t="s">
        <v>593</v>
      </c>
    </row>
    <row r="619" spans="8:8">
      <c r="H619" t="s">
        <v>594</v>
      </c>
    </row>
    <row r="620" spans="8:8">
      <c r="H620" t="s">
        <v>595</v>
      </c>
    </row>
    <row r="621" spans="8:8">
      <c r="H621" t="s">
        <v>596</v>
      </c>
    </row>
    <row r="622" spans="8:8">
      <c r="H622" t="s">
        <v>597</v>
      </c>
    </row>
    <row r="623" spans="8:8">
      <c r="H623" t="s">
        <v>598</v>
      </c>
    </row>
    <row r="624" spans="8:8">
      <c r="H624" t="s">
        <v>599</v>
      </c>
    </row>
    <row r="625" spans="8:8">
      <c r="H625" t="s">
        <v>600</v>
      </c>
    </row>
    <row r="626" spans="8:8">
      <c r="H626" t="s">
        <v>601</v>
      </c>
    </row>
    <row r="627" spans="8:8">
      <c r="H627" t="s">
        <v>602</v>
      </c>
    </row>
    <row r="628" spans="8:8">
      <c r="H628" t="s">
        <v>603</v>
      </c>
    </row>
    <row r="629" spans="8:8">
      <c r="H629" t="s">
        <v>604</v>
      </c>
    </row>
    <row r="630" spans="8:8">
      <c r="H630" t="s">
        <v>605</v>
      </c>
    </row>
    <row r="631" spans="8:8">
      <c r="H631" t="s">
        <v>606</v>
      </c>
    </row>
    <row r="632" spans="8:8">
      <c r="H632" t="s">
        <v>607</v>
      </c>
    </row>
    <row r="633" spans="8:8">
      <c r="H633" t="s">
        <v>608</v>
      </c>
    </row>
    <row r="634" spans="8:8">
      <c r="H634" t="s">
        <v>609</v>
      </c>
    </row>
    <row r="635" spans="8:8">
      <c r="H635" t="s">
        <v>610</v>
      </c>
    </row>
    <row r="636" spans="8:8">
      <c r="H636" t="s">
        <v>611</v>
      </c>
    </row>
    <row r="637" spans="8:8">
      <c r="H637" t="s">
        <v>612</v>
      </c>
    </row>
    <row r="638" spans="8:8">
      <c r="H638" t="s">
        <v>613</v>
      </c>
    </row>
    <row r="639" spans="8:8">
      <c r="H639" t="s">
        <v>614</v>
      </c>
    </row>
    <row r="640" spans="8:8">
      <c r="H640" t="s">
        <v>615</v>
      </c>
    </row>
    <row r="641" spans="8:8">
      <c r="H641" t="s">
        <v>616</v>
      </c>
    </row>
    <row r="642" spans="8:8">
      <c r="H642" t="s">
        <v>617</v>
      </c>
    </row>
    <row r="643" spans="8:8">
      <c r="H643" t="s">
        <v>618</v>
      </c>
    </row>
    <row r="644" spans="8:8">
      <c r="H644" t="s">
        <v>619</v>
      </c>
    </row>
    <row r="645" spans="8:8">
      <c r="H645" t="s">
        <v>620</v>
      </c>
    </row>
    <row r="646" spans="8:8">
      <c r="H646" t="s">
        <v>621</v>
      </c>
    </row>
    <row r="647" spans="8:8">
      <c r="H647" t="s">
        <v>622</v>
      </c>
    </row>
    <row r="648" spans="8:8">
      <c r="H648" t="s">
        <v>623</v>
      </c>
    </row>
    <row r="649" spans="8:8">
      <c r="H649" t="s">
        <v>624</v>
      </c>
    </row>
    <row r="650" spans="8:8">
      <c r="H650" t="s">
        <v>625</v>
      </c>
    </row>
    <row r="651" spans="8:8">
      <c r="H651" t="s">
        <v>626</v>
      </c>
    </row>
    <row r="652" spans="8:8">
      <c r="H652" t="s">
        <v>627</v>
      </c>
    </row>
    <row r="653" spans="8:8">
      <c r="H653" t="s">
        <v>628</v>
      </c>
    </row>
    <row r="654" spans="8:8">
      <c r="H654" t="s">
        <v>629</v>
      </c>
    </row>
    <row r="655" spans="8:8">
      <c r="H655" t="s">
        <v>630</v>
      </c>
    </row>
    <row r="656" spans="8:8">
      <c r="H656" t="s">
        <v>631</v>
      </c>
    </row>
    <row r="657" spans="8:8">
      <c r="H657" t="s">
        <v>632</v>
      </c>
    </row>
    <row r="658" spans="8:8">
      <c r="H658" t="s">
        <v>633</v>
      </c>
    </row>
    <row r="659" spans="8:8">
      <c r="H659" t="s">
        <v>634</v>
      </c>
    </row>
    <row r="660" spans="8:8">
      <c r="H660" t="s">
        <v>635</v>
      </c>
    </row>
    <row r="661" spans="8:8">
      <c r="H661" t="s">
        <v>636</v>
      </c>
    </row>
    <row r="662" spans="8:8">
      <c r="H662" t="s">
        <v>637</v>
      </c>
    </row>
    <row r="663" spans="8:8">
      <c r="H663" t="s">
        <v>638</v>
      </c>
    </row>
    <row r="664" spans="8:8">
      <c r="H664" t="s">
        <v>639</v>
      </c>
    </row>
    <row r="665" spans="8:8">
      <c r="H665" t="s">
        <v>640</v>
      </c>
    </row>
    <row r="666" spans="8:8">
      <c r="H666" t="s">
        <v>641</v>
      </c>
    </row>
    <row r="667" spans="8:8">
      <c r="H667" t="s">
        <v>642</v>
      </c>
    </row>
    <row r="668" spans="8:8">
      <c r="H668" t="s">
        <v>643</v>
      </c>
    </row>
    <row r="669" spans="8:8">
      <c r="H669" t="s">
        <v>644</v>
      </c>
    </row>
    <row r="670" spans="8:8">
      <c r="H670" t="s">
        <v>645</v>
      </c>
    </row>
    <row r="671" spans="8:8">
      <c r="H671" t="s">
        <v>646</v>
      </c>
    </row>
    <row r="672" spans="8:8">
      <c r="H672" t="s">
        <v>647</v>
      </c>
    </row>
    <row r="673" spans="8:8">
      <c r="H673" t="s">
        <v>648</v>
      </c>
    </row>
    <row r="674" spans="8:8">
      <c r="H674" t="s">
        <v>649</v>
      </c>
    </row>
    <row r="675" spans="8:8">
      <c r="H675" t="s">
        <v>650</v>
      </c>
    </row>
    <row r="676" spans="8:8">
      <c r="H676" t="s">
        <v>651</v>
      </c>
    </row>
    <row r="677" spans="8:8">
      <c r="H677" t="s">
        <v>652</v>
      </c>
    </row>
    <row r="678" spans="8:8">
      <c r="H678" t="s">
        <v>653</v>
      </c>
    </row>
    <row r="679" spans="8:8">
      <c r="H679" t="s">
        <v>654</v>
      </c>
    </row>
    <row r="680" spans="8:8">
      <c r="H680" t="s">
        <v>655</v>
      </c>
    </row>
    <row r="681" spans="8:8">
      <c r="H681" t="s">
        <v>656</v>
      </c>
    </row>
    <row r="682" spans="8:8">
      <c r="H682" t="s">
        <v>657</v>
      </c>
    </row>
    <row r="683" spans="8:8">
      <c r="H683" t="s">
        <v>658</v>
      </c>
    </row>
    <row r="684" spans="8:8">
      <c r="H684" t="s">
        <v>659</v>
      </c>
    </row>
    <row r="685" spans="8:8">
      <c r="H685" t="s">
        <v>660</v>
      </c>
    </row>
    <row r="686" spans="8:8">
      <c r="H686" t="s">
        <v>661</v>
      </c>
    </row>
    <row r="687" spans="8:8">
      <c r="H687" t="s">
        <v>662</v>
      </c>
    </row>
    <row r="688" spans="8:8">
      <c r="H688" t="s">
        <v>663</v>
      </c>
    </row>
    <row r="689" spans="8:8">
      <c r="H689" t="s">
        <v>664</v>
      </c>
    </row>
    <row r="690" spans="8:8">
      <c r="H690" t="s">
        <v>665</v>
      </c>
    </row>
    <row r="691" spans="8:8">
      <c r="H691" t="s">
        <v>666</v>
      </c>
    </row>
    <row r="692" spans="8:8">
      <c r="H692" t="s">
        <v>667</v>
      </c>
    </row>
    <row r="693" spans="8:8">
      <c r="H693" t="s">
        <v>668</v>
      </c>
    </row>
    <row r="694" spans="8:8">
      <c r="H694" t="s">
        <v>669</v>
      </c>
    </row>
    <row r="695" spans="8:8">
      <c r="H695" t="s">
        <v>670</v>
      </c>
    </row>
    <row r="696" spans="8:8">
      <c r="H696" t="s">
        <v>671</v>
      </c>
    </row>
    <row r="697" spans="8:8">
      <c r="H697" t="s">
        <v>672</v>
      </c>
    </row>
    <row r="698" spans="8:8">
      <c r="H698" t="s">
        <v>673</v>
      </c>
    </row>
    <row r="699" spans="8:8">
      <c r="H699" t="s">
        <v>674</v>
      </c>
    </row>
    <row r="700" spans="8:8">
      <c r="H700" t="s">
        <v>675</v>
      </c>
    </row>
    <row r="701" spans="8:8">
      <c r="H701" t="s">
        <v>676</v>
      </c>
    </row>
    <row r="702" spans="8:8">
      <c r="H702" t="s">
        <v>677</v>
      </c>
    </row>
    <row r="703" spans="8:8">
      <c r="H703" t="s">
        <v>678</v>
      </c>
    </row>
    <row r="704" spans="8:8">
      <c r="H704" t="s">
        <v>679</v>
      </c>
    </row>
    <row r="705" spans="8:8">
      <c r="H705" t="s">
        <v>680</v>
      </c>
    </row>
    <row r="706" spans="8:8">
      <c r="H706" t="s">
        <v>681</v>
      </c>
    </row>
    <row r="707" spans="8:8">
      <c r="H707" t="s">
        <v>682</v>
      </c>
    </row>
    <row r="708" spans="8:8">
      <c r="H708" t="s">
        <v>683</v>
      </c>
    </row>
    <row r="709" spans="8:8">
      <c r="H709" t="s">
        <v>684</v>
      </c>
    </row>
    <row r="710" spans="8:8">
      <c r="H710" t="s">
        <v>685</v>
      </c>
    </row>
    <row r="711" spans="8:8">
      <c r="H711" t="s">
        <v>686</v>
      </c>
    </row>
    <row r="712" spans="8:8">
      <c r="H712" t="s">
        <v>687</v>
      </c>
    </row>
    <row r="713" spans="8:8">
      <c r="H713" t="s">
        <v>688</v>
      </c>
    </row>
    <row r="714" spans="8:8">
      <c r="H714" t="s">
        <v>689</v>
      </c>
    </row>
    <row r="715" spans="8:8">
      <c r="H715" t="s">
        <v>690</v>
      </c>
    </row>
    <row r="716" spans="8:8">
      <c r="H716" t="s">
        <v>691</v>
      </c>
    </row>
    <row r="717" spans="8:8">
      <c r="H717" t="s">
        <v>692</v>
      </c>
    </row>
    <row r="718" spans="8:8">
      <c r="H718" t="s">
        <v>693</v>
      </c>
    </row>
    <row r="719" spans="8:8">
      <c r="H719" t="s">
        <v>694</v>
      </c>
    </row>
    <row r="720" spans="8:8">
      <c r="H720" t="s">
        <v>695</v>
      </c>
    </row>
    <row r="721" spans="8:8">
      <c r="H721" t="s">
        <v>696</v>
      </c>
    </row>
    <row r="722" spans="8:8">
      <c r="H722" t="s">
        <v>697</v>
      </c>
    </row>
    <row r="723" spans="8:8">
      <c r="H723" t="s">
        <v>698</v>
      </c>
    </row>
    <row r="724" spans="8:8">
      <c r="H724" t="s">
        <v>699</v>
      </c>
    </row>
    <row r="725" spans="8:8">
      <c r="H725" t="s">
        <v>700</v>
      </c>
    </row>
    <row r="726" spans="8:8">
      <c r="H726" t="s">
        <v>701</v>
      </c>
    </row>
    <row r="727" spans="8:8">
      <c r="H727" t="s">
        <v>702</v>
      </c>
    </row>
    <row r="728" spans="8:8">
      <c r="H728" t="s">
        <v>703</v>
      </c>
    </row>
    <row r="729" spans="8:8">
      <c r="H729" t="s">
        <v>704</v>
      </c>
    </row>
    <row r="730" spans="8:8">
      <c r="H730" t="s">
        <v>705</v>
      </c>
    </row>
    <row r="731" spans="8:8">
      <c r="H731" t="s">
        <v>706</v>
      </c>
    </row>
    <row r="732" spans="8:8">
      <c r="H732" t="s">
        <v>707</v>
      </c>
    </row>
    <row r="733" spans="8:8">
      <c r="H733" t="s">
        <v>708</v>
      </c>
    </row>
    <row r="734" spans="8:8">
      <c r="H734" t="s">
        <v>709</v>
      </c>
    </row>
    <row r="735" spans="8:8">
      <c r="H735" t="s">
        <v>710</v>
      </c>
    </row>
    <row r="736" spans="8:8">
      <c r="H736" t="s">
        <v>711</v>
      </c>
    </row>
    <row r="737" spans="8:8">
      <c r="H737" t="s">
        <v>712</v>
      </c>
    </row>
    <row r="738" spans="8:8">
      <c r="H738" t="s">
        <v>713</v>
      </c>
    </row>
    <row r="739" spans="8:8">
      <c r="H739" t="s">
        <v>714</v>
      </c>
    </row>
    <row r="740" spans="8:8">
      <c r="H740" t="s">
        <v>715</v>
      </c>
    </row>
    <row r="741" spans="8:8">
      <c r="H741" t="s">
        <v>716</v>
      </c>
    </row>
    <row r="742" spans="8:8">
      <c r="H742" t="s">
        <v>717</v>
      </c>
    </row>
    <row r="743" spans="8:8">
      <c r="H743" t="s">
        <v>718</v>
      </c>
    </row>
    <row r="744" spans="8:8">
      <c r="H744" t="s">
        <v>719</v>
      </c>
    </row>
    <row r="745" spans="8:8">
      <c r="H745" t="s">
        <v>720</v>
      </c>
    </row>
    <row r="746" spans="8:8">
      <c r="H746" t="s">
        <v>721</v>
      </c>
    </row>
    <row r="747" spans="8:8">
      <c r="H747" t="s">
        <v>722</v>
      </c>
    </row>
    <row r="748" spans="8:8">
      <c r="H748" t="s">
        <v>723</v>
      </c>
    </row>
    <row r="749" spans="8:8">
      <c r="H749" t="s">
        <v>724</v>
      </c>
    </row>
    <row r="750" spans="8:8">
      <c r="H750" t="s">
        <v>725</v>
      </c>
    </row>
    <row r="751" spans="8:8">
      <c r="H751" t="s">
        <v>726</v>
      </c>
    </row>
    <row r="752" spans="8:8">
      <c r="H752" t="s">
        <v>727</v>
      </c>
    </row>
    <row r="753" spans="8:8">
      <c r="H753" t="s">
        <v>728</v>
      </c>
    </row>
    <row r="754" spans="8:8">
      <c r="H754" t="s">
        <v>729</v>
      </c>
    </row>
    <row r="755" spans="8:8">
      <c r="H755" t="s">
        <v>730</v>
      </c>
    </row>
    <row r="756" spans="8:8">
      <c r="H756" t="s">
        <v>731</v>
      </c>
    </row>
    <row r="757" spans="8:8">
      <c r="H757" t="s">
        <v>732</v>
      </c>
    </row>
    <row r="758" spans="8:8">
      <c r="H758" t="s">
        <v>733</v>
      </c>
    </row>
    <row r="759" spans="8:8">
      <c r="H759" t="s">
        <v>734</v>
      </c>
    </row>
    <row r="760" spans="8:8">
      <c r="H760" t="s">
        <v>735</v>
      </c>
    </row>
    <row r="761" spans="8:8">
      <c r="H761" t="s">
        <v>736</v>
      </c>
    </row>
    <row r="762" spans="8:8">
      <c r="H762" t="s">
        <v>737</v>
      </c>
    </row>
    <row r="763" spans="8:8">
      <c r="H763" t="s">
        <v>738</v>
      </c>
    </row>
    <row r="764" spans="8:8">
      <c r="H764" t="s">
        <v>739</v>
      </c>
    </row>
    <row r="765" spans="8:8">
      <c r="H765" t="s">
        <v>740</v>
      </c>
    </row>
    <row r="766" spans="8:8">
      <c r="H766" t="s">
        <v>741</v>
      </c>
    </row>
    <row r="767" spans="8:8">
      <c r="H767" t="s">
        <v>742</v>
      </c>
    </row>
    <row r="768" spans="8:8">
      <c r="H768" t="s">
        <v>743</v>
      </c>
    </row>
    <row r="769" spans="8:8">
      <c r="H769" t="s">
        <v>744</v>
      </c>
    </row>
    <row r="770" spans="8:8">
      <c r="H770" t="s">
        <v>745</v>
      </c>
    </row>
    <row r="771" spans="8:8">
      <c r="H771" t="s">
        <v>746</v>
      </c>
    </row>
    <row r="772" spans="8:8">
      <c r="H772" t="s">
        <v>747</v>
      </c>
    </row>
    <row r="773" spans="8:8">
      <c r="H773" t="s">
        <v>748</v>
      </c>
    </row>
    <row r="774" spans="8:8">
      <c r="H774" t="s">
        <v>749</v>
      </c>
    </row>
    <row r="775" spans="8:8">
      <c r="H775" t="s">
        <v>750</v>
      </c>
    </row>
    <row r="776" spans="8:8">
      <c r="H776" t="s">
        <v>751</v>
      </c>
    </row>
    <row r="777" spans="8:8">
      <c r="H777" t="s">
        <v>752</v>
      </c>
    </row>
    <row r="778" spans="8:8">
      <c r="H778" t="s">
        <v>753</v>
      </c>
    </row>
    <row r="779" spans="8:8">
      <c r="H779" t="s">
        <v>754</v>
      </c>
    </row>
    <row r="780" spans="8:8">
      <c r="H780" t="s">
        <v>755</v>
      </c>
    </row>
    <row r="781" spans="8:8">
      <c r="H781" t="s">
        <v>756</v>
      </c>
    </row>
    <row r="782" spans="8:8">
      <c r="H782" t="s">
        <v>757</v>
      </c>
    </row>
    <row r="783" spans="8:8">
      <c r="H783" t="s">
        <v>758</v>
      </c>
    </row>
    <row r="784" spans="8:8">
      <c r="H784" t="s">
        <v>759</v>
      </c>
    </row>
    <row r="785" spans="8:8">
      <c r="H785" t="s">
        <v>760</v>
      </c>
    </row>
    <row r="786" spans="8:8">
      <c r="H786" t="s">
        <v>761</v>
      </c>
    </row>
    <row r="787" spans="8:8">
      <c r="H787" t="s">
        <v>762</v>
      </c>
    </row>
    <row r="788" spans="8:8">
      <c r="H788" t="s">
        <v>763</v>
      </c>
    </row>
    <row r="789" spans="8:8">
      <c r="H789" t="s">
        <v>764</v>
      </c>
    </row>
    <row r="790" spans="8:8">
      <c r="H790" t="s">
        <v>765</v>
      </c>
    </row>
    <row r="791" spans="8:8">
      <c r="H791" t="s">
        <v>766</v>
      </c>
    </row>
    <row r="792" spans="8:8">
      <c r="H792" t="s">
        <v>767</v>
      </c>
    </row>
    <row r="793" spans="8:8">
      <c r="H793" t="s">
        <v>768</v>
      </c>
    </row>
    <row r="794" spans="8:8">
      <c r="H794" t="s">
        <v>769</v>
      </c>
    </row>
    <row r="795" spans="8:8">
      <c r="H795" t="s">
        <v>770</v>
      </c>
    </row>
    <row r="796" spans="8:8">
      <c r="H796" t="s">
        <v>771</v>
      </c>
    </row>
    <row r="797" spans="8:8">
      <c r="H797" t="s">
        <v>772</v>
      </c>
    </row>
    <row r="798" spans="8:8">
      <c r="H798" t="s">
        <v>773</v>
      </c>
    </row>
    <row r="799" spans="8:8">
      <c r="H799" t="s">
        <v>774</v>
      </c>
    </row>
    <row r="800" spans="8:8">
      <c r="H800" t="s">
        <v>775</v>
      </c>
    </row>
    <row r="801" spans="8:8">
      <c r="H801" t="s">
        <v>776</v>
      </c>
    </row>
    <row r="802" spans="8:8">
      <c r="H802" t="s">
        <v>777</v>
      </c>
    </row>
    <row r="803" spans="8:8">
      <c r="H803" t="s">
        <v>778</v>
      </c>
    </row>
    <row r="804" spans="8:8">
      <c r="H804" t="s">
        <v>779</v>
      </c>
    </row>
    <row r="805" spans="8:8">
      <c r="H805" t="s">
        <v>780</v>
      </c>
    </row>
    <row r="806" spans="8:8">
      <c r="H806" t="s">
        <v>781</v>
      </c>
    </row>
    <row r="807" spans="8:8">
      <c r="H807" t="s">
        <v>782</v>
      </c>
    </row>
    <row r="808" spans="8:8">
      <c r="H808" t="s">
        <v>783</v>
      </c>
    </row>
    <row r="809" spans="8:8">
      <c r="H809" t="s">
        <v>784</v>
      </c>
    </row>
    <row r="810" spans="8:8">
      <c r="H810" t="s">
        <v>785</v>
      </c>
    </row>
    <row r="811" spans="8:8">
      <c r="H811" t="s">
        <v>786</v>
      </c>
    </row>
    <row r="812" spans="8:8">
      <c r="H812" t="s">
        <v>787</v>
      </c>
    </row>
    <row r="813" spans="8:8">
      <c r="H813" t="s">
        <v>788</v>
      </c>
    </row>
    <row r="814" spans="8:8">
      <c r="H814" t="s">
        <v>789</v>
      </c>
    </row>
    <row r="815" spans="8:8">
      <c r="H815" t="s">
        <v>790</v>
      </c>
    </row>
    <row r="816" spans="8:8">
      <c r="H816" t="s">
        <v>791</v>
      </c>
    </row>
    <row r="817" spans="8:8">
      <c r="H817" t="s">
        <v>792</v>
      </c>
    </row>
    <row r="818" spans="8:8">
      <c r="H818" t="s">
        <v>793</v>
      </c>
    </row>
    <row r="819" spans="8:8">
      <c r="H819" t="s">
        <v>794</v>
      </c>
    </row>
    <row r="820" spans="8:8">
      <c r="H820" t="s">
        <v>795</v>
      </c>
    </row>
    <row r="821" spans="8:8">
      <c r="H821" t="s">
        <v>796</v>
      </c>
    </row>
    <row r="822" spans="8:8">
      <c r="H822" t="s">
        <v>797</v>
      </c>
    </row>
    <row r="823" spans="8:8">
      <c r="H823" t="s">
        <v>798</v>
      </c>
    </row>
    <row r="824" spans="8:8">
      <c r="H824" t="s">
        <v>799</v>
      </c>
    </row>
    <row r="825" spans="8:8">
      <c r="H825" t="s">
        <v>800</v>
      </c>
    </row>
    <row r="826" spans="8:8">
      <c r="H826" t="s">
        <v>801</v>
      </c>
    </row>
    <row r="827" spans="8:8">
      <c r="H827" t="s">
        <v>802</v>
      </c>
    </row>
    <row r="828" spans="8:8">
      <c r="H828" t="s">
        <v>803</v>
      </c>
    </row>
    <row r="829" spans="8:8">
      <c r="H829" t="s">
        <v>804</v>
      </c>
    </row>
    <row r="830" spans="8:8">
      <c r="H830" t="s">
        <v>805</v>
      </c>
    </row>
    <row r="831" spans="8:8">
      <c r="H831" t="s">
        <v>806</v>
      </c>
    </row>
    <row r="832" spans="8:8">
      <c r="H832" t="s">
        <v>807</v>
      </c>
    </row>
    <row r="833" spans="8:8">
      <c r="H833" t="s">
        <v>808</v>
      </c>
    </row>
    <row r="834" spans="8:8">
      <c r="H834" t="s">
        <v>809</v>
      </c>
    </row>
    <row r="835" spans="8:8">
      <c r="H835" t="s">
        <v>810</v>
      </c>
    </row>
    <row r="836" spans="8:8">
      <c r="H836" t="s">
        <v>811</v>
      </c>
    </row>
    <row r="837" spans="8:8">
      <c r="H837" t="s">
        <v>812</v>
      </c>
    </row>
    <row r="838" spans="8:8">
      <c r="H838" t="s">
        <v>813</v>
      </c>
    </row>
    <row r="839" spans="8:8">
      <c r="H839" t="s">
        <v>814</v>
      </c>
    </row>
    <row r="840" spans="8:8">
      <c r="H840" t="s">
        <v>815</v>
      </c>
    </row>
    <row r="841" spans="8:8">
      <c r="H841" t="s">
        <v>816</v>
      </c>
    </row>
    <row r="842" spans="8:8">
      <c r="H842" t="s">
        <v>817</v>
      </c>
    </row>
    <row r="843" spans="8:8">
      <c r="H843" t="s">
        <v>818</v>
      </c>
    </row>
    <row r="844" spans="8:8">
      <c r="H844" t="s">
        <v>819</v>
      </c>
    </row>
    <row r="845" spans="8:8">
      <c r="H845" t="s">
        <v>820</v>
      </c>
    </row>
    <row r="846" spans="8:8">
      <c r="H846" t="s">
        <v>821</v>
      </c>
    </row>
    <row r="847" spans="8:8">
      <c r="H847" t="s">
        <v>822</v>
      </c>
    </row>
    <row r="848" spans="8:8">
      <c r="H848" t="s">
        <v>823</v>
      </c>
    </row>
    <row r="849" spans="8:8">
      <c r="H849" t="s">
        <v>824</v>
      </c>
    </row>
    <row r="850" spans="8:8">
      <c r="H850" t="s">
        <v>825</v>
      </c>
    </row>
    <row r="851" spans="8:8">
      <c r="H851" t="s">
        <v>826</v>
      </c>
    </row>
    <row r="852" spans="8:8">
      <c r="H852" t="s">
        <v>827</v>
      </c>
    </row>
    <row r="853" spans="8:8">
      <c r="H853" t="s">
        <v>828</v>
      </c>
    </row>
    <row r="854" spans="8:8">
      <c r="H854" t="s">
        <v>829</v>
      </c>
    </row>
    <row r="855" spans="8:8">
      <c r="H855" t="s">
        <v>830</v>
      </c>
    </row>
    <row r="856" spans="8:8">
      <c r="H856" t="s">
        <v>831</v>
      </c>
    </row>
    <row r="857" spans="8:8">
      <c r="H857" t="s">
        <v>832</v>
      </c>
    </row>
    <row r="858" spans="8:8">
      <c r="H858" t="s">
        <v>833</v>
      </c>
    </row>
    <row r="859" spans="8:8">
      <c r="H859" t="s">
        <v>834</v>
      </c>
    </row>
    <row r="860" spans="8:8">
      <c r="H860" t="s">
        <v>835</v>
      </c>
    </row>
    <row r="861" spans="8:8">
      <c r="H861" t="s">
        <v>836</v>
      </c>
    </row>
    <row r="862" spans="8:8">
      <c r="H862" t="s">
        <v>837</v>
      </c>
    </row>
    <row r="863" spans="8:8">
      <c r="H863" t="s">
        <v>838</v>
      </c>
    </row>
    <row r="864" spans="8:8">
      <c r="H864" t="s">
        <v>839</v>
      </c>
    </row>
    <row r="865" spans="8:8">
      <c r="H865" t="s">
        <v>840</v>
      </c>
    </row>
    <row r="866" spans="8:8">
      <c r="H866" t="s">
        <v>841</v>
      </c>
    </row>
    <row r="867" spans="8:8">
      <c r="H867" t="s">
        <v>842</v>
      </c>
    </row>
    <row r="868" spans="8:8">
      <c r="H868" t="s">
        <v>843</v>
      </c>
    </row>
    <row r="869" spans="8:8">
      <c r="H869" t="s">
        <v>844</v>
      </c>
    </row>
    <row r="870" spans="8:8">
      <c r="H870" t="s">
        <v>845</v>
      </c>
    </row>
    <row r="871" spans="8:8">
      <c r="H871" t="s">
        <v>846</v>
      </c>
    </row>
    <row r="872" spans="8:8">
      <c r="H872" t="s">
        <v>847</v>
      </c>
    </row>
    <row r="873" spans="8:8">
      <c r="H873" t="s">
        <v>848</v>
      </c>
    </row>
    <row r="874" spans="8:8">
      <c r="H874" t="s">
        <v>849</v>
      </c>
    </row>
    <row r="875" spans="8:8">
      <c r="H875" t="s">
        <v>850</v>
      </c>
    </row>
    <row r="876" spans="8:8">
      <c r="H876" t="s">
        <v>851</v>
      </c>
    </row>
    <row r="877" spans="8:8">
      <c r="H877" t="s">
        <v>852</v>
      </c>
    </row>
    <row r="878" spans="8:8">
      <c r="H878" t="s">
        <v>853</v>
      </c>
    </row>
    <row r="879" spans="8:8">
      <c r="H879" t="s">
        <v>854</v>
      </c>
    </row>
    <row r="880" spans="8:8">
      <c r="H880" t="s">
        <v>855</v>
      </c>
    </row>
    <row r="881" spans="8:8">
      <c r="H881" t="s">
        <v>856</v>
      </c>
    </row>
    <row r="882" spans="8:8">
      <c r="H882" t="s">
        <v>857</v>
      </c>
    </row>
    <row r="883" spans="8:8">
      <c r="H883" t="s">
        <v>858</v>
      </c>
    </row>
    <row r="884" spans="8:8">
      <c r="H884" t="s">
        <v>859</v>
      </c>
    </row>
    <row r="885" spans="8:8">
      <c r="H885" t="s">
        <v>860</v>
      </c>
    </row>
    <row r="886" spans="8:8">
      <c r="H886" t="s">
        <v>861</v>
      </c>
    </row>
    <row r="887" spans="8:8">
      <c r="H887" t="s">
        <v>862</v>
      </c>
    </row>
    <row r="888" spans="8:8">
      <c r="H888" t="s">
        <v>863</v>
      </c>
    </row>
    <row r="889" spans="8:8">
      <c r="H889" t="s">
        <v>864</v>
      </c>
    </row>
    <row r="890" spans="8:8">
      <c r="H890" t="s">
        <v>865</v>
      </c>
    </row>
    <row r="891" spans="8:8">
      <c r="H891" t="s">
        <v>866</v>
      </c>
    </row>
    <row r="892" spans="8:8">
      <c r="H892" t="s">
        <v>867</v>
      </c>
    </row>
    <row r="893" spans="8:8">
      <c r="H893" t="s">
        <v>868</v>
      </c>
    </row>
    <row r="894" spans="8:8">
      <c r="H894" t="s">
        <v>869</v>
      </c>
    </row>
    <row r="895" spans="8:8">
      <c r="H895" t="s">
        <v>870</v>
      </c>
    </row>
    <row r="896" spans="8:8">
      <c r="H896" t="s">
        <v>871</v>
      </c>
    </row>
    <row r="897" spans="8:8">
      <c r="H897" t="s">
        <v>872</v>
      </c>
    </row>
    <row r="898" spans="8:8">
      <c r="H898" t="s">
        <v>873</v>
      </c>
    </row>
    <row r="899" spans="8:8">
      <c r="H899" t="s">
        <v>874</v>
      </c>
    </row>
    <row r="900" spans="8:8">
      <c r="H900" t="s">
        <v>875</v>
      </c>
    </row>
    <row r="901" spans="8:8">
      <c r="H901" t="s">
        <v>876</v>
      </c>
    </row>
    <row r="902" spans="8:8">
      <c r="H902" t="s">
        <v>877</v>
      </c>
    </row>
    <row r="903" spans="8:8">
      <c r="H903" t="s">
        <v>878</v>
      </c>
    </row>
    <row r="904" spans="8:8">
      <c r="H904" t="s">
        <v>879</v>
      </c>
    </row>
    <row r="905" spans="8:8">
      <c r="H905" t="s">
        <v>880</v>
      </c>
    </row>
    <row r="906" spans="8:8">
      <c r="H906" t="s">
        <v>881</v>
      </c>
    </row>
    <row r="907" spans="8:8">
      <c r="H907" t="s">
        <v>882</v>
      </c>
    </row>
    <row r="908" spans="8:8">
      <c r="H908" t="s">
        <v>883</v>
      </c>
    </row>
    <row r="909" spans="8:8">
      <c r="H909" t="s">
        <v>884</v>
      </c>
    </row>
    <row r="910" spans="8:8">
      <c r="H910" t="s">
        <v>885</v>
      </c>
    </row>
    <row r="911" spans="8:8">
      <c r="H911" t="s">
        <v>886</v>
      </c>
    </row>
    <row r="912" spans="8:8">
      <c r="H912" t="s">
        <v>887</v>
      </c>
    </row>
    <row r="913" spans="8:8">
      <c r="H913" t="s">
        <v>888</v>
      </c>
    </row>
    <row r="914" spans="8:8">
      <c r="H914" t="s">
        <v>889</v>
      </c>
    </row>
    <row r="915" spans="8:8">
      <c r="H915" t="s">
        <v>890</v>
      </c>
    </row>
    <row r="916" spans="8:8">
      <c r="H916" t="s">
        <v>891</v>
      </c>
    </row>
    <row r="917" spans="8:8">
      <c r="H917" t="s">
        <v>892</v>
      </c>
    </row>
    <row r="918" spans="8:8">
      <c r="H918" t="s">
        <v>893</v>
      </c>
    </row>
    <row r="919" spans="8:8">
      <c r="H919" t="s">
        <v>894</v>
      </c>
    </row>
    <row r="920" spans="8:8">
      <c r="H920" t="s">
        <v>895</v>
      </c>
    </row>
    <row r="921" spans="8:8">
      <c r="H921" t="s">
        <v>896</v>
      </c>
    </row>
    <row r="922" spans="8:8">
      <c r="H922" t="s">
        <v>897</v>
      </c>
    </row>
    <row r="923" spans="8:8">
      <c r="H923" t="s">
        <v>898</v>
      </c>
    </row>
    <row r="924" spans="8:8">
      <c r="H924" t="s">
        <v>899</v>
      </c>
    </row>
    <row r="925" spans="8:8">
      <c r="H925" t="s">
        <v>900</v>
      </c>
    </row>
    <row r="926" spans="8:8">
      <c r="H926" t="s">
        <v>901</v>
      </c>
    </row>
    <row r="927" spans="8:8">
      <c r="H927" t="s">
        <v>902</v>
      </c>
    </row>
    <row r="928" spans="8:8">
      <c r="H928" t="s">
        <v>903</v>
      </c>
    </row>
    <row r="929" spans="8:8">
      <c r="H929" t="s">
        <v>904</v>
      </c>
    </row>
    <row r="930" spans="8:8">
      <c r="H930" t="s">
        <v>905</v>
      </c>
    </row>
    <row r="931" spans="8:8">
      <c r="H931" t="s">
        <v>906</v>
      </c>
    </row>
    <row r="932" spans="8:8">
      <c r="H932" t="s">
        <v>907</v>
      </c>
    </row>
    <row r="933" spans="8:8">
      <c r="H933" t="s">
        <v>908</v>
      </c>
    </row>
    <row r="934" spans="8:8">
      <c r="H934" t="s">
        <v>909</v>
      </c>
    </row>
    <row r="935" spans="8:8">
      <c r="H935" t="s">
        <v>910</v>
      </c>
    </row>
    <row r="936" spans="8:8">
      <c r="H936" t="s">
        <v>911</v>
      </c>
    </row>
    <row r="937" spans="8:8">
      <c r="H937" t="s">
        <v>912</v>
      </c>
    </row>
    <row r="938" spans="8:8">
      <c r="H938" t="s">
        <v>913</v>
      </c>
    </row>
    <row r="939" spans="8:8">
      <c r="H939" t="s">
        <v>914</v>
      </c>
    </row>
    <row r="940" spans="8:8">
      <c r="H940" t="s">
        <v>915</v>
      </c>
    </row>
    <row r="941" spans="8:8">
      <c r="H941" t="s">
        <v>916</v>
      </c>
    </row>
    <row r="942" spans="8:8">
      <c r="H942" t="s">
        <v>917</v>
      </c>
    </row>
    <row r="943" spans="8:8">
      <c r="H943" t="s">
        <v>918</v>
      </c>
    </row>
    <row r="944" spans="8:8">
      <c r="H944" t="s">
        <v>919</v>
      </c>
    </row>
    <row r="945" spans="8:8">
      <c r="H945" t="s">
        <v>920</v>
      </c>
    </row>
    <row r="946" spans="8:8">
      <c r="H946" t="s">
        <v>921</v>
      </c>
    </row>
    <row r="947" spans="8:8">
      <c r="H947" t="s">
        <v>922</v>
      </c>
    </row>
    <row r="948" spans="8:8">
      <c r="H948" t="s">
        <v>923</v>
      </c>
    </row>
    <row r="949" spans="8:8">
      <c r="H949" t="s">
        <v>924</v>
      </c>
    </row>
    <row r="950" spans="8:8">
      <c r="H950" t="s">
        <v>925</v>
      </c>
    </row>
    <row r="951" spans="8:8">
      <c r="H951" t="s">
        <v>926</v>
      </c>
    </row>
    <row r="952" spans="8:8">
      <c r="H952" t="s">
        <v>927</v>
      </c>
    </row>
    <row r="953" spans="8:8">
      <c r="H953" t="s">
        <v>928</v>
      </c>
    </row>
    <row r="954" spans="8:8">
      <c r="H954" t="s">
        <v>929</v>
      </c>
    </row>
    <row r="955" spans="8:8">
      <c r="H955" t="s">
        <v>930</v>
      </c>
    </row>
    <row r="956" spans="8:8">
      <c r="H956" t="s">
        <v>931</v>
      </c>
    </row>
    <row r="957" spans="8:8">
      <c r="H957" t="s">
        <v>932</v>
      </c>
    </row>
    <row r="958" spans="8:8">
      <c r="H958" t="s">
        <v>933</v>
      </c>
    </row>
    <row r="959" spans="8:8">
      <c r="H959" t="s">
        <v>934</v>
      </c>
    </row>
    <row r="960" spans="8:8">
      <c r="H960" t="s">
        <v>935</v>
      </c>
    </row>
    <row r="961" spans="8:8">
      <c r="H961" t="s">
        <v>936</v>
      </c>
    </row>
    <row r="962" spans="8:8">
      <c r="H962" t="s">
        <v>937</v>
      </c>
    </row>
    <row r="963" spans="8:8">
      <c r="H963" t="s">
        <v>938</v>
      </c>
    </row>
    <row r="964" spans="8:8">
      <c r="H964" t="s">
        <v>939</v>
      </c>
    </row>
    <row r="965" spans="8:8">
      <c r="H965" t="s">
        <v>940</v>
      </c>
    </row>
    <row r="966" spans="8:8">
      <c r="H966" t="s">
        <v>941</v>
      </c>
    </row>
    <row r="967" spans="8:8">
      <c r="H967" t="s">
        <v>942</v>
      </c>
    </row>
    <row r="968" spans="8:8">
      <c r="H968" t="s">
        <v>943</v>
      </c>
    </row>
    <row r="969" spans="8:8">
      <c r="H969" t="s">
        <v>944</v>
      </c>
    </row>
    <row r="970" spans="8:8">
      <c r="H970" t="s">
        <v>945</v>
      </c>
    </row>
    <row r="971" spans="8:8">
      <c r="H971" t="s">
        <v>946</v>
      </c>
    </row>
    <row r="972" spans="8:8">
      <c r="H972" t="s">
        <v>947</v>
      </c>
    </row>
    <row r="973" spans="8:8">
      <c r="H973" t="s">
        <v>948</v>
      </c>
    </row>
    <row r="974" spans="8:8">
      <c r="H974" t="s">
        <v>949</v>
      </c>
    </row>
    <row r="975" spans="8:8">
      <c r="H975" t="s">
        <v>950</v>
      </c>
    </row>
    <row r="976" spans="8:8">
      <c r="H976" t="s">
        <v>951</v>
      </c>
    </row>
    <row r="977" spans="8:8">
      <c r="H977" t="s">
        <v>952</v>
      </c>
    </row>
    <row r="978" spans="8:8">
      <c r="H978" t="s">
        <v>953</v>
      </c>
    </row>
    <row r="979" spans="8:8">
      <c r="H979" t="s">
        <v>954</v>
      </c>
    </row>
    <row r="980" spans="8:8">
      <c r="H980" t="s">
        <v>955</v>
      </c>
    </row>
    <row r="981" spans="8:8">
      <c r="H981" t="s">
        <v>956</v>
      </c>
    </row>
    <row r="982" spans="8:8">
      <c r="H982" t="s">
        <v>957</v>
      </c>
    </row>
    <row r="983" spans="8:8">
      <c r="H983" t="s">
        <v>958</v>
      </c>
    </row>
    <row r="984" spans="8:8">
      <c r="H984" t="s">
        <v>959</v>
      </c>
    </row>
    <row r="985" spans="8:8">
      <c r="H985" t="s">
        <v>960</v>
      </c>
    </row>
    <row r="986" spans="8:8">
      <c r="H986" t="s">
        <v>961</v>
      </c>
    </row>
    <row r="987" spans="8:8">
      <c r="H987" t="s">
        <v>962</v>
      </c>
    </row>
    <row r="988" spans="8:8">
      <c r="H988" t="s">
        <v>963</v>
      </c>
    </row>
    <row r="989" spans="8:8">
      <c r="H989" t="s">
        <v>964</v>
      </c>
    </row>
    <row r="990" spans="8:8">
      <c r="H990" t="s">
        <v>965</v>
      </c>
    </row>
    <row r="991" spans="8:8">
      <c r="H991" t="s">
        <v>966</v>
      </c>
    </row>
    <row r="992" spans="8:8">
      <c r="H992" t="s">
        <v>967</v>
      </c>
    </row>
    <row r="993" spans="8:8">
      <c r="H993" t="s">
        <v>968</v>
      </c>
    </row>
    <row r="994" spans="8:8">
      <c r="H994" t="s">
        <v>969</v>
      </c>
    </row>
    <row r="995" spans="8:8">
      <c r="H995" t="s">
        <v>970</v>
      </c>
    </row>
    <row r="996" spans="8:8">
      <c r="H996" t="s">
        <v>971</v>
      </c>
    </row>
    <row r="997" spans="8:8">
      <c r="H997" t="s">
        <v>972</v>
      </c>
    </row>
    <row r="998" spans="8:8">
      <c r="H998" t="s">
        <v>973</v>
      </c>
    </row>
    <row r="999" spans="8:8">
      <c r="H999" t="s">
        <v>974</v>
      </c>
    </row>
    <row r="1000" spans="8:8">
      <c r="H1000" t="s">
        <v>975</v>
      </c>
    </row>
    <row r="1001" spans="8:8">
      <c r="H1001" t="s">
        <v>976</v>
      </c>
    </row>
    <row r="1002" spans="8:8">
      <c r="H1002" t="s">
        <v>977</v>
      </c>
    </row>
    <row r="1003" spans="8:8">
      <c r="H1003" t="s">
        <v>978</v>
      </c>
    </row>
    <row r="1004" spans="8:8">
      <c r="H1004" t="s">
        <v>979</v>
      </c>
    </row>
    <row r="1005" spans="8:8">
      <c r="H1005" t="s">
        <v>980</v>
      </c>
    </row>
    <row r="1006" spans="8:8">
      <c r="H1006" t="s">
        <v>981</v>
      </c>
    </row>
    <row r="1007" spans="8:8">
      <c r="H1007" t="s">
        <v>982</v>
      </c>
    </row>
    <row r="1008" spans="8:8">
      <c r="H1008" t="s">
        <v>983</v>
      </c>
    </row>
    <row r="1009" spans="8:8">
      <c r="H1009" t="s">
        <v>984</v>
      </c>
    </row>
    <row r="1010" spans="8:8">
      <c r="H1010" t="s">
        <v>985</v>
      </c>
    </row>
    <row r="1011" spans="8:8">
      <c r="H1011" t="s">
        <v>986</v>
      </c>
    </row>
    <row r="1012" spans="8:8">
      <c r="H1012" t="s">
        <v>987</v>
      </c>
    </row>
    <row r="1013" spans="8:8">
      <c r="H1013" t="s">
        <v>988</v>
      </c>
    </row>
    <row r="1014" spans="8:8">
      <c r="H1014" t="s">
        <v>989</v>
      </c>
    </row>
    <row r="1015" spans="8:8">
      <c r="H1015" t="s">
        <v>990</v>
      </c>
    </row>
    <row r="1016" spans="8:8">
      <c r="H1016" t="s">
        <v>991</v>
      </c>
    </row>
    <row r="1017" spans="8:8">
      <c r="H1017" t="s">
        <v>992</v>
      </c>
    </row>
    <row r="1018" spans="8:8">
      <c r="H1018" t="s">
        <v>993</v>
      </c>
    </row>
    <row r="1019" spans="8:8">
      <c r="H1019" t="s">
        <v>994</v>
      </c>
    </row>
    <row r="1020" spans="8:8">
      <c r="H1020" t="s">
        <v>995</v>
      </c>
    </row>
    <row r="1021" spans="8:8">
      <c r="H1021" t="s">
        <v>996</v>
      </c>
    </row>
    <row r="1022" spans="8:8">
      <c r="H1022" t="s">
        <v>997</v>
      </c>
    </row>
    <row r="1023" spans="8:8">
      <c r="H1023" t="s">
        <v>998</v>
      </c>
    </row>
    <row r="1024" spans="8:8">
      <c r="H1024" t="s">
        <v>999</v>
      </c>
    </row>
    <row r="1025" spans="8:8">
      <c r="H1025" t="s">
        <v>1000</v>
      </c>
    </row>
    <row r="1026" spans="8:8">
      <c r="H1026" t="s">
        <v>1001</v>
      </c>
    </row>
    <row r="1027" spans="8:8">
      <c r="H1027" t="s">
        <v>1002</v>
      </c>
    </row>
    <row r="1028" spans="8:8">
      <c r="H1028" t="s">
        <v>1003</v>
      </c>
    </row>
    <row r="1029" spans="8:8">
      <c r="H1029" t="s">
        <v>1004</v>
      </c>
    </row>
    <row r="1030" spans="8:8">
      <c r="H1030" t="s">
        <v>1005</v>
      </c>
    </row>
    <row r="1031" spans="8:8">
      <c r="H1031" t="s">
        <v>1006</v>
      </c>
    </row>
    <row r="1032" spans="8:8">
      <c r="H1032" t="s">
        <v>1007</v>
      </c>
    </row>
    <row r="1033" spans="8:8">
      <c r="H1033" t="s">
        <v>1008</v>
      </c>
    </row>
    <row r="1034" spans="8:8">
      <c r="H1034" t="s">
        <v>1009</v>
      </c>
    </row>
    <row r="1035" spans="8:8">
      <c r="H1035" t="s">
        <v>1010</v>
      </c>
    </row>
    <row r="1036" spans="8:8">
      <c r="H1036" t="s">
        <v>1011</v>
      </c>
    </row>
    <row r="1037" spans="8:8">
      <c r="H1037" t="s">
        <v>1012</v>
      </c>
    </row>
    <row r="1038" spans="8:8">
      <c r="H1038" t="s">
        <v>1013</v>
      </c>
    </row>
    <row r="1039" spans="8:8">
      <c r="H1039" t="s">
        <v>1014</v>
      </c>
    </row>
    <row r="1040" spans="8:8">
      <c r="H1040" t="s">
        <v>1015</v>
      </c>
    </row>
    <row r="1041" spans="8:8">
      <c r="H1041" t="s">
        <v>1016</v>
      </c>
    </row>
    <row r="1042" spans="8:8">
      <c r="H1042" t="s">
        <v>1017</v>
      </c>
    </row>
    <row r="1043" spans="8:8">
      <c r="H1043" t="s">
        <v>1018</v>
      </c>
    </row>
    <row r="1044" spans="8:8">
      <c r="H1044" t="s">
        <v>1019</v>
      </c>
    </row>
    <row r="1045" spans="8:8">
      <c r="H1045" t="s">
        <v>1020</v>
      </c>
    </row>
    <row r="1046" spans="8:8">
      <c r="H1046" t="s">
        <v>1021</v>
      </c>
    </row>
    <row r="1047" spans="8:8">
      <c r="H1047" t="s">
        <v>1022</v>
      </c>
    </row>
    <row r="1048" spans="8:8">
      <c r="H1048" t="s">
        <v>1023</v>
      </c>
    </row>
    <row r="1049" spans="8:8">
      <c r="H1049" t="s">
        <v>1024</v>
      </c>
    </row>
    <row r="1050" spans="8:8">
      <c r="H1050" t="s">
        <v>1025</v>
      </c>
    </row>
    <row r="1051" spans="8:8">
      <c r="H1051" t="s">
        <v>1026</v>
      </c>
    </row>
    <row r="1052" spans="8:8">
      <c r="H1052" t="s">
        <v>1027</v>
      </c>
    </row>
    <row r="1053" spans="8:8">
      <c r="H1053" t="s">
        <v>1028</v>
      </c>
    </row>
    <row r="1054" spans="8:8">
      <c r="H1054" t="s">
        <v>1029</v>
      </c>
    </row>
    <row r="1055" spans="8:8">
      <c r="H1055" t="s">
        <v>1030</v>
      </c>
    </row>
    <row r="1056" spans="8:8">
      <c r="H1056" t="s">
        <v>1031</v>
      </c>
    </row>
    <row r="1057" spans="8:8">
      <c r="H1057" t="s">
        <v>1032</v>
      </c>
    </row>
    <row r="1058" spans="8:8">
      <c r="H1058" t="s">
        <v>1033</v>
      </c>
    </row>
    <row r="1059" spans="8:8">
      <c r="H1059" t="s">
        <v>1034</v>
      </c>
    </row>
    <row r="1060" spans="8:8">
      <c r="H1060" t="s">
        <v>1035</v>
      </c>
    </row>
    <row r="1061" spans="8:8">
      <c r="H1061" t="s">
        <v>1036</v>
      </c>
    </row>
    <row r="1062" spans="8:8">
      <c r="H1062" t="s">
        <v>1037</v>
      </c>
    </row>
    <row r="1063" spans="8:8">
      <c r="H1063" t="s">
        <v>1038</v>
      </c>
    </row>
    <row r="1064" spans="8:8">
      <c r="H1064" t="s">
        <v>1039</v>
      </c>
    </row>
    <row r="1065" spans="8:8">
      <c r="H1065" t="s">
        <v>1040</v>
      </c>
    </row>
    <row r="1066" spans="8:8">
      <c r="H1066" t="s">
        <v>1041</v>
      </c>
    </row>
    <row r="1067" spans="8:8">
      <c r="H1067" t="s">
        <v>1042</v>
      </c>
    </row>
    <row r="1068" spans="8:8">
      <c r="H1068" t="s">
        <v>1043</v>
      </c>
    </row>
    <row r="1069" spans="8:8">
      <c r="H1069" t="s">
        <v>1044</v>
      </c>
    </row>
    <row r="1070" spans="8:8">
      <c r="H1070" t="s">
        <v>1045</v>
      </c>
    </row>
    <row r="1071" spans="8:8">
      <c r="H1071" t="s">
        <v>1046</v>
      </c>
    </row>
    <row r="1072" spans="8:8">
      <c r="H1072" t="s">
        <v>1047</v>
      </c>
    </row>
    <row r="1073" spans="8:8">
      <c r="H1073" t="s">
        <v>1048</v>
      </c>
    </row>
    <row r="1074" spans="8:8">
      <c r="H1074" t="s">
        <v>1049</v>
      </c>
    </row>
    <row r="1075" spans="8:8">
      <c r="H1075" t="s">
        <v>1050</v>
      </c>
    </row>
    <row r="1076" spans="8:8">
      <c r="H1076" t="s">
        <v>1051</v>
      </c>
    </row>
    <row r="1077" spans="8:8">
      <c r="H1077" t="s">
        <v>1052</v>
      </c>
    </row>
    <row r="1078" spans="8:8">
      <c r="H1078" t="s">
        <v>1053</v>
      </c>
    </row>
    <row r="1079" spans="8:8">
      <c r="H1079" t="s">
        <v>1054</v>
      </c>
    </row>
    <row r="1080" spans="8:8">
      <c r="H1080" t="s">
        <v>1055</v>
      </c>
    </row>
    <row r="1081" spans="8:8">
      <c r="H1081" t="s">
        <v>1056</v>
      </c>
    </row>
    <row r="1082" spans="8:8">
      <c r="H1082" t="s">
        <v>1057</v>
      </c>
    </row>
    <row r="1083" spans="8:8">
      <c r="H1083" t="s">
        <v>1058</v>
      </c>
    </row>
    <row r="1084" spans="8:8">
      <c r="H1084" t="s">
        <v>1059</v>
      </c>
    </row>
    <row r="1085" spans="8:8">
      <c r="H1085" t="s">
        <v>1060</v>
      </c>
    </row>
    <row r="1086" spans="8:8">
      <c r="H1086" t="s">
        <v>1061</v>
      </c>
    </row>
    <row r="1087" spans="8:8">
      <c r="H1087" t="s">
        <v>1062</v>
      </c>
    </row>
    <row r="1088" spans="8:8">
      <c r="H1088" t="s">
        <v>1063</v>
      </c>
    </row>
    <row r="1089" spans="8:8">
      <c r="H1089" t="s">
        <v>1064</v>
      </c>
    </row>
    <row r="1090" spans="8:8">
      <c r="H1090" t="s">
        <v>1065</v>
      </c>
    </row>
    <row r="1091" spans="8:8">
      <c r="H1091" t="s">
        <v>1066</v>
      </c>
    </row>
    <row r="1092" spans="8:8">
      <c r="H1092" t="s">
        <v>1067</v>
      </c>
    </row>
    <row r="1093" spans="8:8">
      <c r="H1093" t="s">
        <v>1068</v>
      </c>
    </row>
    <row r="1094" spans="8:8">
      <c r="H1094" t="s">
        <v>1069</v>
      </c>
    </row>
    <row r="1095" spans="8:8">
      <c r="H1095" t="s">
        <v>1070</v>
      </c>
    </row>
    <row r="1096" spans="8:8">
      <c r="H1096" t="s">
        <v>1071</v>
      </c>
    </row>
    <row r="1097" spans="8:8">
      <c r="H1097" t="s">
        <v>1072</v>
      </c>
    </row>
    <row r="1098" spans="8:8">
      <c r="H1098" t="s">
        <v>1073</v>
      </c>
    </row>
    <row r="1099" spans="8:8">
      <c r="H1099" t="s">
        <v>1074</v>
      </c>
    </row>
    <row r="1100" spans="8:8">
      <c r="H1100" t="s">
        <v>1075</v>
      </c>
    </row>
    <row r="1101" spans="8:8">
      <c r="H1101" t="s">
        <v>1076</v>
      </c>
    </row>
    <row r="1102" spans="8:8">
      <c r="H1102" t="s">
        <v>1077</v>
      </c>
    </row>
    <row r="1103" spans="8:8">
      <c r="H1103" t="s">
        <v>1078</v>
      </c>
    </row>
    <row r="1104" spans="8:8">
      <c r="H1104" t="s">
        <v>1079</v>
      </c>
    </row>
    <row r="1105" spans="8:8">
      <c r="H1105" t="s">
        <v>1080</v>
      </c>
    </row>
    <row r="1106" spans="8:8">
      <c r="H1106" t="s">
        <v>1081</v>
      </c>
    </row>
    <row r="1107" spans="8:8">
      <c r="H1107" t="s">
        <v>1082</v>
      </c>
    </row>
    <row r="1108" spans="8:8">
      <c r="H1108" t="s">
        <v>1083</v>
      </c>
    </row>
    <row r="1109" spans="8:8">
      <c r="H1109" t="s">
        <v>1084</v>
      </c>
    </row>
    <row r="1110" spans="8:8">
      <c r="H1110" t="s">
        <v>1085</v>
      </c>
    </row>
    <row r="1111" spans="8:8">
      <c r="H1111" t="s">
        <v>1086</v>
      </c>
    </row>
    <row r="1112" spans="8:8">
      <c r="H1112" t="s">
        <v>1087</v>
      </c>
    </row>
    <row r="1113" spans="8:8">
      <c r="H1113" t="s">
        <v>1088</v>
      </c>
    </row>
    <row r="1114" spans="8:8">
      <c r="H1114" t="s">
        <v>1089</v>
      </c>
    </row>
    <row r="1115" spans="8:8">
      <c r="H1115" t="s">
        <v>1090</v>
      </c>
    </row>
    <row r="1116" spans="8:8">
      <c r="H1116" t="s">
        <v>1091</v>
      </c>
    </row>
    <row r="1117" spans="8:8">
      <c r="H1117" t="s">
        <v>1092</v>
      </c>
    </row>
    <row r="1118" spans="8:8">
      <c r="H1118" t="s">
        <v>1093</v>
      </c>
    </row>
    <row r="1119" spans="8:8">
      <c r="H1119" t="s">
        <v>1094</v>
      </c>
    </row>
    <row r="1120" spans="8:8">
      <c r="H1120" t="s">
        <v>1095</v>
      </c>
    </row>
    <row r="1121" spans="8:8">
      <c r="H1121" t="s">
        <v>1096</v>
      </c>
    </row>
    <row r="1122" spans="8:8">
      <c r="H1122" t="s">
        <v>1097</v>
      </c>
    </row>
    <row r="1123" spans="8:8">
      <c r="H1123" t="s">
        <v>1098</v>
      </c>
    </row>
    <row r="1124" spans="8:8">
      <c r="H1124" t="s">
        <v>1099</v>
      </c>
    </row>
    <row r="1125" spans="8:8">
      <c r="H1125" t="s">
        <v>1100</v>
      </c>
    </row>
    <row r="1126" spans="8:8">
      <c r="H1126" t="s">
        <v>1101</v>
      </c>
    </row>
    <row r="1127" spans="8:8">
      <c r="H1127" t="s">
        <v>1102</v>
      </c>
    </row>
    <row r="1128" spans="8:8">
      <c r="H1128" t="s">
        <v>1103</v>
      </c>
    </row>
    <row r="1129" spans="8:8">
      <c r="H1129" t="s">
        <v>1104</v>
      </c>
    </row>
    <row r="1130" spans="8:8">
      <c r="H1130" t="s">
        <v>1105</v>
      </c>
    </row>
    <row r="1131" spans="8:8">
      <c r="H1131" t="s">
        <v>1106</v>
      </c>
    </row>
    <row r="1132" spans="8:8">
      <c r="H1132" t="s">
        <v>1107</v>
      </c>
    </row>
    <row r="1133" spans="8:8">
      <c r="H1133" t="s">
        <v>1108</v>
      </c>
    </row>
    <row r="1134" spans="8:8">
      <c r="H1134" t="s">
        <v>1109</v>
      </c>
    </row>
    <row r="1135" spans="8:8">
      <c r="H1135" t="s">
        <v>1110</v>
      </c>
    </row>
    <row r="1136" spans="8:8">
      <c r="H1136" t="s">
        <v>1111</v>
      </c>
    </row>
    <row r="1137" spans="8:8">
      <c r="H1137" t="s">
        <v>1112</v>
      </c>
    </row>
    <row r="1138" spans="8:8">
      <c r="H1138" t="s">
        <v>1113</v>
      </c>
    </row>
    <row r="1139" spans="8:8">
      <c r="H1139" t="s">
        <v>1114</v>
      </c>
    </row>
    <row r="1140" spans="8:8">
      <c r="H1140" t="s">
        <v>1115</v>
      </c>
    </row>
    <row r="1141" spans="8:8">
      <c r="H1141" t="s">
        <v>1116</v>
      </c>
    </row>
    <row r="1142" spans="8:8">
      <c r="H1142" t="s">
        <v>1117</v>
      </c>
    </row>
    <row r="1143" spans="8:8">
      <c r="H1143" t="s">
        <v>1118</v>
      </c>
    </row>
    <row r="1144" spans="8:8">
      <c r="H1144" t="s">
        <v>1119</v>
      </c>
    </row>
    <row r="1145" spans="8:8">
      <c r="H1145" t="s">
        <v>1120</v>
      </c>
    </row>
    <row r="1146" spans="8:8">
      <c r="H1146" t="s">
        <v>1121</v>
      </c>
    </row>
    <row r="1147" spans="8:8">
      <c r="H1147" t="s">
        <v>1122</v>
      </c>
    </row>
    <row r="1148" spans="8:8">
      <c r="H1148" t="s">
        <v>1123</v>
      </c>
    </row>
    <row r="1149" spans="8:8">
      <c r="H1149" t="s">
        <v>1124</v>
      </c>
    </row>
    <row r="1150" spans="8:8">
      <c r="H1150" t="s">
        <v>1125</v>
      </c>
    </row>
    <row r="1151" spans="8:8">
      <c r="H1151" t="s">
        <v>1126</v>
      </c>
    </row>
    <row r="1152" spans="8:8">
      <c r="H1152" t="s">
        <v>1127</v>
      </c>
    </row>
    <row r="1153" spans="8:8">
      <c r="H1153" t="s">
        <v>1128</v>
      </c>
    </row>
    <row r="1154" spans="8:8">
      <c r="H1154" t="s">
        <v>1129</v>
      </c>
    </row>
    <row r="1155" spans="8:8">
      <c r="H1155" t="s">
        <v>1130</v>
      </c>
    </row>
    <row r="1156" spans="8:8">
      <c r="H1156" t="s">
        <v>1131</v>
      </c>
    </row>
    <row r="1157" spans="8:8">
      <c r="H1157" t="s">
        <v>1132</v>
      </c>
    </row>
    <row r="1158" spans="8:8">
      <c r="H1158" t="s">
        <v>1133</v>
      </c>
    </row>
    <row r="1159" spans="8:8">
      <c r="H1159" t="s">
        <v>1134</v>
      </c>
    </row>
    <row r="1160" spans="8:8">
      <c r="H1160" t="s">
        <v>1135</v>
      </c>
    </row>
    <row r="1161" spans="8:8">
      <c r="H1161" t="s">
        <v>1136</v>
      </c>
    </row>
    <row r="1162" spans="8:8">
      <c r="H1162" t="s">
        <v>1137</v>
      </c>
    </row>
    <row r="1163" spans="8:8">
      <c r="H1163" t="s">
        <v>1138</v>
      </c>
    </row>
    <row r="1164" spans="8:8">
      <c r="H1164" t="s">
        <v>1139</v>
      </c>
    </row>
    <row r="1165" spans="8:8">
      <c r="H1165" t="s">
        <v>1140</v>
      </c>
    </row>
    <row r="1166" spans="8:8">
      <c r="H1166" t="s">
        <v>1141</v>
      </c>
    </row>
    <row r="1167" spans="8:8">
      <c r="H1167" t="s">
        <v>1142</v>
      </c>
    </row>
    <row r="1168" spans="8:8">
      <c r="H1168" t="s">
        <v>1143</v>
      </c>
    </row>
    <row r="1169" spans="8:8">
      <c r="H1169" t="s">
        <v>1144</v>
      </c>
    </row>
    <row r="1170" spans="8:8">
      <c r="H1170" t="s">
        <v>1145</v>
      </c>
    </row>
    <row r="1171" spans="8:8">
      <c r="H1171" t="s">
        <v>1146</v>
      </c>
    </row>
    <row r="1172" spans="8:8">
      <c r="H1172" t="s">
        <v>1147</v>
      </c>
    </row>
    <row r="1173" spans="8:8">
      <c r="H1173" t="s">
        <v>1148</v>
      </c>
    </row>
    <row r="1174" spans="8:8">
      <c r="H1174" t="s">
        <v>1149</v>
      </c>
    </row>
    <row r="1175" spans="8:8">
      <c r="H1175" t="s">
        <v>1150</v>
      </c>
    </row>
    <row r="1176" spans="8:8">
      <c r="H1176" t="s">
        <v>1151</v>
      </c>
    </row>
    <row r="1177" spans="8:8">
      <c r="H1177" t="s">
        <v>1152</v>
      </c>
    </row>
    <row r="1178" spans="8:8">
      <c r="H1178" t="s">
        <v>1153</v>
      </c>
    </row>
    <row r="1179" spans="8:8">
      <c r="H1179" t="s">
        <v>1154</v>
      </c>
    </row>
    <row r="1180" spans="8:8">
      <c r="H1180" t="s">
        <v>1155</v>
      </c>
    </row>
    <row r="1181" spans="8:8">
      <c r="H1181" t="s">
        <v>1156</v>
      </c>
    </row>
    <row r="1182" spans="8:8">
      <c r="H1182" t="s">
        <v>1157</v>
      </c>
    </row>
    <row r="1183" spans="8:8">
      <c r="H1183" t="s">
        <v>1158</v>
      </c>
    </row>
    <row r="1184" spans="8:8">
      <c r="H1184" t="s">
        <v>1159</v>
      </c>
    </row>
    <row r="1185" spans="8:8">
      <c r="H1185" t="s">
        <v>1160</v>
      </c>
    </row>
    <row r="1186" spans="8:8">
      <c r="H1186" t="s">
        <v>1161</v>
      </c>
    </row>
    <row r="1187" spans="8:8">
      <c r="H1187" t="s">
        <v>1162</v>
      </c>
    </row>
    <row r="1188" spans="8:8">
      <c r="H1188" t="s">
        <v>1163</v>
      </c>
    </row>
    <row r="1189" spans="8:8">
      <c r="H1189" t="s">
        <v>1164</v>
      </c>
    </row>
    <row r="1190" spans="8:8">
      <c r="H1190" t="s">
        <v>1165</v>
      </c>
    </row>
    <row r="1191" spans="8:8">
      <c r="H1191" t="s">
        <v>1166</v>
      </c>
    </row>
    <row r="1192" spans="8:8">
      <c r="H1192" t="s">
        <v>1167</v>
      </c>
    </row>
    <row r="1193" spans="8:8">
      <c r="H1193" t="s">
        <v>1168</v>
      </c>
    </row>
    <row r="1194" spans="8:8">
      <c r="H1194" t="s">
        <v>1169</v>
      </c>
    </row>
    <row r="1195" spans="8:8">
      <c r="H1195" t="s">
        <v>1170</v>
      </c>
    </row>
    <row r="1196" spans="8:8">
      <c r="H1196" t="s">
        <v>1171</v>
      </c>
    </row>
    <row r="1197" spans="8:8">
      <c r="H1197" t="s">
        <v>1172</v>
      </c>
    </row>
    <row r="1198" spans="8:8">
      <c r="H1198" t="s">
        <v>1173</v>
      </c>
    </row>
    <row r="1199" spans="8:8">
      <c r="H1199" t="s">
        <v>1174</v>
      </c>
    </row>
    <row r="1200" spans="8:8">
      <c r="H1200" t="s">
        <v>1175</v>
      </c>
    </row>
    <row r="1201" spans="8:8">
      <c r="H1201" t="s">
        <v>1176</v>
      </c>
    </row>
    <row r="1202" spans="8:8">
      <c r="H1202" t="s">
        <v>1177</v>
      </c>
    </row>
    <row r="1203" spans="8:8">
      <c r="H1203" t="s">
        <v>1178</v>
      </c>
    </row>
    <row r="1204" spans="8:8">
      <c r="H1204" t="s">
        <v>1179</v>
      </c>
    </row>
    <row r="1205" spans="8:8">
      <c r="H1205" t="s">
        <v>1180</v>
      </c>
    </row>
    <row r="1206" spans="8:8">
      <c r="H1206" t="s">
        <v>1181</v>
      </c>
    </row>
    <row r="1207" spans="8:8">
      <c r="H1207" t="s">
        <v>1182</v>
      </c>
    </row>
    <row r="1208" spans="8:8">
      <c r="H1208" t="s">
        <v>1183</v>
      </c>
    </row>
    <row r="1209" spans="8:8">
      <c r="H1209" t="s">
        <v>1184</v>
      </c>
    </row>
    <row r="1210" spans="8:8">
      <c r="H1210" t="s">
        <v>1185</v>
      </c>
    </row>
    <row r="1211" spans="8:8">
      <c r="H1211" t="s">
        <v>1186</v>
      </c>
    </row>
    <row r="1212" spans="8:8">
      <c r="H1212" t="s">
        <v>1187</v>
      </c>
    </row>
    <row r="1213" spans="8:8">
      <c r="H1213" t="s">
        <v>1188</v>
      </c>
    </row>
    <row r="1214" spans="8:8">
      <c r="H1214" t="s">
        <v>1189</v>
      </c>
    </row>
    <row r="1215" spans="8:8">
      <c r="H1215" t="s">
        <v>1190</v>
      </c>
    </row>
    <row r="1216" spans="8:8">
      <c r="H1216" t="s">
        <v>1191</v>
      </c>
    </row>
    <row r="1217" spans="8:8">
      <c r="H1217" t="s">
        <v>1192</v>
      </c>
    </row>
    <row r="1218" spans="8:8">
      <c r="H1218" t="s">
        <v>1193</v>
      </c>
    </row>
    <row r="1219" spans="8:8">
      <c r="H1219" t="s">
        <v>1194</v>
      </c>
    </row>
    <row r="1220" spans="8:8">
      <c r="H1220" t="s">
        <v>1195</v>
      </c>
    </row>
    <row r="1221" spans="8:8">
      <c r="H1221" t="s">
        <v>1196</v>
      </c>
    </row>
    <row r="1222" spans="8:8">
      <c r="H1222" t="s">
        <v>1197</v>
      </c>
    </row>
    <row r="1223" spans="8:8">
      <c r="H1223" t="s">
        <v>1198</v>
      </c>
    </row>
    <row r="1224" spans="8:8">
      <c r="H1224" t="s">
        <v>1199</v>
      </c>
    </row>
    <row r="1225" spans="8:8">
      <c r="H1225" t="s">
        <v>1200</v>
      </c>
    </row>
    <row r="1226" spans="8:8">
      <c r="H1226" t="s">
        <v>1201</v>
      </c>
    </row>
    <row r="1227" spans="8:8">
      <c r="H1227" t="s">
        <v>1202</v>
      </c>
    </row>
    <row r="1228" spans="8:8">
      <c r="H1228" t="s">
        <v>1203</v>
      </c>
    </row>
    <row r="1229" spans="8:8">
      <c r="H1229" t="s">
        <v>1204</v>
      </c>
    </row>
    <row r="1230" spans="8:8">
      <c r="H1230" t="s">
        <v>1205</v>
      </c>
    </row>
    <row r="1231" spans="8:8">
      <c r="H1231" t="s">
        <v>1206</v>
      </c>
    </row>
    <row r="1232" spans="8:8">
      <c r="H1232" t="s">
        <v>1207</v>
      </c>
    </row>
    <row r="1233" spans="8:8">
      <c r="H1233" t="s">
        <v>1208</v>
      </c>
    </row>
    <row r="1234" spans="8:8">
      <c r="H1234" t="s">
        <v>1209</v>
      </c>
    </row>
    <row r="1235" spans="8:8">
      <c r="H1235" t="s">
        <v>1210</v>
      </c>
    </row>
    <row r="1236" spans="8:8">
      <c r="H1236" t="s">
        <v>1211</v>
      </c>
    </row>
    <row r="1237" spans="8:8">
      <c r="H1237" t="s">
        <v>1212</v>
      </c>
    </row>
    <row r="1238" spans="8:8">
      <c r="H1238" t="s">
        <v>1213</v>
      </c>
    </row>
    <row r="1239" spans="8:8">
      <c r="H1239" t="s">
        <v>1214</v>
      </c>
    </row>
    <row r="1240" spans="8:8">
      <c r="H1240" t="s">
        <v>1215</v>
      </c>
    </row>
    <row r="1241" spans="8:8">
      <c r="H1241" t="s">
        <v>1216</v>
      </c>
    </row>
    <row r="1242" spans="8:8">
      <c r="H1242" t="s">
        <v>1217</v>
      </c>
    </row>
    <row r="1243" spans="8:8">
      <c r="H1243" t="s">
        <v>1218</v>
      </c>
    </row>
    <row r="1244" spans="8:8">
      <c r="H1244" t="s">
        <v>1219</v>
      </c>
    </row>
    <row r="1245" spans="8:8">
      <c r="H1245" t="s">
        <v>1220</v>
      </c>
    </row>
    <row r="1246" spans="8:8">
      <c r="H1246" t="s">
        <v>1221</v>
      </c>
    </row>
    <row r="1247" spans="8:8">
      <c r="H1247" t="s">
        <v>1222</v>
      </c>
    </row>
    <row r="1248" spans="8:8">
      <c r="H1248" t="s">
        <v>1223</v>
      </c>
    </row>
    <row r="1249" spans="8:8">
      <c r="H1249" t="s">
        <v>1224</v>
      </c>
    </row>
    <row r="1250" spans="8:8">
      <c r="H1250" t="s">
        <v>1225</v>
      </c>
    </row>
    <row r="1251" spans="8:8">
      <c r="H1251" t="s">
        <v>1226</v>
      </c>
    </row>
    <row r="1252" spans="8:8">
      <c r="H1252" t="s">
        <v>1227</v>
      </c>
    </row>
    <row r="1253" spans="8:8">
      <c r="H1253" t="s">
        <v>1228</v>
      </c>
    </row>
    <row r="1254" spans="8:8">
      <c r="H1254" t="s">
        <v>1229</v>
      </c>
    </row>
    <row r="1255" spans="8:8">
      <c r="H1255" t="s">
        <v>1230</v>
      </c>
    </row>
    <row r="1256" spans="8:8">
      <c r="H1256" t="s">
        <v>1231</v>
      </c>
    </row>
    <row r="1257" spans="8:8">
      <c r="H1257" t="s">
        <v>1232</v>
      </c>
    </row>
    <row r="1258" spans="8:8">
      <c r="H1258" t="s">
        <v>1233</v>
      </c>
    </row>
    <row r="1259" spans="8:8">
      <c r="H1259" t="s">
        <v>1234</v>
      </c>
    </row>
    <row r="1260" spans="8:8">
      <c r="H1260" t="s">
        <v>1235</v>
      </c>
    </row>
    <row r="1261" spans="8:8">
      <c r="H1261" t="s">
        <v>1236</v>
      </c>
    </row>
    <row r="1262" spans="8:8">
      <c r="H1262" t="s">
        <v>1237</v>
      </c>
    </row>
    <row r="1263" spans="8:8">
      <c r="H1263" t="s">
        <v>1238</v>
      </c>
    </row>
    <row r="1264" spans="8:8">
      <c r="H1264" t="s">
        <v>1239</v>
      </c>
    </row>
    <row r="1265" spans="8:8">
      <c r="H1265" t="s">
        <v>1240</v>
      </c>
    </row>
    <row r="1266" spans="8:8">
      <c r="H1266" t="s">
        <v>1241</v>
      </c>
    </row>
    <row r="1267" spans="8:8">
      <c r="H1267" t="s">
        <v>1242</v>
      </c>
    </row>
    <row r="1268" spans="8:8">
      <c r="H1268" t="s">
        <v>1243</v>
      </c>
    </row>
    <row r="1269" spans="8:8">
      <c r="H1269" t="s">
        <v>1244</v>
      </c>
    </row>
    <row r="1270" spans="8:8">
      <c r="H1270" t="s">
        <v>1245</v>
      </c>
    </row>
    <row r="1271" spans="8:8">
      <c r="H1271" t="s">
        <v>1246</v>
      </c>
    </row>
    <row r="1272" spans="8:8">
      <c r="H1272" t="s">
        <v>1247</v>
      </c>
    </row>
    <row r="1273" spans="8:8">
      <c r="H1273" t="s">
        <v>1248</v>
      </c>
    </row>
    <row r="1274" spans="8:8">
      <c r="H1274" t="s">
        <v>1249</v>
      </c>
    </row>
    <row r="1275" spans="8:8">
      <c r="H1275" t="s">
        <v>1250</v>
      </c>
    </row>
    <row r="1276" spans="8:8">
      <c r="H1276" t="s">
        <v>1251</v>
      </c>
    </row>
    <row r="1277" spans="8:8">
      <c r="H1277" t="s">
        <v>1252</v>
      </c>
    </row>
    <row r="1278" spans="8:8">
      <c r="H1278" t="s">
        <v>1253</v>
      </c>
    </row>
    <row r="1279" spans="8:8">
      <c r="H1279" t="s">
        <v>1254</v>
      </c>
    </row>
    <row r="1280" spans="8:8">
      <c r="H1280" t="s">
        <v>1255</v>
      </c>
    </row>
    <row r="1281" spans="8:8">
      <c r="H1281" t="s">
        <v>1256</v>
      </c>
    </row>
    <row r="1282" spans="8:8">
      <c r="H1282" t="s">
        <v>1257</v>
      </c>
    </row>
    <row r="1283" spans="8:8">
      <c r="H1283" t="s">
        <v>1258</v>
      </c>
    </row>
    <row r="1284" spans="8:8">
      <c r="H1284" t="s">
        <v>1259</v>
      </c>
    </row>
    <row r="1285" spans="8:8">
      <c r="H1285" t="s">
        <v>1260</v>
      </c>
    </row>
    <row r="1286" spans="8:8">
      <c r="H1286" t="s">
        <v>1261</v>
      </c>
    </row>
    <row r="1287" spans="8:8">
      <c r="H1287" t="s">
        <v>1262</v>
      </c>
    </row>
    <row r="1288" spans="8:8">
      <c r="H1288" t="s">
        <v>1263</v>
      </c>
    </row>
    <row r="1289" spans="8:8">
      <c r="H1289" t="s">
        <v>1264</v>
      </c>
    </row>
    <row r="1290" spans="8:8">
      <c r="H1290" t="s">
        <v>1265</v>
      </c>
    </row>
    <row r="1291" spans="8:8">
      <c r="H1291" t="s">
        <v>1266</v>
      </c>
    </row>
    <row r="1292" spans="8:8">
      <c r="H1292" t="s">
        <v>1267</v>
      </c>
    </row>
    <row r="1293" spans="8:8">
      <c r="H1293" t="s">
        <v>1268</v>
      </c>
    </row>
    <row r="1294" spans="8:8">
      <c r="H1294" t="s">
        <v>1269</v>
      </c>
    </row>
    <row r="1295" spans="8:8">
      <c r="H1295" t="s">
        <v>1270</v>
      </c>
    </row>
    <row r="1296" spans="8:8">
      <c r="H1296" t="s">
        <v>1271</v>
      </c>
    </row>
    <row r="1297" spans="8:8">
      <c r="H1297" t="s">
        <v>1272</v>
      </c>
    </row>
    <row r="1298" spans="8:8">
      <c r="H1298" t="s">
        <v>1273</v>
      </c>
    </row>
    <row r="1299" spans="8:8">
      <c r="H1299" t="s">
        <v>1274</v>
      </c>
    </row>
    <row r="1300" spans="8:8">
      <c r="H1300" t="s">
        <v>1275</v>
      </c>
    </row>
    <row r="1301" spans="8:8">
      <c r="H1301" t="s">
        <v>1276</v>
      </c>
    </row>
    <row r="1302" spans="8:8">
      <c r="H1302" t="s">
        <v>1277</v>
      </c>
    </row>
    <row r="1303" spans="8:8">
      <c r="H1303" t="s">
        <v>1278</v>
      </c>
    </row>
    <row r="1304" spans="8:8">
      <c r="H1304" t="s">
        <v>1279</v>
      </c>
    </row>
    <row r="1305" spans="8:8">
      <c r="H1305" t="s">
        <v>1280</v>
      </c>
    </row>
    <row r="1306" spans="8:8">
      <c r="H1306" t="s">
        <v>1281</v>
      </c>
    </row>
    <row r="1307" spans="8:8">
      <c r="H1307" t="s">
        <v>1282</v>
      </c>
    </row>
    <row r="1308" spans="8:8">
      <c r="H1308" t="s">
        <v>1283</v>
      </c>
    </row>
    <row r="1309" spans="8:8">
      <c r="H1309" t="s">
        <v>1284</v>
      </c>
    </row>
    <row r="1310" spans="8:8">
      <c r="H1310" t="s">
        <v>1285</v>
      </c>
    </row>
    <row r="1311" spans="8:8">
      <c r="H1311" t="s">
        <v>1286</v>
      </c>
    </row>
    <row r="1312" spans="8:8">
      <c r="H1312" t="s">
        <v>1287</v>
      </c>
    </row>
    <row r="1313" spans="8:8">
      <c r="H1313" t="s">
        <v>1288</v>
      </c>
    </row>
    <row r="1314" spans="8:8">
      <c r="H1314" t="s">
        <v>1289</v>
      </c>
    </row>
    <row r="1315" spans="8:8">
      <c r="H1315" t="s">
        <v>1290</v>
      </c>
    </row>
    <row r="1316" spans="8:8">
      <c r="H1316" t="s">
        <v>1291</v>
      </c>
    </row>
    <row r="1317" spans="8:8">
      <c r="H1317" t="s">
        <v>1292</v>
      </c>
    </row>
    <row r="1318" spans="8:8">
      <c r="H1318" t="s">
        <v>1293</v>
      </c>
    </row>
    <row r="1319" spans="8:8">
      <c r="H1319" t="s">
        <v>1294</v>
      </c>
    </row>
    <row r="1320" spans="8:8">
      <c r="H1320" t="s">
        <v>1295</v>
      </c>
    </row>
    <row r="1321" spans="8:8">
      <c r="H1321" t="s">
        <v>1296</v>
      </c>
    </row>
    <row r="1322" spans="8:8">
      <c r="H1322" t="s">
        <v>1297</v>
      </c>
    </row>
    <row r="1323" spans="8:8">
      <c r="H1323" t="s">
        <v>1298</v>
      </c>
    </row>
    <row r="1324" spans="8:8">
      <c r="H1324" t="s">
        <v>1299</v>
      </c>
    </row>
    <row r="1325" spans="8:8">
      <c r="H1325" t="s">
        <v>1300</v>
      </c>
    </row>
    <row r="1326" spans="8:8">
      <c r="H1326" t="s">
        <v>1301</v>
      </c>
    </row>
    <row r="1327" spans="8:8">
      <c r="H1327" t="s">
        <v>1302</v>
      </c>
    </row>
    <row r="1328" spans="8:8">
      <c r="H1328" t="s">
        <v>1303</v>
      </c>
    </row>
    <row r="1329" spans="8:8">
      <c r="H1329" t="s">
        <v>1304</v>
      </c>
    </row>
    <row r="1330" spans="8:8">
      <c r="H1330" t="s">
        <v>1305</v>
      </c>
    </row>
    <row r="1331" spans="8:8">
      <c r="H1331" t="s">
        <v>1306</v>
      </c>
    </row>
    <row r="1332" spans="8:8">
      <c r="H1332" t="s">
        <v>1307</v>
      </c>
    </row>
    <row r="1333" spans="8:8">
      <c r="H1333" t="s">
        <v>1308</v>
      </c>
    </row>
    <row r="1334" spans="8:8">
      <c r="H1334" t="s">
        <v>1309</v>
      </c>
    </row>
    <row r="1335" spans="8:8">
      <c r="H1335" t="s">
        <v>1310</v>
      </c>
    </row>
    <row r="1336" spans="8:8">
      <c r="H1336" t="s">
        <v>1311</v>
      </c>
    </row>
    <row r="1337" spans="8:8">
      <c r="H1337" t="s">
        <v>1312</v>
      </c>
    </row>
    <row r="1338" spans="8:8">
      <c r="H1338" t="s">
        <v>1313</v>
      </c>
    </row>
    <row r="1339" spans="8:8">
      <c r="H1339" t="s">
        <v>1314</v>
      </c>
    </row>
    <row r="1340" spans="8:8">
      <c r="H1340" t="s">
        <v>1315</v>
      </c>
    </row>
    <row r="1341" spans="8:8">
      <c r="H1341" t="s">
        <v>1316</v>
      </c>
    </row>
    <row r="1342" spans="8:8">
      <c r="H1342" t="s">
        <v>1317</v>
      </c>
    </row>
    <row r="1343" spans="8:8">
      <c r="H1343" t="s">
        <v>1318</v>
      </c>
    </row>
    <row r="1344" spans="8:8">
      <c r="H1344" t="s">
        <v>1319</v>
      </c>
    </row>
    <row r="1345" spans="8:8">
      <c r="H1345" t="s">
        <v>1320</v>
      </c>
    </row>
    <row r="1346" spans="8:8">
      <c r="H1346" t="s">
        <v>1321</v>
      </c>
    </row>
    <row r="1347" spans="8:8">
      <c r="H1347" t="s">
        <v>1322</v>
      </c>
    </row>
    <row r="1348" spans="8:8">
      <c r="H1348" t="s">
        <v>1323</v>
      </c>
    </row>
    <row r="1349" spans="8:8">
      <c r="H1349" t="s">
        <v>1324</v>
      </c>
    </row>
    <row r="1350" spans="8:8">
      <c r="H1350" t="s">
        <v>1325</v>
      </c>
    </row>
    <row r="1351" spans="8:8">
      <c r="H1351" t="s">
        <v>1326</v>
      </c>
    </row>
    <row r="1352" spans="8:8">
      <c r="H1352" t="s">
        <v>1327</v>
      </c>
    </row>
    <row r="1353" spans="8:8">
      <c r="H1353" t="s">
        <v>1328</v>
      </c>
    </row>
    <row r="1354" spans="8:8">
      <c r="H1354" t="s">
        <v>1329</v>
      </c>
    </row>
    <row r="1355" spans="8:8">
      <c r="H1355" t="s">
        <v>1330</v>
      </c>
    </row>
    <row r="1356" spans="8:8">
      <c r="H1356" t="s">
        <v>1331</v>
      </c>
    </row>
    <row r="1357" spans="8:8">
      <c r="H1357" t="s">
        <v>1332</v>
      </c>
    </row>
    <row r="1358" spans="8:8">
      <c r="H1358" t="s">
        <v>1333</v>
      </c>
    </row>
    <row r="1359" spans="8:8">
      <c r="H1359" t="s">
        <v>1334</v>
      </c>
    </row>
    <row r="1360" spans="8:8">
      <c r="H1360" t="s">
        <v>1335</v>
      </c>
    </row>
    <row r="1361" spans="8:8">
      <c r="H1361" t="s">
        <v>1336</v>
      </c>
    </row>
    <row r="1362" spans="8:8">
      <c r="H1362" t="s">
        <v>1337</v>
      </c>
    </row>
    <row r="1363" spans="8:8">
      <c r="H1363" t="s">
        <v>1338</v>
      </c>
    </row>
    <row r="1364" spans="8:8">
      <c r="H1364" t="s">
        <v>1339</v>
      </c>
    </row>
    <row r="1365" spans="8:8">
      <c r="H1365" t="s">
        <v>1340</v>
      </c>
    </row>
    <row r="1366" spans="8:8">
      <c r="H1366" t="s">
        <v>1341</v>
      </c>
    </row>
    <row r="1367" spans="8:8">
      <c r="H1367" t="s">
        <v>1342</v>
      </c>
    </row>
    <row r="1368" spans="8:8">
      <c r="H1368" t="s">
        <v>1343</v>
      </c>
    </row>
    <row r="1369" spans="8:8">
      <c r="H1369" t="s">
        <v>1344</v>
      </c>
    </row>
    <row r="1370" spans="8:8">
      <c r="H1370" t="s">
        <v>1345</v>
      </c>
    </row>
    <row r="1371" spans="8:8">
      <c r="H1371" t="s">
        <v>1346</v>
      </c>
    </row>
    <row r="1372" spans="8:8">
      <c r="H1372" t="s">
        <v>1347</v>
      </c>
    </row>
    <row r="1373" spans="8:8">
      <c r="H1373" t="s">
        <v>1348</v>
      </c>
    </row>
    <row r="1374" spans="8:8">
      <c r="H1374" t="s">
        <v>1349</v>
      </c>
    </row>
    <row r="1375" spans="8:8">
      <c r="H1375" t="s">
        <v>1350</v>
      </c>
    </row>
    <row r="1376" spans="8:8">
      <c r="H1376" t="s">
        <v>1351</v>
      </c>
    </row>
    <row r="1377" spans="8:8">
      <c r="H1377" t="s">
        <v>1352</v>
      </c>
    </row>
    <row r="1378" spans="8:8">
      <c r="H1378" t="s">
        <v>1353</v>
      </c>
    </row>
    <row r="1379" spans="8:8">
      <c r="H1379" t="s">
        <v>1354</v>
      </c>
    </row>
    <row r="1380" spans="8:8">
      <c r="H1380" t="s">
        <v>1355</v>
      </c>
    </row>
    <row r="1381" spans="8:8">
      <c r="H1381" t="s">
        <v>1356</v>
      </c>
    </row>
    <row r="1382" spans="8:8">
      <c r="H1382" t="s">
        <v>1357</v>
      </c>
    </row>
    <row r="1383" spans="8:8">
      <c r="H1383" t="s">
        <v>1358</v>
      </c>
    </row>
    <row r="1384" spans="8:8">
      <c r="H1384" t="s">
        <v>1359</v>
      </c>
    </row>
    <row r="1385" spans="8:8">
      <c r="H1385" t="s">
        <v>1360</v>
      </c>
    </row>
    <row r="1386" spans="8:8">
      <c r="H1386" t="s">
        <v>1361</v>
      </c>
    </row>
    <row r="1387" spans="8:8">
      <c r="H1387" t="s">
        <v>1362</v>
      </c>
    </row>
    <row r="1388" spans="8:8">
      <c r="H1388" t="s">
        <v>1363</v>
      </c>
    </row>
    <row r="1389" spans="8:8">
      <c r="H1389" t="s">
        <v>1364</v>
      </c>
    </row>
    <row r="1390" spans="8:8">
      <c r="H1390" t="s">
        <v>1365</v>
      </c>
    </row>
    <row r="1391" spans="8:8">
      <c r="H1391" t="s">
        <v>1366</v>
      </c>
    </row>
    <row r="1392" spans="8:8">
      <c r="H1392" t="s">
        <v>1367</v>
      </c>
    </row>
    <row r="1393" spans="8:8">
      <c r="H1393" t="s">
        <v>1368</v>
      </c>
    </row>
    <row r="1394" spans="8:8">
      <c r="H1394" t="s">
        <v>1369</v>
      </c>
    </row>
    <row r="1395" spans="8:8">
      <c r="H1395" t="s">
        <v>1370</v>
      </c>
    </row>
    <row r="1396" spans="8:8">
      <c r="H1396" t="s">
        <v>1371</v>
      </c>
    </row>
    <row r="1397" spans="8:8">
      <c r="H1397" t="s">
        <v>1372</v>
      </c>
    </row>
    <row r="1398" spans="8:8">
      <c r="H1398" t="s">
        <v>1373</v>
      </c>
    </row>
    <row r="1399" spans="8:8">
      <c r="H1399" t="s">
        <v>1374</v>
      </c>
    </row>
    <row r="1400" spans="8:8">
      <c r="H1400" t="s">
        <v>1375</v>
      </c>
    </row>
    <row r="1401" spans="8:8">
      <c r="H1401" t="s">
        <v>1376</v>
      </c>
    </row>
    <row r="1402" spans="8:8">
      <c r="H1402" t="s">
        <v>1377</v>
      </c>
    </row>
    <row r="1403" spans="8:8">
      <c r="H1403" t="s">
        <v>1378</v>
      </c>
    </row>
    <row r="1404" spans="8:8">
      <c r="H1404" t="s">
        <v>1379</v>
      </c>
    </row>
    <row r="1405" spans="8:8">
      <c r="H1405" t="s">
        <v>1380</v>
      </c>
    </row>
    <row r="1406" spans="8:8">
      <c r="H1406" t="s">
        <v>1381</v>
      </c>
    </row>
    <row r="1407" spans="8:8">
      <c r="H1407" t="s">
        <v>1382</v>
      </c>
    </row>
    <row r="1408" spans="8:8">
      <c r="H1408" t="s">
        <v>1383</v>
      </c>
    </row>
    <row r="1409" spans="8:8">
      <c r="H1409" t="s">
        <v>1384</v>
      </c>
    </row>
    <row r="1410" spans="8:8">
      <c r="H1410" t="s">
        <v>1385</v>
      </c>
    </row>
    <row r="1411" spans="8:8">
      <c r="H1411" t="s">
        <v>1386</v>
      </c>
    </row>
    <row r="1412" spans="8:8">
      <c r="H1412" t="s">
        <v>1387</v>
      </c>
    </row>
    <row r="1413" spans="8:8">
      <c r="H1413" t="s">
        <v>1388</v>
      </c>
    </row>
    <row r="1414" spans="8:8">
      <c r="H1414" t="s">
        <v>1389</v>
      </c>
    </row>
    <row r="1415" spans="8:8">
      <c r="H1415" t="s">
        <v>1390</v>
      </c>
    </row>
    <row r="1416" spans="8:8">
      <c r="H1416" t="s">
        <v>1391</v>
      </c>
    </row>
    <row r="1417" spans="8:8">
      <c r="H1417" t="s">
        <v>1392</v>
      </c>
    </row>
    <row r="1418" spans="8:8">
      <c r="H1418" t="s">
        <v>1393</v>
      </c>
    </row>
    <row r="1419" spans="8:8">
      <c r="H1419" t="s">
        <v>1394</v>
      </c>
    </row>
    <row r="1420" spans="8:8">
      <c r="H1420" t="s">
        <v>1395</v>
      </c>
    </row>
    <row r="1421" spans="8:8">
      <c r="H1421" t="s">
        <v>1396</v>
      </c>
    </row>
    <row r="1422" spans="8:8">
      <c r="H1422" t="s">
        <v>1397</v>
      </c>
    </row>
    <row r="1423" spans="8:8">
      <c r="H1423" t="s">
        <v>1398</v>
      </c>
    </row>
    <row r="1424" spans="8:8">
      <c r="H1424" t="s">
        <v>1399</v>
      </c>
    </row>
    <row r="1425" spans="8:8">
      <c r="H1425" t="s">
        <v>1400</v>
      </c>
    </row>
    <row r="1426" spans="8:8">
      <c r="H1426" t="s">
        <v>1401</v>
      </c>
    </row>
    <row r="1427" spans="8:8">
      <c r="H1427" t="s">
        <v>1402</v>
      </c>
    </row>
    <row r="1428" spans="8:8">
      <c r="H1428" t="s">
        <v>1403</v>
      </c>
    </row>
    <row r="1429" spans="8:8">
      <c r="H1429" t="s">
        <v>1404</v>
      </c>
    </row>
    <row r="1430" spans="8:8">
      <c r="H1430" t="s">
        <v>1405</v>
      </c>
    </row>
    <row r="1431" spans="8:8">
      <c r="H1431" t="s">
        <v>1406</v>
      </c>
    </row>
    <row r="1432" spans="8:8">
      <c r="H1432" t="s">
        <v>1407</v>
      </c>
    </row>
    <row r="1433" spans="8:8">
      <c r="H1433" t="s">
        <v>1408</v>
      </c>
    </row>
    <row r="1434" spans="8:8">
      <c r="H1434" t="s">
        <v>1409</v>
      </c>
    </row>
    <row r="1435" spans="8:8">
      <c r="H1435" t="s">
        <v>1410</v>
      </c>
    </row>
    <row r="1436" spans="8:8">
      <c r="H1436" t="s">
        <v>1411</v>
      </c>
    </row>
    <row r="1437" spans="8:8">
      <c r="H1437" t="s">
        <v>1412</v>
      </c>
    </row>
    <row r="1438" spans="8:8">
      <c r="H1438" t="s">
        <v>1413</v>
      </c>
    </row>
    <row r="1439" spans="8:8">
      <c r="H1439" t="s">
        <v>1414</v>
      </c>
    </row>
    <row r="1440" spans="8:8">
      <c r="H1440" t="s">
        <v>1415</v>
      </c>
    </row>
    <row r="1441" spans="8:8">
      <c r="H1441" t="s">
        <v>1416</v>
      </c>
    </row>
    <row r="1442" spans="8:8">
      <c r="H1442" t="s">
        <v>1417</v>
      </c>
    </row>
    <row r="1443" spans="8:8">
      <c r="H1443" t="s">
        <v>1418</v>
      </c>
    </row>
    <row r="1444" spans="8:8">
      <c r="H1444" t="s">
        <v>1419</v>
      </c>
    </row>
    <row r="1445" spans="8:8">
      <c r="H1445" t="s">
        <v>1420</v>
      </c>
    </row>
    <row r="1446" spans="8:8">
      <c r="H1446" t="s">
        <v>1421</v>
      </c>
    </row>
    <row r="1447" spans="8:8">
      <c r="H1447" t="s">
        <v>1422</v>
      </c>
    </row>
    <row r="1448" spans="8:8">
      <c r="H1448" t="s">
        <v>1423</v>
      </c>
    </row>
    <row r="1449" spans="8:8">
      <c r="H1449" t="s">
        <v>1424</v>
      </c>
    </row>
    <row r="1450" spans="8:8">
      <c r="H1450" t="s">
        <v>1425</v>
      </c>
    </row>
    <row r="1451" spans="8:8">
      <c r="H1451" t="s">
        <v>1426</v>
      </c>
    </row>
    <row r="1452" spans="8:8">
      <c r="H1452" t="s">
        <v>1427</v>
      </c>
    </row>
    <row r="1453" spans="8:8">
      <c r="H1453" t="s">
        <v>1428</v>
      </c>
    </row>
    <row r="1454" spans="8:8">
      <c r="H1454" t="s">
        <v>1429</v>
      </c>
    </row>
    <row r="1455" spans="8:8">
      <c r="H1455" t="s">
        <v>1430</v>
      </c>
    </row>
    <row r="1456" spans="8:8">
      <c r="H1456" t="s">
        <v>1431</v>
      </c>
    </row>
    <row r="1457" spans="8:8">
      <c r="H1457" t="s">
        <v>1432</v>
      </c>
    </row>
    <row r="1458" spans="8:8">
      <c r="H1458" t="s">
        <v>1433</v>
      </c>
    </row>
    <row r="1459" spans="8:8">
      <c r="H1459" t="s">
        <v>1434</v>
      </c>
    </row>
    <row r="1460" spans="8:8">
      <c r="H1460" t="s">
        <v>1435</v>
      </c>
    </row>
    <row r="1461" spans="8:8">
      <c r="H1461" t="s">
        <v>1436</v>
      </c>
    </row>
    <row r="1462" spans="8:8">
      <c r="H1462" t="s">
        <v>1437</v>
      </c>
    </row>
    <row r="1463" spans="8:8">
      <c r="H1463" t="s">
        <v>1438</v>
      </c>
    </row>
    <row r="1464" spans="8:8">
      <c r="H1464" t="s">
        <v>1439</v>
      </c>
    </row>
    <row r="1465" spans="8:8">
      <c r="H1465" t="s">
        <v>1440</v>
      </c>
    </row>
    <row r="1466" spans="8:8">
      <c r="H1466" t="s">
        <v>1441</v>
      </c>
    </row>
    <row r="1467" spans="8:8">
      <c r="H1467" t="s">
        <v>1442</v>
      </c>
    </row>
    <row r="1468" spans="8:8">
      <c r="H1468" t="s">
        <v>1443</v>
      </c>
    </row>
    <row r="1469" spans="8:8">
      <c r="H1469" t="s">
        <v>1444</v>
      </c>
    </row>
    <row r="1470" spans="8:8">
      <c r="H1470" t="s">
        <v>1445</v>
      </c>
    </row>
    <row r="1471" spans="8:8">
      <c r="H1471" t="s">
        <v>1446</v>
      </c>
    </row>
    <row r="1472" spans="8:8">
      <c r="H1472" t="s">
        <v>1447</v>
      </c>
    </row>
    <row r="1473" spans="8:8">
      <c r="H1473" t="s">
        <v>1448</v>
      </c>
    </row>
    <row r="1474" spans="8:8">
      <c r="H1474" t="s">
        <v>1449</v>
      </c>
    </row>
    <row r="1475" spans="8:8">
      <c r="H1475" t="s">
        <v>1450</v>
      </c>
    </row>
    <row r="1476" spans="8:8">
      <c r="H1476" t="s">
        <v>1451</v>
      </c>
    </row>
    <row r="1477" spans="8:8">
      <c r="H1477" t="s">
        <v>1452</v>
      </c>
    </row>
    <row r="1478" spans="8:8">
      <c r="H1478" t="s">
        <v>1453</v>
      </c>
    </row>
    <row r="1479" spans="8:8">
      <c r="H1479" t="s">
        <v>1454</v>
      </c>
    </row>
    <row r="1480" spans="8:8">
      <c r="H1480" t="s">
        <v>1455</v>
      </c>
    </row>
    <row r="1481" spans="8:8">
      <c r="H1481" t="s">
        <v>1456</v>
      </c>
    </row>
    <row r="1482" spans="8:8">
      <c r="H1482" t="s">
        <v>1457</v>
      </c>
    </row>
    <row r="1483" spans="8:8">
      <c r="H1483" t="s">
        <v>1458</v>
      </c>
    </row>
    <row r="1484" spans="8:8">
      <c r="H1484" t="s">
        <v>1459</v>
      </c>
    </row>
    <row r="1485" spans="8:8">
      <c r="H1485" t="s">
        <v>1460</v>
      </c>
    </row>
    <row r="1486" spans="8:8">
      <c r="H1486" t="s">
        <v>1461</v>
      </c>
    </row>
    <row r="1487" spans="8:8">
      <c r="H1487" t="s">
        <v>1462</v>
      </c>
    </row>
    <row r="1488" spans="8:8">
      <c r="H1488" t="s">
        <v>1463</v>
      </c>
    </row>
    <row r="1489" spans="8:8">
      <c r="H1489" t="s">
        <v>1464</v>
      </c>
    </row>
    <row r="1490" spans="8:8">
      <c r="H1490" t="s">
        <v>1465</v>
      </c>
    </row>
    <row r="1491" spans="8:8">
      <c r="H1491" t="s">
        <v>1466</v>
      </c>
    </row>
    <row r="1492" spans="8:8">
      <c r="H1492" t="s">
        <v>1467</v>
      </c>
    </row>
    <row r="1493" spans="8:8">
      <c r="H1493" t="s">
        <v>1468</v>
      </c>
    </row>
    <row r="1494" spans="8:8">
      <c r="H1494" t="s">
        <v>1469</v>
      </c>
    </row>
    <row r="1495" spans="8:8">
      <c r="H1495" t="s">
        <v>1470</v>
      </c>
    </row>
    <row r="1496" spans="8:8">
      <c r="H1496" t="s">
        <v>1471</v>
      </c>
    </row>
    <row r="1497" spans="8:8">
      <c r="H1497" t="s">
        <v>1472</v>
      </c>
    </row>
    <row r="1498" spans="8:8">
      <c r="H1498" t="s">
        <v>1473</v>
      </c>
    </row>
    <row r="1499" spans="8:8">
      <c r="H1499" t="s">
        <v>1474</v>
      </c>
    </row>
    <row r="1500" spans="8:8">
      <c r="H1500" t="s">
        <v>1475</v>
      </c>
    </row>
    <row r="1501" spans="8:8">
      <c r="H1501" t="s">
        <v>1476</v>
      </c>
    </row>
    <row r="1502" spans="8:8">
      <c r="H1502" t="s">
        <v>1477</v>
      </c>
    </row>
    <row r="1503" spans="8:8">
      <c r="H1503" t="s">
        <v>1478</v>
      </c>
    </row>
    <row r="1504" spans="8:8">
      <c r="H1504" t="s">
        <v>1479</v>
      </c>
    </row>
    <row r="1505" spans="8:8">
      <c r="H1505" t="s">
        <v>1480</v>
      </c>
    </row>
    <row r="1506" spans="8:8">
      <c r="H1506" t="s">
        <v>1481</v>
      </c>
    </row>
    <row r="1507" spans="8:8">
      <c r="H1507" t="s">
        <v>1482</v>
      </c>
    </row>
    <row r="1508" spans="8:8">
      <c r="H1508" t="s">
        <v>1483</v>
      </c>
    </row>
    <row r="1509" spans="8:8">
      <c r="H1509" t="s">
        <v>1484</v>
      </c>
    </row>
    <row r="1510" spans="8:8">
      <c r="H1510" t="s">
        <v>1485</v>
      </c>
    </row>
    <row r="1511" spans="8:8">
      <c r="H1511" t="s">
        <v>1486</v>
      </c>
    </row>
    <row r="1512" spans="8:8">
      <c r="H1512" t="s">
        <v>1487</v>
      </c>
    </row>
    <row r="1513" spans="8:8">
      <c r="H1513" t="s">
        <v>1488</v>
      </c>
    </row>
    <row r="1514" spans="8:8">
      <c r="H1514" t="s">
        <v>1489</v>
      </c>
    </row>
    <row r="1515" spans="8:8">
      <c r="H1515" t="s">
        <v>1490</v>
      </c>
    </row>
    <row r="1516" spans="8:8">
      <c r="H1516" t="s">
        <v>1491</v>
      </c>
    </row>
    <row r="1517" spans="8:8">
      <c r="H1517" t="s">
        <v>1492</v>
      </c>
    </row>
    <row r="1518" spans="8:8">
      <c r="H1518" t="s">
        <v>1493</v>
      </c>
    </row>
    <row r="1519" spans="8:8">
      <c r="H1519" t="s">
        <v>1494</v>
      </c>
    </row>
    <row r="1520" spans="8:8">
      <c r="H1520" t="s">
        <v>1495</v>
      </c>
    </row>
    <row r="1521" spans="8:8">
      <c r="H1521" t="s">
        <v>1496</v>
      </c>
    </row>
    <row r="1522" spans="8:8">
      <c r="H1522" t="s">
        <v>1497</v>
      </c>
    </row>
    <row r="1523" spans="8:8">
      <c r="H1523" t="s">
        <v>1498</v>
      </c>
    </row>
    <row r="1524" spans="8:8">
      <c r="H1524" t="s">
        <v>1499</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B2:R22"/>
  <sheetViews>
    <sheetView tabSelected="1" workbookViewId="0">
      <selection activeCell="L12" sqref="L12"/>
    </sheetView>
  </sheetViews>
  <sheetFormatPr defaultRowHeight="17"/>
  <cols>
    <col min="1" max="1" width="2.6640625" customWidth="1"/>
    <col min="2" max="2" width="10.08203125" customWidth="1"/>
    <col min="10" max="10" width="9.1640625" bestFit="1" customWidth="1"/>
    <col min="12" max="12" width="57.6640625" customWidth="1"/>
    <col min="13" max="16" width="9.6640625" customWidth="1"/>
  </cols>
  <sheetData>
    <row r="2" spans="2:18" ht="18" thickBot="1">
      <c r="B2" s="30" t="s">
        <v>70</v>
      </c>
      <c r="C2" t="s">
        <v>209</v>
      </c>
    </row>
    <row r="3" spans="2:18" ht="26" thickBot="1">
      <c r="B3" s="66"/>
      <c r="C3" s="67" t="s">
        <v>71</v>
      </c>
      <c r="D3" s="68" t="s">
        <v>72</v>
      </c>
      <c r="E3" s="68" t="s">
        <v>61</v>
      </c>
      <c r="F3" s="68" t="s">
        <v>73</v>
      </c>
      <c r="G3" s="68" t="s">
        <v>74</v>
      </c>
      <c r="H3" s="68" t="s">
        <v>75</v>
      </c>
      <c r="I3" s="69" t="s">
        <v>76</v>
      </c>
      <c r="J3" s="69" t="s">
        <v>77</v>
      </c>
      <c r="K3" s="70" t="s">
        <v>78</v>
      </c>
      <c r="M3" s="224" t="s">
        <v>2329</v>
      </c>
      <c r="N3" s="224" t="s">
        <v>2330</v>
      </c>
      <c r="O3" s="224" t="s">
        <v>2331</v>
      </c>
      <c r="P3" s="224" t="s">
        <v>2332</v>
      </c>
      <c r="Q3" s="224"/>
      <c r="R3" s="224" t="s">
        <v>2345</v>
      </c>
    </row>
    <row r="4" spans="2:18" ht="21.75" customHeight="1" thickTop="1">
      <c r="B4" s="71">
        <v>1</v>
      </c>
      <c r="C4" s="61" t="s">
        <v>79</v>
      </c>
      <c r="D4" s="58">
        <v>89</v>
      </c>
      <c r="E4" s="58">
        <v>65</v>
      </c>
      <c r="F4" s="58">
        <v>65</v>
      </c>
      <c r="G4" s="58">
        <v>76</v>
      </c>
      <c r="H4" s="58">
        <v>87</v>
      </c>
      <c r="I4" s="62"/>
      <c r="J4" s="63"/>
      <c r="K4" s="72"/>
      <c r="Q4" s="9"/>
      <c r="R4" s="9" t="s">
        <v>2342</v>
      </c>
    </row>
    <row r="5" spans="2:18" ht="21.75" customHeight="1">
      <c r="B5" s="73">
        <v>2</v>
      </c>
      <c r="C5" s="60" t="s">
        <v>80</v>
      </c>
      <c r="D5" s="59">
        <v>78</v>
      </c>
      <c r="E5" s="59">
        <v>78</v>
      </c>
      <c r="F5" s="59">
        <v>76</v>
      </c>
      <c r="G5" s="59">
        <v>87</v>
      </c>
      <c r="H5" s="59">
        <v>56</v>
      </c>
      <c r="I5" s="62"/>
      <c r="J5" s="63"/>
      <c r="K5" s="72"/>
      <c r="Q5" s="9" t="s">
        <v>2329</v>
      </c>
      <c r="R5" s="9"/>
    </row>
    <row r="6" spans="2:18" ht="21.75" customHeight="1">
      <c r="B6" s="73">
        <v>3</v>
      </c>
      <c r="C6" s="60" t="s">
        <v>81</v>
      </c>
      <c r="D6" s="59">
        <v>92</v>
      </c>
      <c r="E6" s="59">
        <v>98</v>
      </c>
      <c r="F6" s="59">
        <v>89</v>
      </c>
      <c r="G6" s="59">
        <v>89</v>
      </c>
      <c r="H6" s="59">
        <v>78</v>
      </c>
      <c r="I6" s="62"/>
      <c r="J6" s="63"/>
      <c r="K6" s="72"/>
      <c r="Q6" s="9" t="s">
        <v>2330</v>
      </c>
      <c r="R6" s="9"/>
    </row>
    <row r="7" spans="2:18" ht="21.75" customHeight="1">
      <c r="B7" s="73">
        <v>4</v>
      </c>
      <c r="C7" s="60" t="s">
        <v>82</v>
      </c>
      <c r="D7" s="59">
        <v>76</v>
      </c>
      <c r="E7" s="59">
        <v>78</v>
      </c>
      <c r="F7" s="59">
        <v>89</v>
      </c>
      <c r="G7" s="59">
        <v>66</v>
      </c>
      <c r="H7" s="59">
        <v>89</v>
      </c>
      <c r="I7" s="62"/>
      <c r="J7" s="63"/>
      <c r="K7" s="72"/>
      <c r="Q7" s="224"/>
      <c r="R7" s="224" t="s">
        <v>2346</v>
      </c>
    </row>
    <row r="8" spans="2:18" ht="21.75" customHeight="1">
      <c r="B8" s="73">
        <v>5</v>
      </c>
      <c r="C8" s="60" t="s">
        <v>83</v>
      </c>
      <c r="D8" s="59">
        <v>56</v>
      </c>
      <c r="E8" s="59">
        <v>89</v>
      </c>
      <c r="F8" s="59">
        <v>89</v>
      </c>
      <c r="G8" s="59">
        <v>90</v>
      </c>
      <c r="H8" s="59">
        <v>89</v>
      </c>
      <c r="I8" s="62"/>
      <c r="J8" s="63"/>
      <c r="K8" s="72"/>
      <c r="Q8" s="9"/>
      <c r="R8" s="9" t="s">
        <v>2344</v>
      </c>
    </row>
    <row r="9" spans="2:18" ht="21.75" customHeight="1">
      <c r="B9" s="73">
        <v>6</v>
      </c>
      <c r="C9" s="60" t="s">
        <v>84</v>
      </c>
      <c r="D9" s="59">
        <v>65</v>
      </c>
      <c r="E9" s="59">
        <v>54</v>
      </c>
      <c r="F9" s="59">
        <v>89</v>
      </c>
      <c r="G9" s="59">
        <v>65</v>
      </c>
      <c r="H9" s="59">
        <v>65</v>
      </c>
      <c r="I9" s="62"/>
      <c r="J9" s="63"/>
      <c r="K9" s="72"/>
      <c r="Q9" s="9" t="s">
        <v>2331</v>
      </c>
      <c r="R9" s="9"/>
    </row>
    <row r="10" spans="2:18" ht="21.75" customHeight="1">
      <c r="B10" s="73">
        <v>7</v>
      </c>
      <c r="C10" s="60" t="s">
        <v>85</v>
      </c>
      <c r="D10" s="59">
        <v>90</v>
      </c>
      <c r="E10" s="59">
        <v>89</v>
      </c>
      <c r="F10" s="59">
        <v>97</v>
      </c>
      <c r="G10" s="59">
        <v>94</v>
      </c>
      <c r="H10" s="59">
        <v>90</v>
      </c>
      <c r="I10" s="62"/>
      <c r="J10" s="63"/>
      <c r="K10" s="72"/>
      <c r="Q10" s="9" t="s">
        <v>2343</v>
      </c>
      <c r="R10" s="9"/>
    </row>
    <row r="11" spans="2:18" ht="21.75" customHeight="1">
      <c r="B11" s="73">
        <v>8</v>
      </c>
      <c r="C11" s="60" t="s">
        <v>86</v>
      </c>
      <c r="D11" s="59">
        <v>88</v>
      </c>
      <c r="E11" s="59">
        <v>56</v>
      </c>
      <c r="F11" s="59">
        <v>89</v>
      </c>
      <c r="G11" s="59">
        <v>89</v>
      </c>
      <c r="H11" s="59">
        <v>95</v>
      </c>
      <c r="I11" s="62"/>
      <c r="J11" s="63"/>
      <c r="K11" s="72"/>
    </row>
    <row r="12" spans="2:18" ht="21.75" customHeight="1">
      <c r="B12" s="73">
        <v>9</v>
      </c>
      <c r="C12" s="60" t="s">
        <v>87</v>
      </c>
      <c r="D12" s="59">
        <v>89</v>
      </c>
      <c r="E12" s="59">
        <v>65</v>
      </c>
      <c r="F12" s="59">
        <v>89</v>
      </c>
      <c r="G12" s="59">
        <v>54</v>
      </c>
      <c r="H12" s="59">
        <v>97</v>
      </c>
      <c r="I12" s="62"/>
      <c r="J12" s="63"/>
      <c r="K12" s="72"/>
    </row>
    <row r="13" spans="2:18" ht="21.75" customHeight="1">
      <c r="B13" s="73">
        <v>10</v>
      </c>
      <c r="C13" s="60" t="s">
        <v>88</v>
      </c>
      <c r="D13" s="59">
        <v>89</v>
      </c>
      <c r="E13" s="59">
        <v>45</v>
      </c>
      <c r="F13" s="59">
        <v>89</v>
      </c>
      <c r="G13" s="59">
        <v>65</v>
      </c>
      <c r="H13" s="59">
        <v>65</v>
      </c>
      <c r="I13" s="62"/>
      <c r="J13" s="63"/>
      <c r="K13" s="72"/>
    </row>
    <row r="14" spans="2:18" ht="21.75" customHeight="1">
      <c r="B14" s="73">
        <v>11</v>
      </c>
      <c r="C14" s="60" t="s">
        <v>89</v>
      </c>
      <c r="D14" s="59">
        <v>87</v>
      </c>
      <c r="E14" s="59">
        <v>54</v>
      </c>
      <c r="F14" s="59">
        <v>34</v>
      </c>
      <c r="G14" s="59">
        <v>45</v>
      </c>
      <c r="H14" s="59">
        <v>89</v>
      </c>
      <c r="I14" s="62"/>
      <c r="J14" s="63"/>
      <c r="K14" s="72"/>
    </row>
    <row r="15" spans="2:18" ht="21.75" customHeight="1">
      <c r="B15" s="73">
        <v>12</v>
      </c>
      <c r="C15" s="60" t="s">
        <v>90</v>
      </c>
      <c r="D15" s="59">
        <v>96</v>
      </c>
      <c r="E15" s="59">
        <v>92</v>
      </c>
      <c r="F15" s="59">
        <v>87</v>
      </c>
      <c r="G15" s="59">
        <v>94</v>
      </c>
      <c r="H15" s="59">
        <v>90</v>
      </c>
      <c r="I15" s="62"/>
      <c r="J15" s="63"/>
      <c r="K15" s="72"/>
    </row>
    <row r="16" spans="2:18" ht="21.75" customHeight="1">
      <c r="B16" s="73">
        <v>13</v>
      </c>
      <c r="C16" s="60" t="s">
        <v>91</v>
      </c>
      <c r="D16" s="59">
        <v>89</v>
      </c>
      <c r="E16" s="59">
        <v>76</v>
      </c>
      <c r="F16" s="59">
        <v>65</v>
      </c>
      <c r="G16" s="59">
        <v>54</v>
      </c>
      <c r="H16" s="59">
        <v>65</v>
      </c>
      <c r="I16" s="62"/>
      <c r="J16" s="63"/>
      <c r="K16" s="72"/>
    </row>
    <row r="17" spans="2:11" ht="21.75" customHeight="1">
      <c r="B17" s="73">
        <v>14</v>
      </c>
      <c r="C17" s="60" t="s">
        <v>92</v>
      </c>
      <c r="D17" s="59">
        <v>76</v>
      </c>
      <c r="E17" s="59">
        <v>76</v>
      </c>
      <c r="F17" s="59">
        <v>55</v>
      </c>
      <c r="G17" s="59">
        <v>74</v>
      </c>
      <c r="H17" s="59">
        <v>76</v>
      </c>
      <c r="I17" s="62"/>
      <c r="J17" s="63"/>
      <c r="K17" s="72"/>
    </row>
    <row r="18" spans="2:11" ht="21.75" customHeight="1">
      <c r="B18" s="73">
        <v>15</v>
      </c>
      <c r="C18" s="60" t="s">
        <v>93</v>
      </c>
      <c r="D18" s="59">
        <v>45</v>
      </c>
      <c r="E18" s="59">
        <v>56</v>
      </c>
      <c r="F18" s="59">
        <v>87</v>
      </c>
      <c r="G18" s="59">
        <v>74</v>
      </c>
      <c r="H18" s="59">
        <v>97</v>
      </c>
      <c r="I18" s="62"/>
      <c r="J18" s="63"/>
      <c r="K18" s="72"/>
    </row>
    <row r="19" spans="2:11" ht="21.75" customHeight="1">
      <c r="B19" s="73">
        <v>16</v>
      </c>
      <c r="C19" s="60" t="s">
        <v>94</v>
      </c>
      <c r="D19" s="59">
        <v>89</v>
      </c>
      <c r="E19" s="59">
        <v>54</v>
      </c>
      <c r="F19" s="59">
        <v>54</v>
      </c>
      <c r="G19" s="59">
        <v>54</v>
      </c>
      <c r="H19" s="59">
        <v>43</v>
      </c>
      <c r="I19" s="62"/>
      <c r="J19" s="63"/>
      <c r="K19" s="72"/>
    </row>
    <row r="20" spans="2:11" ht="21.75" customHeight="1">
      <c r="B20" s="73">
        <v>17</v>
      </c>
      <c r="C20" s="60" t="s">
        <v>95</v>
      </c>
      <c r="D20" s="59">
        <v>34</v>
      </c>
      <c r="E20" s="59">
        <v>54</v>
      </c>
      <c r="F20" s="59">
        <v>54</v>
      </c>
      <c r="G20" s="59">
        <v>32</v>
      </c>
      <c r="H20" s="59">
        <v>43</v>
      </c>
      <c r="I20" s="62"/>
      <c r="J20" s="63"/>
      <c r="K20" s="72"/>
    </row>
    <row r="21" spans="2:11" ht="21.75" customHeight="1">
      <c r="B21" s="73">
        <v>18</v>
      </c>
      <c r="C21" s="60" t="s">
        <v>96</v>
      </c>
      <c r="D21" s="59">
        <v>89</v>
      </c>
      <c r="E21" s="59">
        <v>96</v>
      </c>
      <c r="F21" s="59">
        <v>92</v>
      </c>
      <c r="G21" s="59">
        <v>89</v>
      </c>
      <c r="H21" s="59">
        <v>93</v>
      </c>
      <c r="I21" s="62"/>
      <c r="J21" s="63"/>
      <c r="K21" s="72"/>
    </row>
    <row r="22" spans="2:11" ht="21.75" customHeight="1" thickBot="1">
      <c r="B22" s="74">
        <v>19</v>
      </c>
      <c r="C22" s="64" t="s">
        <v>97</v>
      </c>
      <c r="D22" s="65">
        <v>89</v>
      </c>
      <c r="E22" s="65">
        <v>67</v>
      </c>
      <c r="F22" s="65">
        <v>67</v>
      </c>
      <c r="G22" s="65">
        <v>91</v>
      </c>
      <c r="H22" s="65">
        <v>94</v>
      </c>
      <c r="I22" s="75"/>
      <c r="J22" s="76"/>
      <c r="K22" s="77"/>
    </row>
  </sheetData>
  <phoneticPr fontId="1" type="noConversion"/>
  <dataValidations count="1">
    <dataValidation type="whole" allowBlank="1" showInputMessage="1" showErrorMessage="1" sqref="D4:H22" xr:uid="{00000000-0002-0000-0300-000000000000}">
      <formula1>40</formula1>
      <formula2>100</formula2>
    </dataValidation>
  </dataValidations>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C3:N869"/>
  <sheetViews>
    <sheetView workbookViewId="0">
      <selection activeCell="D21" sqref="D21"/>
    </sheetView>
  </sheetViews>
  <sheetFormatPr defaultRowHeight="17"/>
  <cols>
    <col min="2" max="2" width="8.6640625" customWidth="1"/>
    <col min="3" max="3" width="17.5" hidden="1" customWidth="1"/>
    <col min="4" max="4" width="14.58203125" customWidth="1"/>
  </cols>
  <sheetData>
    <row r="3" spans="3:14">
      <c r="C3" t="s">
        <v>84</v>
      </c>
      <c r="D3" t="str">
        <f>MID(C3,2,1)</f>
        <v>형</v>
      </c>
      <c r="E3" t="str">
        <f>REPLACE(C3,2,1,"X")</f>
        <v>정X준</v>
      </c>
      <c r="I3" s="33">
        <v>1</v>
      </c>
      <c r="J3" t="str">
        <f>IF(I3=1,"XXX","YYY")</f>
        <v>XXX</v>
      </c>
      <c r="M3" t="s">
        <v>102</v>
      </c>
    </row>
    <row r="4" spans="3:14">
      <c r="C4" t="s">
        <v>176</v>
      </c>
      <c r="D4" t="str">
        <f>MID(C4,2,1)</f>
        <v>춘</v>
      </c>
      <c r="E4" t="str">
        <f t="shared" ref="E4:E19" si="0">REPLACE(C4,2,1,"X")</f>
        <v>이X식</v>
      </c>
      <c r="I4" s="33">
        <v>2</v>
      </c>
      <c r="J4" t="str">
        <f t="shared" ref="J4:J27" si="1">IF(I4=1,"XXX","YYY")</f>
        <v>YYY</v>
      </c>
      <c r="M4">
        <v>1</v>
      </c>
      <c r="N4" s="6" t="str">
        <f>IF(M4=1,"대졸",IF(M4=2,"고졸","중졸"))</f>
        <v>대졸</v>
      </c>
    </row>
    <row r="5" spans="3:14">
      <c r="C5" t="s">
        <v>177</v>
      </c>
      <c r="D5" t="str">
        <f t="shared" ref="D5:D20" si="2">MID(C5,2,1)</f>
        <v>수</v>
      </c>
      <c r="E5" t="str">
        <f t="shared" si="0"/>
        <v>김X민</v>
      </c>
      <c r="I5" s="33">
        <v>1</v>
      </c>
      <c r="J5" t="str">
        <f t="shared" si="1"/>
        <v>XXX</v>
      </c>
      <c r="M5">
        <v>3</v>
      </c>
      <c r="N5" s="6" t="str">
        <f t="shared" ref="N5:N29" si="3">IF(M5=1,"대졸",IF(M5=2,"고졸","중졸"))</f>
        <v>중졸</v>
      </c>
    </row>
    <row r="6" spans="3:14">
      <c r="C6" t="s">
        <v>84</v>
      </c>
      <c r="D6" t="str">
        <f t="shared" si="2"/>
        <v>형</v>
      </c>
      <c r="E6" t="str">
        <f t="shared" si="0"/>
        <v>정X준</v>
      </c>
      <c r="I6" s="33">
        <v>2</v>
      </c>
      <c r="J6" t="str">
        <f t="shared" si="1"/>
        <v>YYY</v>
      </c>
      <c r="M6">
        <v>2</v>
      </c>
      <c r="N6" s="6" t="str">
        <f t="shared" si="3"/>
        <v>고졸</v>
      </c>
    </row>
    <row r="7" spans="3:14">
      <c r="C7" t="s">
        <v>176</v>
      </c>
      <c r="D7" t="str">
        <f t="shared" si="2"/>
        <v>춘</v>
      </c>
      <c r="E7" t="str">
        <f t="shared" si="0"/>
        <v>이X식</v>
      </c>
      <c r="I7" s="33">
        <v>2</v>
      </c>
      <c r="J7" t="str">
        <f t="shared" si="1"/>
        <v>YYY</v>
      </c>
      <c r="M7">
        <v>3</v>
      </c>
      <c r="N7" s="6" t="str">
        <f t="shared" si="3"/>
        <v>중졸</v>
      </c>
    </row>
    <row r="8" spans="3:14">
      <c r="C8" t="s">
        <v>177</v>
      </c>
      <c r="D8" t="str">
        <f t="shared" si="2"/>
        <v>수</v>
      </c>
      <c r="E8" t="str">
        <f t="shared" si="0"/>
        <v>김X민</v>
      </c>
      <c r="I8" s="33">
        <v>1</v>
      </c>
      <c r="J8" t="str">
        <f t="shared" si="1"/>
        <v>XXX</v>
      </c>
      <c r="M8">
        <v>2</v>
      </c>
      <c r="N8" s="6" t="str">
        <f t="shared" si="3"/>
        <v>고졸</v>
      </c>
    </row>
    <row r="9" spans="3:14">
      <c r="C9" t="s">
        <v>84</v>
      </c>
      <c r="D9" t="str">
        <f t="shared" si="2"/>
        <v>형</v>
      </c>
      <c r="E9" t="str">
        <f t="shared" si="0"/>
        <v>정X준</v>
      </c>
      <c r="I9" s="33">
        <v>1</v>
      </c>
      <c r="J9" t="str">
        <f t="shared" si="1"/>
        <v>XXX</v>
      </c>
      <c r="M9">
        <v>1</v>
      </c>
      <c r="N9" s="6" t="str">
        <f t="shared" si="3"/>
        <v>대졸</v>
      </c>
    </row>
    <row r="10" spans="3:14">
      <c r="C10" t="s">
        <v>176</v>
      </c>
      <c r="D10" t="str">
        <f t="shared" si="2"/>
        <v>춘</v>
      </c>
      <c r="E10" t="str">
        <f t="shared" si="0"/>
        <v>이X식</v>
      </c>
      <c r="I10" s="33">
        <v>2</v>
      </c>
      <c r="J10" t="str">
        <f t="shared" si="1"/>
        <v>YYY</v>
      </c>
      <c r="M10">
        <v>1</v>
      </c>
      <c r="N10" s="6" t="str">
        <f t="shared" si="3"/>
        <v>대졸</v>
      </c>
    </row>
    <row r="11" spans="3:14">
      <c r="C11" t="s">
        <v>177</v>
      </c>
      <c r="D11" t="str">
        <f t="shared" si="2"/>
        <v>수</v>
      </c>
      <c r="E11" t="str">
        <f t="shared" si="0"/>
        <v>김X민</v>
      </c>
      <c r="I11" s="33">
        <v>2</v>
      </c>
      <c r="J11" t="str">
        <f t="shared" si="1"/>
        <v>YYY</v>
      </c>
      <c r="M11">
        <v>2</v>
      </c>
      <c r="N11" s="6" t="str">
        <f t="shared" si="3"/>
        <v>고졸</v>
      </c>
    </row>
    <row r="12" spans="3:14">
      <c r="C12" t="s">
        <v>84</v>
      </c>
      <c r="D12" t="str">
        <f t="shared" si="2"/>
        <v>형</v>
      </c>
      <c r="E12" t="str">
        <f t="shared" si="0"/>
        <v>정X준</v>
      </c>
      <c r="I12" s="33">
        <v>1</v>
      </c>
      <c r="J12" t="str">
        <f t="shared" si="1"/>
        <v>XXX</v>
      </c>
      <c r="M12">
        <v>3</v>
      </c>
      <c r="N12" s="6" t="str">
        <f t="shared" si="3"/>
        <v>중졸</v>
      </c>
    </row>
    <row r="13" spans="3:14">
      <c r="C13" t="s">
        <v>176</v>
      </c>
      <c r="D13" t="str">
        <f t="shared" si="2"/>
        <v>춘</v>
      </c>
      <c r="E13" t="str">
        <f t="shared" si="0"/>
        <v>이X식</v>
      </c>
      <c r="I13" s="33">
        <v>1</v>
      </c>
      <c r="J13" t="str">
        <f t="shared" si="1"/>
        <v>XXX</v>
      </c>
      <c r="M13">
        <v>2</v>
      </c>
      <c r="N13" s="6" t="str">
        <f t="shared" si="3"/>
        <v>고졸</v>
      </c>
    </row>
    <row r="14" spans="3:14">
      <c r="C14" t="s">
        <v>177</v>
      </c>
      <c r="D14" t="str">
        <f t="shared" si="2"/>
        <v>수</v>
      </c>
      <c r="E14" t="str">
        <f t="shared" si="0"/>
        <v>김X민</v>
      </c>
      <c r="I14" s="33">
        <v>2</v>
      </c>
      <c r="J14" t="str">
        <f t="shared" si="1"/>
        <v>YYY</v>
      </c>
      <c r="M14">
        <v>3</v>
      </c>
      <c r="N14" s="6" t="str">
        <f t="shared" si="3"/>
        <v>중졸</v>
      </c>
    </row>
    <row r="15" spans="3:14">
      <c r="C15" t="s">
        <v>84</v>
      </c>
      <c r="D15" t="str">
        <f t="shared" si="2"/>
        <v>형</v>
      </c>
      <c r="E15" t="str">
        <f t="shared" si="0"/>
        <v>정X준</v>
      </c>
      <c r="I15" s="33">
        <v>2</v>
      </c>
      <c r="J15" t="str">
        <f t="shared" si="1"/>
        <v>YYY</v>
      </c>
      <c r="M15">
        <v>3</v>
      </c>
      <c r="N15" s="6" t="str">
        <f t="shared" si="3"/>
        <v>중졸</v>
      </c>
    </row>
    <row r="16" spans="3:14">
      <c r="C16" t="s">
        <v>176</v>
      </c>
      <c r="D16" t="str">
        <f t="shared" si="2"/>
        <v>춘</v>
      </c>
      <c r="E16" t="str">
        <f t="shared" si="0"/>
        <v>이X식</v>
      </c>
      <c r="I16" s="33">
        <v>2</v>
      </c>
      <c r="J16" t="str">
        <f t="shared" si="1"/>
        <v>YYY</v>
      </c>
      <c r="M16">
        <v>2</v>
      </c>
      <c r="N16" s="6" t="str">
        <f t="shared" si="3"/>
        <v>고졸</v>
      </c>
    </row>
    <row r="17" spans="3:14">
      <c r="C17" t="s">
        <v>177</v>
      </c>
      <c r="D17" t="str">
        <f t="shared" si="2"/>
        <v>수</v>
      </c>
      <c r="E17" t="str">
        <f t="shared" si="0"/>
        <v>김X민</v>
      </c>
      <c r="I17" s="33">
        <v>2</v>
      </c>
      <c r="J17" t="str">
        <f t="shared" si="1"/>
        <v>YYY</v>
      </c>
      <c r="M17">
        <v>2</v>
      </c>
      <c r="N17" s="6" t="str">
        <f t="shared" si="3"/>
        <v>고졸</v>
      </c>
    </row>
    <row r="18" spans="3:14">
      <c r="C18" t="s">
        <v>84</v>
      </c>
      <c r="D18" t="str">
        <f t="shared" si="2"/>
        <v>형</v>
      </c>
      <c r="E18" t="str">
        <f t="shared" si="0"/>
        <v>정X준</v>
      </c>
      <c r="I18" s="33">
        <v>2</v>
      </c>
      <c r="J18" t="str">
        <f t="shared" si="1"/>
        <v>YYY</v>
      </c>
      <c r="M18">
        <v>2</v>
      </c>
      <c r="N18" s="6" t="str">
        <f t="shared" si="3"/>
        <v>고졸</v>
      </c>
    </row>
    <row r="19" spans="3:14">
      <c r="C19" t="s">
        <v>176</v>
      </c>
      <c r="D19" t="str">
        <f t="shared" si="2"/>
        <v>춘</v>
      </c>
      <c r="E19" t="str">
        <f t="shared" si="0"/>
        <v>이X식</v>
      </c>
      <c r="I19" s="33">
        <v>2</v>
      </c>
      <c r="J19" t="str">
        <f t="shared" si="1"/>
        <v>YYY</v>
      </c>
      <c r="M19">
        <v>2</v>
      </c>
      <c r="N19" s="6" t="str">
        <f t="shared" si="3"/>
        <v>고졸</v>
      </c>
    </row>
    <row r="20" spans="3:14">
      <c r="C20" t="s">
        <v>177</v>
      </c>
      <c r="D20" t="str">
        <f t="shared" si="2"/>
        <v>수</v>
      </c>
      <c r="E20" t="str">
        <f t="shared" ref="E20:E67" si="4">REPLACE(C20,2,1,"X")</f>
        <v>김X민</v>
      </c>
      <c r="I20" s="33">
        <v>2</v>
      </c>
      <c r="J20" t="str">
        <f t="shared" si="1"/>
        <v>YYY</v>
      </c>
      <c r="M20">
        <v>3</v>
      </c>
      <c r="N20" s="6" t="str">
        <f t="shared" si="3"/>
        <v>중졸</v>
      </c>
    </row>
    <row r="21" spans="3:14">
      <c r="C21" t="s">
        <v>84</v>
      </c>
      <c r="E21" t="str">
        <f t="shared" si="4"/>
        <v>정X준</v>
      </c>
      <c r="I21" s="33">
        <v>1</v>
      </c>
      <c r="J21" t="str">
        <f t="shared" si="1"/>
        <v>XXX</v>
      </c>
      <c r="M21">
        <v>3</v>
      </c>
      <c r="N21" s="6" t="str">
        <f t="shared" si="3"/>
        <v>중졸</v>
      </c>
    </row>
    <row r="22" spans="3:14">
      <c r="C22" t="s">
        <v>176</v>
      </c>
      <c r="E22" t="str">
        <f t="shared" si="4"/>
        <v>이X식</v>
      </c>
      <c r="I22" s="33">
        <v>2</v>
      </c>
      <c r="J22" t="str">
        <f t="shared" si="1"/>
        <v>YYY</v>
      </c>
      <c r="M22">
        <v>3</v>
      </c>
      <c r="N22" s="6" t="str">
        <f t="shared" si="3"/>
        <v>중졸</v>
      </c>
    </row>
    <row r="23" spans="3:14">
      <c r="C23" t="s">
        <v>177</v>
      </c>
      <c r="E23" t="str">
        <f t="shared" si="4"/>
        <v>김X민</v>
      </c>
      <c r="I23" s="33">
        <v>2</v>
      </c>
      <c r="J23" t="str">
        <f t="shared" si="1"/>
        <v>YYY</v>
      </c>
      <c r="M23">
        <v>3</v>
      </c>
      <c r="N23" s="6" t="str">
        <f t="shared" si="3"/>
        <v>중졸</v>
      </c>
    </row>
    <row r="24" spans="3:14">
      <c r="C24" t="s">
        <v>84</v>
      </c>
      <c r="E24" t="str">
        <f t="shared" si="4"/>
        <v>정X준</v>
      </c>
      <c r="I24" s="33">
        <v>1</v>
      </c>
      <c r="J24" t="str">
        <f t="shared" si="1"/>
        <v>XXX</v>
      </c>
      <c r="M24">
        <v>3</v>
      </c>
      <c r="N24" s="6" t="str">
        <f t="shared" si="3"/>
        <v>중졸</v>
      </c>
    </row>
    <row r="25" spans="3:14">
      <c r="C25" t="s">
        <v>176</v>
      </c>
      <c r="E25" t="str">
        <f t="shared" si="4"/>
        <v>이X식</v>
      </c>
      <c r="I25" s="33">
        <v>2</v>
      </c>
      <c r="J25" t="str">
        <f t="shared" si="1"/>
        <v>YYY</v>
      </c>
      <c r="M25">
        <v>1</v>
      </c>
      <c r="N25" s="6" t="str">
        <f t="shared" si="3"/>
        <v>대졸</v>
      </c>
    </row>
    <row r="26" spans="3:14">
      <c r="C26" t="s">
        <v>177</v>
      </c>
      <c r="E26" t="str">
        <f t="shared" si="4"/>
        <v>김X민</v>
      </c>
      <c r="I26" s="33">
        <v>1</v>
      </c>
      <c r="J26" t="str">
        <f t="shared" si="1"/>
        <v>XXX</v>
      </c>
      <c r="M26">
        <v>1</v>
      </c>
      <c r="N26" s="6" t="str">
        <f t="shared" si="3"/>
        <v>대졸</v>
      </c>
    </row>
    <row r="27" spans="3:14">
      <c r="C27" t="s">
        <v>84</v>
      </c>
      <c r="E27" t="str">
        <f t="shared" si="4"/>
        <v>정X준</v>
      </c>
      <c r="I27" s="33">
        <v>2</v>
      </c>
      <c r="J27" t="str">
        <f t="shared" si="1"/>
        <v>YYY</v>
      </c>
      <c r="M27">
        <v>1</v>
      </c>
      <c r="N27" s="6" t="str">
        <f t="shared" si="3"/>
        <v>대졸</v>
      </c>
    </row>
    <row r="28" spans="3:14">
      <c r="C28" t="s">
        <v>176</v>
      </c>
      <c r="E28" t="str">
        <f t="shared" si="4"/>
        <v>이X식</v>
      </c>
      <c r="M28">
        <v>2</v>
      </c>
      <c r="N28" s="6" t="str">
        <f t="shared" si="3"/>
        <v>고졸</v>
      </c>
    </row>
    <row r="29" spans="3:14">
      <c r="C29" t="s">
        <v>177</v>
      </c>
      <c r="E29" t="str">
        <f t="shared" si="4"/>
        <v>김X민</v>
      </c>
      <c r="M29">
        <v>3</v>
      </c>
      <c r="N29" s="6" t="str">
        <f t="shared" si="3"/>
        <v>중졸</v>
      </c>
    </row>
    <row r="30" spans="3:14">
      <c r="C30" t="s">
        <v>84</v>
      </c>
      <c r="E30" t="str">
        <f t="shared" si="4"/>
        <v>정X준</v>
      </c>
    </row>
    <row r="31" spans="3:14">
      <c r="C31" t="s">
        <v>176</v>
      </c>
      <c r="E31" t="str">
        <f t="shared" si="4"/>
        <v>이X식</v>
      </c>
    </row>
    <row r="32" spans="3:14">
      <c r="C32" t="s">
        <v>177</v>
      </c>
      <c r="E32" t="str">
        <f t="shared" si="4"/>
        <v>김X민</v>
      </c>
    </row>
    <row r="33" spans="3:5">
      <c r="C33" t="s">
        <v>84</v>
      </c>
      <c r="E33" t="str">
        <f t="shared" si="4"/>
        <v>정X준</v>
      </c>
    </row>
    <row r="34" spans="3:5">
      <c r="C34" t="s">
        <v>176</v>
      </c>
      <c r="E34" t="str">
        <f t="shared" si="4"/>
        <v>이X식</v>
      </c>
    </row>
    <row r="35" spans="3:5">
      <c r="C35" t="s">
        <v>177</v>
      </c>
      <c r="E35" t="str">
        <f t="shared" si="4"/>
        <v>김X민</v>
      </c>
    </row>
    <row r="36" spans="3:5">
      <c r="C36" t="s">
        <v>84</v>
      </c>
      <c r="E36" t="str">
        <f t="shared" si="4"/>
        <v>정X준</v>
      </c>
    </row>
    <row r="37" spans="3:5">
      <c r="C37" t="s">
        <v>176</v>
      </c>
      <c r="E37" t="str">
        <f t="shared" si="4"/>
        <v>이X식</v>
      </c>
    </row>
    <row r="38" spans="3:5">
      <c r="C38" t="s">
        <v>177</v>
      </c>
      <c r="E38" t="str">
        <f t="shared" si="4"/>
        <v>김X민</v>
      </c>
    </row>
    <row r="39" spans="3:5">
      <c r="C39" t="s">
        <v>84</v>
      </c>
      <c r="E39" t="str">
        <f t="shared" si="4"/>
        <v>정X준</v>
      </c>
    </row>
    <row r="40" spans="3:5">
      <c r="C40" t="s">
        <v>176</v>
      </c>
      <c r="E40" t="str">
        <f t="shared" si="4"/>
        <v>이X식</v>
      </c>
    </row>
    <row r="41" spans="3:5">
      <c r="C41" t="s">
        <v>177</v>
      </c>
      <c r="E41" t="str">
        <f t="shared" si="4"/>
        <v>김X민</v>
      </c>
    </row>
    <row r="42" spans="3:5">
      <c r="C42" t="s">
        <v>84</v>
      </c>
      <c r="E42" t="str">
        <f t="shared" si="4"/>
        <v>정X준</v>
      </c>
    </row>
    <row r="43" spans="3:5">
      <c r="C43" t="s">
        <v>176</v>
      </c>
      <c r="E43" t="str">
        <f t="shared" si="4"/>
        <v>이X식</v>
      </c>
    </row>
    <row r="44" spans="3:5">
      <c r="C44" t="s">
        <v>177</v>
      </c>
      <c r="E44" t="str">
        <f t="shared" si="4"/>
        <v>김X민</v>
      </c>
    </row>
    <row r="45" spans="3:5">
      <c r="C45" t="s">
        <v>84</v>
      </c>
      <c r="E45" t="str">
        <f t="shared" si="4"/>
        <v>정X준</v>
      </c>
    </row>
    <row r="46" spans="3:5">
      <c r="C46" t="s">
        <v>176</v>
      </c>
      <c r="E46" t="str">
        <f t="shared" si="4"/>
        <v>이X식</v>
      </c>
    </row>
    <row r="47" spans="3:5">
      <c r="C47" t="s">
        <v>177</v>
      </c>
      <c r="E47" t="str">
        <f t="shared" si="4"/>
        <v>김X민</v>
      </c>
    </row>
    <row r="48" spans="3:5">
      <c r="C48" t="s">
        <v>84</v>
      </c>
      <c r="E48" t="str">
        <f t="shared" si="4"/>
        <v>정X준</v>
      </c>
    </row>
    <row r="49" spans="3:5">
      <c r="C49" t="s">
        <v>176</v>
      </c>
      <c r="E49" t="str">
        <f t="shared" si="4"/>
        <v>이X식</v>
      </c>
    </row>
    <row r="50" spans="3:5">
      <c r="C50" t="s">
        <v>177</v>
      </c>
      <c r="E50" t="str">
        <f t="shared" si="4"/>
        <v>김X민</v>
      </c>
    </row>
    <row r="51" spans="3:5">
      <c r="C51" t="s">
        <v>84</v>
      </c>
      <c r="E51" t="str">
        <f t="shared" si="4"/>
        <v>정X준</v>
      </c>
    </row>
    <row r="52" spans="3:5">
      <c r="C52" t="s">
        <v>176</v>
      </c>
      <c r="E52" t="str">
        <f t="shared" si="4"/>
        <v>이X식</v>
      </c>
    </row>
    <row r="53" spans="3:5">
      <c r="C53" t="s">
        <v>177</v>
      </c>
      <c r="E53" t="str">
        <f t="shared" si="4"/>
        <v>김X민</v>
      </c>
    </row>
    <row r="54" spans="3:5">
      <c r="C54" t="s">
        <v>84</v>
      </c>
      <c r="E54" t="str">
        <f t="shared" si="4"/>
        <v>정X준</v>
      </c>
    </row>
    <row r="55" spans="3:5">
      <c r="C55" t="s">
        <v>176</v>
      </c>
      <c r="E55" t="str">
        <f t="shared" si="4"/>
        <v>이X식</v>
      </c>
    </row>
    <row r="56" spans="3:5">
      <c r="C56" t="s">
        <v>177</v>
      </c>
      <c r="E56" t="str">
        <f t="shared" si="4"/>
        <v>김X민</v>
      </c>
    </row>
    <row r="57" spans="3:5">
      <c r="C57" t="s">
        <v>84</v>
      </c>
      <c r="E57" t="str">
        <f t="shared" si="4"/>
        <v>정X준</v>
      </c>
    </row>
    <row r="58" spans="3:5">
      <c r="C58" t="s">
        <v>176</v>
      </c>
      <c r="E58" t="str">
        <f t="shared" si="4"/>
        <v>이X식</v>
      </c>
    </row>
    <row r="59" spans="3:5">
      <c r="C59" t="s">
        <v>177</v>
      </c>
      <c r="E59" t="str">
        <f t="shared" si="4"/>
        <v>김X민</v>
      </c>
    </row>
    <row r="60" spans="3:5">
      <c r="C60" t="s">
        <v>84</v>
      </c>
      <c r="E60" t="str">
        <f t="shared" si="4"/>
        <v>정X준</v>
      </c>
    </row>
    <row r="61" spans="3:5">
      <c r="C61" t="s">
        <v>176</v>
      </c>
      <c r="E61" t="str">
        <f t="shared" si="4"/>
        <v>이X식</v>
      </c>
    </row>
    <row r="62" spans="3:5">
      <c r="C62" t="s">
        <v>177</v>
      </c>
      <c r="E62" t="str">
        <f t="shared" si="4"/>
        <v>김X민</v>
      </c>
    </row>
    <row r="63" spans="3:5">
      <c r="C63" t="s">
        <v>84</v>
      </c>
      <c r="E63" t="str">
        <f t="shared" si="4"/>
        <v>정X준</v>
      </c>
    </row>
    <row r="64" spans="3:5">
      <c r="C64" t="s">
        <v>176</v>
      </c>
      <c r="E64" t="str">
        <f t="shared" si="4"/>
        <v>이X식</v>
      </c>
    </row>
    <row r="65" spans="3:5">
      <c r="C65" t="s">
        <v>177</v>
      </c>
      <c r="E65" t="str">
        <f t="shared" si="4"/>
        <v>김X민</v>
      </c>
    </row>
    <row r="66" spans="3:5">
      <c r="C66" t="s">
        <v>84</v>
      </c>
      <c r="E66" t="str">
        <f t="shared" si="4"/>
        <v>정X준</v>
      </c>
    </row>
    <row r="67" spans="3:5">
      <c r="C67" t="s">
        <v>176</v>
      </c>
      <c r="E67" t="str">
        <f t="shared" si="4"/>
        <v>이X식</v>
      </c>
    </row>
    <row r="68" spans="3:5">
      <c r="C68" t="s">
        <v>177</v>
      </c>
      <c r="E68" t="str">
        <f t="shared" ref="E68:E131" si="5">REPLACE(C68,2,1,"X")</f>
        <v>김X민</v>
      </c>
    </row>
    <row r="69" spans="3:5">
      <c r="C69" t="s">
        <v>84</v>
      </c>
      <c r="E69" t="str">
        <f t="shared" si="5"/>
        <v>정X준</v>
      </c>
    </row>
    <row r="70" spans="3:5">
      <c r="C70" t="s">
        <v>176</v>
      </c>
      <c r="E70" t="str">
        <f t="shared" si="5"/>
        <v>이X식</v>
      </c>
    </row>
    <row r="71" spans="3:5">
      <c r="C71" t="s">
        <v>177</v>
      </c>
      <c r="E71" t="str">
        <f t="shared" si="5"/>
        <v>김X민</v>
      </c>
    </row>
    <row r="72" spans="3:5">
      <c r="C72" t="s">
        <v>84</v>
      </c>
      <c r="E72" t="str">
        <f t="shared" si="5"/>
        <v>정X준</v>
      </c>
    </row>
    <row r="73" spans="3:5">
      <c r="C73" t="s">
        <v>176</v>
      </c>
      <c r="E73" t="str">
        <f t="shared" si="5"/>
        <v>이X식</v>
      </c>
    </row>
    <row r="74" spans="3:5">
      <c r="C74" t="s">
        <v>177</v>
      </c>
      <c r="E74" t="str">
        <f t="shared" si="5"/>
        <v>김X민</v>
      </c>
    </row>
    <row r="75" spans="3:5">
      <c r="C75" t="s">
        <v>84</v>
      </c>
      <c r="E75" t="str">
        <f t="shared" si="5"/>
        <v>정X준</v>
      </c>
    </row>
    <row r="76" spans="3:5">
      <c r="C76" t="s">
        <v>176</v>
      </c>
      <c r="E76" t="str">
        <f t="shared" si="5"/>
        <v>이X식</v>
      </c>
    </row>
    <row r="77" spans="3:5">
      <c r="C77" t="s">
        <v>177</v>
      </c>
      <c r="E77" t="str">
        <f t="shared" si="5"/>
        <v>김X민</v>
      </c>
    </row>
    <row r="78" spans="3:5">
      <c r="C78" t="s">
        <v>84</v>
      </c>
      <c r="E78" t="str">
        <f t="shared" si="5"/>
        <v>정X준</v>
      </c>
    </row>
    <row r="79" spans="3:5">
      <c r="C79" t="s">
        <v>176</v>
      </c>
      <c r="E79" t="str">
        <f t="shared" si="5"/>
        <v>이X식</v>
      </c>
    </row>
    <row r="80" spans="3:5">
      <c r="C80" t="s">
        <v>177</v>
      </c>
      <c r="E80" t="str">
        <f t="shared" si="5"/>
        <v>김X민</v>
      </c>
    </row>
    <row r="81" spans="3:5">
      <c r="C81" t="s">
        <v>84</v>
      </c>
      <c r="E81" t="str">
        <f t="shared" si="5"/>
        <v>정X준</v>
      </c>
    </row>
    <row r="82" spans="3:5">
      <c r="C82" t="s">
        <v>176</v>
      </c>
      <c r="E82" t="str">
        <f t="shared" si="5"/>
        <v>이X식</v>
      </c>
    </row>
    <row r="83" spans="3:5">
      <c r="C83" t="s">
        <v>177</v>
      </c>
      <c r="E83" t="str">
        <f t="shared" si="5"/>
        <v>김X민</v>
      </c>
    </row>
    <row r="84" spans="3:5">
      <c r="C84" t="s">
        <v>84</v>
      </c>
      <c r="E84" t="str">
        <f t="shared" si="5"/>
        <v>정X준</v>
      </c>
    </row>
    <row r="85" spans="3:5">
      <c r="C85" t="s">
        <v>176</v>
      </c>
      <c r="E85" t="str">
        <f t="shared" si="5"/>
        <v>이X식</v>
      </c>
    </row>
    <row r="86" spans="3:5">
      <c r="C86" t="s">
        <v>177</v>
      </c>
      <c r="E86" t="str">
        <f t="shared" si="5"/>
        <v>김X민</v>
      </c>
    </row>
    <row r="87" spans="3:5">
      <c r="C87" t="s">
        <v>84</v>
      </c>
      <c r="E87" t="str">
        <f t="shared" si="5"/>
        <v>정X준</v>
      </c>
    </row>
    <row r="88" spans="3:5">
      <c r="C88" t="s">
        <v>176</v>
      </c>
      <c r="E88" t="str">
        <f t="shared" si="5"/>
        <v>이X식</v>
      </c>
    </row>
    <row r="89" spans="3:5">
      <c r="C89" t="s">
        <v>177</v>
      </c>
      <c r="E89" t="str">
        <f t="shared" si="5"/>
        <v>김X민</v>
      </c>
    </row>
    <row r="90" spans="3:5">
      <c r="C90" t="s">
        <v>84</v>
      </c>
      <c r="E90" t="str">
        <f t="shared" si="5"/>
        <v>정X준</v>
      </c>
    </row>
    <row r="91" spans="3:5">
      <c r="C91" t="s">
        <v>176</v>
      </c>
      <c r="E91" t="str">
        <f t="shared" si="5"/>
        <v>이X식</v>
      </c>
    </row>
    <row r="92" spans="3:5">
      <c r="C92" t="s">
        <v>177</v>
      </c>
      <c r="E92" t="str">
        <f t="shared" si="5"/>
        <v>김X민</v>
      </c>
    </row>
    <row r="93" spans="3:5">
      <c r="C93" t="s">
        <v>84</v>
      </c>
      <c r="E93" t="str">
        <f t="shared" si="5"/>
        <v>정X준</v>
      </c>
    </row>
    <row r="94" spans="3:5">
      <c r="C94" t="s">
        <v>176</v>
      </c>
      <c r="E94" t="str">
        <f t="shared" si="5"/>
        <v>이X식</v>
      </c>
    </row>
    <row r="95" spans="3:5">
      <c r="C95" t="s">
        <v>177</v>
      </c>
      <c r="E95" t="str">
        <f t="shared" si="5"/>
        <v>김X민</v>
      </c>
    </row>
    <row r="96" spans="3:5">
      <c r="C96" t="s">
        <v>84</v>
      </c>
      <c r="E96" t="str">
        <f t="shared" si="5"/>
        <v>정X준</v>
      </c>
    </row>
    <row r="97" spans="3:5">
      <c r="C97" t="s">
        <v>176</v>
      </c>
      <c r="E97" t="str">
        <f t="shared" si="5"/>
        <v>이X식</v>
      </c>
    </row>
    <row r="98" spans="3:5">
      <c r="C98" t="s">
        <v>177</v>
      </c>
      <c r="E98" t="str">
        <f t="shared" si="5"/>
        <v>김X민</v>
      </c>
    </row>
    <row r="99" spans="3:5">
      <c r="C99" t="s">
        <v>84</v>
      </c>
      <c r="E99" t="str">
        <f t="shared" si="5"/>
        <v>정X준</v>
      </c>
    </row>
    <row r="100" spans="3:5">
      <c r="C100" t="s">
        <v>176</v>
      </c>
      <c r="E100" t="str">
        <f t="shared" si="5"/>
        <v>이X식</v>
      </c>
    </row>
    <row r="101" spans="3:5">
      <c r="C101" t="s">
        <v>177</v>
      </c>
      <c r="E101" t="str">
        <f t="shared" si="5"/>
        <v>김X민</v>
      </c>
    </row>
    <row r="102" spans="3:5">
      <c r="C102" t="s">
        <v>84</v>
      </c>
      <c r="E102" t="str">
        <f t="shared" si="5"/>
        <v>정X준</v>
      </c>
    </row>
    <row r="103" spans="3:5">
      <c r="C103" t="s">
        <v>176</v>
      </c>
      <c r="E103" t="str">
        <f t="shared" si="5"/>
        <v>이X식</v>
      </c>
    </row>
    <row r="104" spans="3:5">
      <c r="C104" t="s">
        <v>177</v>
      </c>
      <c r="E104" t="str">
        <f t="shared" si="5"/>
        <v>김X민</v>
      </c>
    </row>
    <row r="105" spans="3:5">
      <c r="C105" t="s">
        <v>84</v>
      </c>
      <c r="E105" t="str">
        <f t="shared" si="5"/>
        <v>정X준</v>
      </c>
    </row>
    <row r="106" spans="3:5">
      <c r="C106" t="s">
        <v>176</v>
      </c>
      <c r="E106" t="str">
        <f t="shared" si="5"/>
        <v>이X식</v>
      </c>
    </row>
    <row r="107" spans="3:5">
      <c r="C107" t="s">
        <v>177</v>
      </c>
      <c r="E107" t="str">
        <f t="shared" si="5"/>
        <v>김X민</v>
      </c>
    </row>
    <row r="108" spans="3:5">
      <c r="C108" t="s">
        <v>84</v>
      </c>
      <c r="E108" t="str">
        <f t="shared" si="5"/>
        <v>정X준</v>
      </c>
    </row>
    <row r="109" spans="3:5">
      <c r="C109" t="s">
        <v>176</v>
      </c>
      <c r="E109" t="str">
        <f t="shared" si="5"/>
        <v>이X식</v>
      </c>
    </row>
    <row r="110" spans="3:5">
      <c r="C110" t="s">
        <v>177</v>
      </c>
      <c r="E110" t="str">
        <f t="shared" si="5"/>
        <v>김X민</v>
      </c>
    </row>
    <row r="111" spans="3:5">
      <c r="C111" t="s">
        <v>84</v>
      </c>
      <c r="E111" t="str">
        <f t="shared" si="5"/>
        <v>정X준</v>
      </c>
    </row>
    <row r="112" spans="3:5">
      <c r="C112" t="s">
        <v>176</v>
      </c>
      <c r="E112" t="str">
        <f t="shared" si="5"/>
        <v>이X식</v>
      </c>
    </row>
    <row r="113" spans="3:5">
      <c r="C113" t="s">
        <v>177</v>
      </c>
      <c r="E113" t="str">
        <f t="shared" si="5"/>
        <v>김X민</v>
      </c>
    </row>
    <row r="114" spans="3:5">
      <c r="C114" t="s">
        <v>84</v>
      </c>
      <c r="E114" t="str">
        <f t="shared" si="5"/>
        <v>정X준</v>
      </c>
    </row>
    <row r="115" spans="3:5">
      <c r="C115" t="s">
        <v>176</v>
      </c>
      <c r="E115" t="str">
        <f t="shared" si="5"/>
        <v>이X식</v>
      </c>
    </row>
    <row r="116" spans="3:5">
      <c r="C116" t="s">
        <v>177</v>
      </c>
      <c r="E116" t="str">
        <f t="shared" si="5"/>
        <v>김X민</v>
      </c>
    </row>
    <row r="117" spans="3:5">
      <c r="C117" t="s">
        <v>84</v>
      </c>
      <c r="E117" t="str">
        <f t="shared" si="5"/>
        <v>정X준</v>
      </c>
    </row>
    <row r="118" spans="3:5">
      <c r="C118" t="s">
        <v>176</v>
      </c>
      <c r="E118" t="str">
        <f t="shared" si="5"/>
        <v>이X식</v>
      </c>
    </row>
    <row r="119" spans="3:5">
      <c r="C119" t="s">
        <v>177</v>
      </c>
      <c r="E119" t="str">
        <f t="shared" si="5"/>
        <v>김X민</v>
      </c>
    </row>
    <row r="120" spans="3:5">
      <c r="C120" t="s">
        <v>84</v>
      </c>
      <c r="E120" t="str">
        <f t="shared" si="5"/>
        <v>정X준</v>
      </c>
    </row>
    <row r="121" spans="3:5">
      <c r="C121" t="s">
        <v>176</v>
      </c>
      <c r="E121" t="str">
        <f t="shared" si="5"/>
        <v>이X식</v>
      </c>
    </row>
    <row r="122" spans="3:5">
      <c r="C122" t="s">
        <v>177</v>
      </c>
      <c r="E122" t="str">
        <f t="shared" si="5"/>
        <v>김X민</v>
      </c>
    </row>
    <row r="123" spans="3:5">
      <c r="C123" t="s">
        <v>84</v>
      </c>
      <c r="E123" t="str">
        <f t="shared" si="5"/>
        <v>정X준</v>
      </c>
    </row>
    <row r="124" spans="3:5">
      <c r="C124" t="s">
        <v>176</v>
      </c>
      <c r="E124" t="str">
        <f t="shared" si="5"/>
        <v>이X식</v>
      </c>
    </row>
    <row r="125" spans="3:5">
      <c r="C125" t="s">
        <v>177</v>
      </c>
      <c r="E125" t="str">
        <f t="shared" si="5"/>
        <v>김X민</v>
      </c>
    </row>
    <row r="126" spans="3:5">
      <c r="C126" t="s">
        <v>84</v>
      </c>
      <c r="E126" t="str">
        <f t="shared" si="5"/>
        <v>정X준</v>
      </c>
    </row>
    <row r="127" spans="3:5">
      <c r="C127" t="s">
        <v>176</v>
      </c>
      <c r="E127" t="str">
        <f t="shared" si="5"/>
        <v>이X식</v>
      </c>
    </row>
    <row r="128" spans="3:5">
      <c r="C128" t="s">
        <v>177</v>
      </c>
      <c r="E128" t="str">
        <f t="shared" si="5"/>
        <v>김X민</v>
      </c>
    </row>
    <row r="129" spans="3:5">
      <c r="C129" t="s">
        <v>84</v>
      </c>
      <c r="E129" t="str">
        <f t="shared" si="5"/>
        <v>정X준</v>
      </c>
    </row>
    <row r="130" spans="3:5">
      <c r="C130" t="s">
        <v>176</v>
      </c>
      <c r="E130" t="str">
        <f t="shared" si="5"/>
        <v>이X식</v>
      </c>
    </row>
    <row r="131" spans="3:5">
      <c r="C131" t="s">
        <v>177</v>
      </c>
      <c r="E131" t="str">
        <f t="shared" si="5"/>
        <v>김X민</v>
      </c>
    </row>
    <row r="132" spans="3:5">
      <c r="C132" t="s">
        <v>84</v>
      </c>
      <c r="E132" t="str">
        <f t="shared" ref="E132:E195" si="6">REPLACE(C132,2,1,"X")</f>
        <v>정X준</v>
      </c>
    </row>
    <row r="133" spans="3:5">
      <c r="C133" t="s">
        <v>176</v>
      </c>
      <c r="E133" t="str">
        <f t="shared" si="6"/>
        <v>이X식</v>
      </c>
    </row>
    <row r="134" spans="3:5">
      <c r="C134" t="s">
        <v>177</v>
      </c>
      <c r="E134" t="str">
        <f t="shared" si="6"/>
        <v>김X민</v>
      </c>
    </row>
    <row r="135" spans="3:5">
      <c r="C135" t="s">
        <v>84</v>
      </c>
      <c r="E135" t="str">
        <f t="shared" si="6"/>
        <v>정X준</v>
      </c>
    </row>
    <row r="136" spans="3:5">
      <c r="C136" t="s">
        <v>176</v>
      </c>
      <c r="E136" t="str">
        <f t="shared" si="6"/>
        <v>이X식</v>
      </c>
    </row>
    <row r="137" spans="3:5">
      <c r="C137" t="s">
        <v>177</v>
      </c>
      <c r="E137" t="str">
        <f t="shared" si="6"/>
        <v>김X민</v>
      </c>
    </row>
    <row r="138" spans="3:5">
      <c r="C138" t="s">
        <v>84</v>
      </c>
      <c r="E138" t="str">
        <f t="shared" si="6"/>
        <v>정X준</v>
      </c>
    </row>
    <row r="139" spans="3:5">
      <c r="C139" t="s">
        <v>176</v>
      </c>
      <c r="E139" t="str">
        <f t="shared" si="6"/>
        <v>이X식</v>
      </c>
    </row>
    <row r="140" spans="3:5">
      <c r="C140" t="s">
        <v>177</v>
      </c>
      <c r="E140" t="str">
        <f t="shared" si="6"/>
        <v>김X민</v>
      </c>
    </row>
    <row r="141" spans="3:5">
      <c r="C141" t="s">
        <v>84</v>
      </c>
      <c r="E141" t="str">
        <f t="shared" si="6"/>
        <v>정X준</v>
      </c>
    </row>
    <row r="142" spans="3:5">
      <c r="C142" t="s">
        <v>176</v>
      </c>
      <c r="E142" t="str">
        <f t="shared" si="6"/>
        <v>이X식</v>
      </c>
    </row>
    <row r="143" spans="3:5">
      <c r="C143" t="s">
        <v>177</v>
      </c>
      <c r="E143" t="str">
        <f t="shared" si="6"/>
        <v>김X민</v>
      </c>
    </row>
    <row r="144" spans="3:5">
      <c r="C144" t="s">
        <v>84</v>
      </c>
      <c r="E144" t="str">
        <f t="shared" si="6"/>
        <v>정X준</v>
      </c>
    </row>
    <row r="145" spans="3:5">
      <c r="C145" t="s">
        <v>176</v>
      </c>
      <c r="E145" t="str">
        <f t="shared" si="6"/>
        <v>이X식</v>
      </c>
    </row>
    <row r="146" spans="3:5">
      <c r="C146" t="s">
        <v>177</v>
      </c>
      <c r="E146" t="str">
        <f t="shared" si="6"/>
        <v>김X민</v>
      </c>
    </row>
    <row r="147" spans="3:5">
      <c r="C147" t="s">
        <v>84</v>
      </c>
      <c r="E147" t="str">
        <f t="shared" si="6"/>
        <v>정X준</v>
      </c>
    </row>
    <row r="148" spans="3:5">
      <c r="C148" t="s">
        <v>176</v>
      </c>
      <c r="E148" t="str">
        <f t="shared" si="6"/>
        <v>이X식</v>
      </c>
    </row>
    <row r="149" spans="3:5">
      <c r="C149" t="s">
        <v>177</v>
      </c>
      <c r="E149" t="str">
        <f t="shared" si="6"/>
        <v>김X민</v>
      </c>
    </row>
    <row r="150" spans="3:5">
      <c r="C150" t="s">
        <v>84</v>
      </c>
      <c r="E150" t="str">
        <f t="shared" si="6"/>
        <v>정X준</v>
      </c>
    </row>
    <row r="151" spans="3:5">
      <c r="C151" t="s">
        <v>176</v>
      </c>
      <c r="E151" t="str">
        <f t="shared" si="6"/>
        <v>이X식</v>
      </c>
    </row>
    <row r="152" spans="3:5">
      <c r="C152" t="s">
        <v>177</v>
      </c>
      <c r="E152" t="str">
        <f t="shared" si="6"/>
        <v>김X민</v>
      </c>
    </row>
    <row r="153" spans="3:5">
      <c r="C153" t="s">
        <v>84</v>
      </c>
      <c r="E153" t="str">
        <f t="shared" si="6"/>
        <v>정X준</v>
      </c>
    </row>
    <row r="154" spans="3:5">
      <c r="C154" t="s">
        <v>176</v>
      </c>
      <c r="E154" t="str">
        <f t="shared" si="6"/>
        <v>이X식</v>
      </c>
    </row>
    <row r="155" spans="3:5">
      <c r="C155" t="s">
        <v>177</v>
      </c>
      <c r="E155" t="str">
        <f t="shared" si="6"/>
        <v>김X민</v>
      </c>
    </row>
    <row r="156" spans="3:5">
      <c r="C156" t="s">
        <v>84</v>
      </c>
      <c r="E156" t="str">
        <f t="shared" si="6"/>
        <v>정X준</v>
      </c>
    </row>
    <row r="157" spans="3:5">
      <c r="C157" t="s">
        <v>176</v>
      </c>
      <c r="E157" t="str">
        <f t="shared" si="6"/>
        <v>이X식</v>
      </c>
    </row>
    <row r="158" spans="3:5">
      <c r="C158" t="s">
        <v>177</v>
      </c>
      <c r="E158" t="str">
        <f t="shared" si="6"/>
        <v>김X민</v>
      </c>
    </row>
    <row r="159" spans="3:5">
      <c r="C159" t="s">
        <v>84</v>
      </c>
      <c r="E159" t="str">
        <f t="shared" si="6"/>
        <v>정X준</v>
      </c>
    </row>
    <row r="160" spans="3:5">
      <c r="C160" t="s">
        <v>176</v>
      </c>
      <c r="E160" t="str">
        <f t="shared" si="6"/>
        <v>이X식</v>
      </c>
    </row>
    <row r="161" spans="3:5">
      <c r="C161" t="s">
        <v>177</v>
      </c>
      <c r="E161" t="str">
        <f t="shared" si="6"/>
        <v>김X민</v>
      </c>
    </row>
    <row r="162" spans="3:5">
      <c r="C162" t="s">
        <v>84</v>
      </c>
      <c r="E162" t="str">
        <f t="shared" si="6"/>
        <v>정X준</v>
      </c>
    </row>
    <row r="163" spans="3:5">
      <c r="C163" t="s">
        <v>176</v>
      </c>
      <c r="E163" t="str">
        <f t="shared" si="6"/>
        <v>이X식</v>
      </c>
    </row>
    <row r="164" spans="3:5">
      <c r="C164" t="s">
        <v>177</v>
      </c>
      <c r="E164" t="str">
        <f t="shared" si="6"/>
        <v>김X민</v>
      </c>
    </row>
    <row r="165" spans="3:5">
      <c r="C165" t="s">
        <v>84</v>
      </c>
      <c r="E165" t="str">
        <f t="shared" si="6"/>
        <v>정X준</v>
      </c>
    </row>
    <row r="166" spans="3:5">
      <c r="C166" t="s">
        <v>176</v>
      </c>
      <c r="E166" t="str">
        <f t="shared" si="6"/>
        <v>이X식</v>
      </c>
    </row>
    <row r="167" spans="3:5">
      <c r="C167" t="s">
        <v>177</v>
      </c>
      <c r="E167" t="str">
        <f t="shared" si="6"/>
        <v>김X민</v>
      </c>
    </row>
    <row r="168" spans="3:5">
      <c r="C168" t="s">
        <v>84</v>
      </c>
      <c r="E168" t="str">
        <f t="shared" si="6"/>
        <v>정X준</v>
      </c>
    </row>
    <row r="169" spans="3:5">
      <c r="C169" t="s">
        <v>176</v>
      </c>
      <c r="E169" t="str">
        <f t="shared" si="6"/>
        <v>이X식</v>
      </c>
    </row>
    <row r="170" spans="3:5">
      <c r="C170" t="s">
        <v>177</v>
      </c>
      <c r="E170" t="str">
        <f t="shared" si="6"/>
        <v>김X민</v>
      </c>
    </row>
    <row r="171" spans="3:5">
      <c r="C171" t="s">
        <v>84</v>
      </c>
      <c r="E171" t="str">
        <f t="shared" si="6"/>
        <v>정X준</v>
      </c>
    </row>
    <row r="172" spans="3:5">
      <c r="C172" t="s">
        <v>176</v>
      </c>
      <c r="E172" t="str">
        <f t="shared" si="6"/>
        <v>이X식</v>
      </c>
    </row>
    <row r="173" spans="3:5">
      <c r="C173" t="s">
        <v>177</v>
      </c>
      <c r="E173" t="str">
        <f t="shared" si="6"/>
        <v>김X민</v>
      </c>
    </row>
    <row r="174" spans="3:5">
      <c r="C174" t="s">
        <v>84</v>
      </c>
      <c r="E174" t="str">
        <f t="shared" si="6"/>
        <v>정X준</v>
      </c>
    </row>
    <row r="175" spans="3:5">
      <c r="C175" t="s">
        <v>176</v>
      </c>
      <c r="E175" t="str">
        <f t="shared" si="6"/>
        <v>이X식</v>
      </c>
    </row>
    <row r="176" spans="3:5">
      <c r="C176" t="s">
        <v>177</v>
      </c>
      <c r="E176" t="str">
        <f t="shared" si="6"/>
        <v>김X민</v>
      </c>
    </row>
    <row r="177" spans="3:5">
      <c r="C177" t="s">
        <v>84</v>
      </c>
      <c r="E177" t="str">
        <f t="shared" si="6"/>
        <v>정X준</v>
      </c>
    </row>
    <row r="178" spans="3:5">
      <c r="C178" t="s">
        <v>176</v>
      </c>
      <c r="E178" t="str">
        <f t="shared" si="6"/>
        <v>이X식</v>
      </c>
    </row>
    <row r="179" spans="3:5">
      <c r="C179" t="s">
        <v>177</v>
      </c>
      <c r="E179" t="str">
        <f t="shared" si="6"/>
        <v>김X민</v>
      </c>
    </row>
    <row r="180" spans="3:5">
      <c r="C180" t="s">
        <v>84</v>
      </c>
      <c r="E180" t="str">
        <f t="shared" si="6"/>
        <v>정X준</v>
      </c>
    </row>
    <row r="181" spans="3:5">
      <c r="C181" t="s">
        <v>176</v>
      </c>
      <c r="E181" t="str">
        <f t="shared" si="6"/>
        <v>이X식</v>
      </c>
    </row>
    <row r="182" spans="3:5">
      <c r="C182" t="s">
        <v>177</v>
      </c>
      <c r="E182" t="str">
        <f t="shared" si="6"/>
        <v>김X민</v>
      </c>
    </row>
    <row r="183" spans="3:5">
      <c r="C183" t="s">
        <v>84</v>
      </c>
      <c r="E183" t="str">
        <f t="shared" si="6"/>
        <v>정X준</v>
      </c>
    </row>
    <row r="184" spans="3:5">
      <c r="C184" t="s">
        <v>176</v>
      </c>
      <c r="E184" t="str">
        <f t="shared" si="6"/>
        <v>이X식</v>
      </c>
    </row>
    <row r="185" spans="3:5">
      <c r="C185" t="s">
        <v>177</v>
      </c>
      <c r="E185" t="str">
        <f t="shared" si="6"/>
        <v>김X민</v>
      </c>
    </row>
    <row r="186" spans="3:5">
      <c r="C186" t="s">
        <v>84</v>
      </c>
      <c r="E186" t="str">
        <f t="shared" si="6"/>
        <v>정X준</v>
      </c>
    </row>
    <row r="187" spans="3:5">
      <c r="C187" t="s">
        <v>176</v>
      </c>
      <c r="E187" t="str">
        <f t="shared" si="6"/>
        <v>이X식</v>
      </c>
    </row>
    <row r="188" spans="3:5">
      <c r="C188" t="s">
        <v>177</v>
      </c>
      <c r="E188" t="str">
        <f t="shared" si="6"/>
        <v>김X민</v>
      </c>
    </row>
    <row r="189" spans="3:5">
      <c r="C189" t="s">
        <v>84</v>
      </c>
      <c r="E189" t="str">
        <f t="shared" si="6"/>
        <v>정X준</v>
      </c>
    </row>
    <row r="190" spans="3:5">
      <c r="C190" t="s">
        <v>176</v>
      </c>
      <c r="E190" t="str">
        <f t="shared" si="6"/>
        <v>이X식</v>
      </c>
    </row>
    <row r="191" spans="3:5">
      <c r="C191" t="s">
        <v>177</v>
      </c>
      <c r="E191" t="str">
        <f t="shared" si="6"/>
        <v>김X민</v>
      </c>
    </row>
    <row r="192" spans="3:5">
      <c r="C192" t="s">
        <v>84</v>
      </c>
      <c r="E192" t="str">
        <f t="shared" si="6"/>
        <v>정X준</v>
      </c>
    </row>
    <row r="193" spans="3:5">
      <c r="C193" t="s">
        <v>176</v>
      </c>
      <c r="E193" t="str">
        <f t="shared" si="6"/>
        <v>이X식</v>
      </c>
    </row>
    <row r="194" spans="3:5">
      <c r="C194" t="s">
        <v>177</v>
      </c>
      <c r="E194" t="str">
        <f t="shared" si="6"/>
        <v>김X민</v>
      </c>
    </row>
    <row r="195" spans="3:5">
      <c r="C195" t="s">
        <v>84</v>
      </c>
      <c r="E195" t="str">
        <f t="shared" si="6"/>
        <v>정X준</v>
      </c>
    </row>
    <row r="196" spans="3:5">
      <c r="C196" t="s">
        <v>176</v>
      </c>
      <c r="E196" t="str">
        <f t="shared" ref="E196:E259" si="7">REPLACE(C196,2,1,"X")</f>
        <v>이X식</v>
      </c>
    </row>
    <row r="197" spans="3:5">
      <c r="C197" t="s">
        <v>177</v>
      </c>
      <c r="E197" t="str">
        <f t="shared" si="7"/>
        <v>김X민</v>
      </c>
    </row>
    <row r="198" spans="3:5">
      <c r="C198" t="s">
        <v>84</v>
      </c>
      <c r="E198" t="str">
        <f t="shared" si="7"/>
        <v>정X준</v>
      </c>
    </row>
    <row r="199" spans="3:5">
      <c r="C199" t="s">
        <v>176</v>
      </c>
      <c r="E199" t="str">
        <f t="shared" si="7"/>
        <v>이X식</v>
      </c>
    </row>
    <row r="200" spans="3:5">
      <c r="C200" t="s">
        <v>177</v>
      </c>
      <c r="E200" t="str">
        <f t="shared" si="7"/>
        <v>김X민</v>
      </c>
    </row>
    <row r="201" spans="3:5">
      <c r="C201" t="s">
        <v>84</v>
      </c>
      <c r="E201" t="str">
        <f t="shared" si="7"/>
        <v>정X준</v>
      </c>
    </row>
    <row r="202" spans="3:5">
      <c r="C202" t="s">
        <v>176</v>
      </c>
      <c r="E202" t="str">
        <f t="shared" si="7"/>
        <v>이X식</v>
      </c>
    </row>
    <row r="203" spans="3:5">
      <c r="C203" t="s">
        <v>177</v>
      </c>
      <c r="E203" t="str">
        <f t="shared" si="7"/>
        <v>김X민</v>
      </c>
    </row>
    <row r="204" spans="3:5">
      <c r="C204" t="s">
        <v>84</v>
      </c>
      <c r="E204" t="str">
        <f t="shared" si="7"/>
        <v>정X준</v>
      </c>
    </row>
    <row r="205" spans="3:5">
      <c r="C205" t="s">
        <v>176</v>
      </c>
      <c r="E205" t="str">
        <f t="shared" si="7"/>
        <v>이X식</v>
      </c>
    </row>
    <row r="206" spans="3:5">
      <c r="C206" t="s">
        <v>177</v>
      </c>
      <c r="E206" t="str">
        <f t="shared" si="7"/>
        <v>김X민</v>
      </c>
    </row>
    <row r="207" spans="3:5">
      <c r="C207" t="s">
        <v>84</v>
      </c>
      <c r="E207" t="str">
        <f t="shared" si="7"/>
        <v>정X준</v>
      </c>
    </row>
    <row r="208" spans="3:5">
      <c r="C208" t="s">
        <v>176</v>
      </c>
      <c r="E208" t="str">
        <f t="shared" si="7"/>
        <v>이X식</v>
      </c>
    </row>
    <row r="209" spans="3:5">
      <c r="C209" t="s">
        <v>177</v>
      </c>
      <c r="E209" t="str">
        <f t="shared" si="7"/>
        <v>김X민</v>
      </c>
    </row>
    <row r="210" spans="3:5">
      <c r="C210" t="s">
        <v>84</v>
      </c>
      <c r="E210" t="str">
        <f t="shared" si="7"/>
        <v>정X준</v>
      </c>
    </row>
    <row r="211" spans="3:5">
      <c r="C211" t="s">
        <v>176</v>
      </c>
      <c r="E211" t="str">
        <f t="shared" si="7"/>
        <v>이X식</v>
      </c>
    </row>
    <row r="212" spans="3:5">
      <c r="C212" t="s">
        <v>177</v>
      </c>
      <c r="E212" t="str">
        <f t="shared" si="7"/>
        <v>김X민</v>
      </c>
    </row>
    <row r="213" spans="3:5">
      <c r="C213" t="s">
        <v>84</v>
      </c>
      <c r="E213" t="str">
        <f t="shared" si="7"/>
        <v>정X준</v>
      </c>
    </row>
    <row r="214" spans="3:5">
      <c r="C214" t="s">
        <v>176</v>
      </c>
      <c r="E214" t="str">
        <f t="shared" si="7"/>
        <v>이X식</v>
      </c>
    </row>
    <row r="215" spans="3:5">
      <c r="C215" t="s">
        <v>177</v>
      </c>
      <c r="E215" t="str">
        <f t="shared" si="7"/>
        <v>김X민</v>
      </c>
    </row>
    <row r="216" spans="3:5">
      <c r="C216" t="s">
        <v>84</v>
      </c>
      <c r="E216" t="str">
        <f t="shared" si="7"/>
        <v>정X준</v>
      </c>
    </row>
    <row r="217" spans="3:5">
      <c r="C217" t="s">
        <v>176</v>
      </c>
      <c r="E217" t="str">
        <f t="shared" si="7"/>
        <v>이X식</v>
      </c>
    </row>
    <row r="218" spans="3:5">
      <c r="C218" t="s">
        <v>177</v>
      </c>
      <c r="E218" t="str">
        <f t="shared" si="7"/>
        <v>김X민</v>
      </c>
    </row>
    <row r="219" spans="3:5">
      <c r="C219" t="s">
        <v>84</v>
      </c>
      <c r="E219" t="str">
        <f t="shared" si="7"/>
        <v>정X준</v>
      </c>
    </row>
    <row r="220" spans="3:5">
      <c r="C220" t="s">
        <v>176</v>
      </c>
      <c r="E220" t="str">
        <f t="shared" si="7"/>
        <v>이X식</v>
      </c>
    </row>
    <row r="221" spans="3:5">
      <c r="C221" t="s">
        <v>177</v>
      </c>
      <c r="E221" t="str">
        <f t="shared" si="7"/>
        <v>김X민</v>
      </c>
    </row>
    <row r="222" spans="3:5">
      <c r="C222" t="s">
        <v>84</v>
      </c>
      <c r="E222" t="str">
        <f t="shared" si="7"/>
        <v>정X준</v>
      </c>
    </row>
    <row r="223" spans="3:5">
      <c r="C223" t="s">
        <v>176</v>
      </c>
      <c r="E223" t="str">
        <f t="shared" si="7"/>
        <v>이X식</v>
      </c>
    </row>
    <row r="224" spans="3:5">
      <c r="C224" t="s">
        <v>177</v>
      </c>
      <c r="E224" t="str">
        <f t="shared" si="7"/>
        <v>김X민</v>
      </c>
    </row>
    <row r="225" spans="3:5">
      <c r="C225" t="s">
        <v>84</v>
      </c>
      <c r="E225" t="str">
        <f t="shared" si="7"/>
        <v>정X준</v>
      </c>
    </row>
    <row r="226" spans="3:5">
      <c r="C226" t="s">
        <v>176</v>
      </c>
      <c r="E226" t="str">
        <f t="shared" si="7"/>
        <v>이X식</v>
      </c>
    </row>
    <row r="227" spans="3:5">
      <c r="C227" t="s">
        <v>177</v>
      </c>
      <c r="E227" t="str">
        <f t="shared" si="7"/>
        <v>김X민</v>
      </c>
    </row>
    <row r="228" spans="3:5">
      <c r="C228" t="s">
        <v>84</v>
      </c>
      <c r="E228" t="str">
        <f t="shared" si="7"/>
        <v>정X준</v>
      </c>
    </row>
    <row r="229" spans="3:5">
      <c r="C229" t="s">
        <v>176</v>
      </c>
      <c r="E229" t="str">
        <f t="shared" si="7"/>
        <v>이X식</v>
      </c>
    </row>
    <row r="230" spans="3:5">
      <c r="C230" t="s">
        <v>177</v>
      </c>
      <c r="E230" t="str">
        <f t="shared" si="7"/>
        <v>김X민</v>
      </c>
    </row>
    <row r="231" spans="3:5">
      <c r="C231" t="s">
        <v>84</v>
      </c>
      <c r="E231" t="str">
        <f t="shared" si="7"/>
        <v>정X준</v>
      </c>
    </row>
    <row r="232" spans="3:5">
      <c r="C232" t="s">
        <v>176</v>
      </c>
      <c r="E232" t="str">
        <f t="shared" si="7"/>
        <v>이X식</v>
      </c>
    </row>
    <row r="233" spans="3:5">
      <c r="C233" t="s">
        <v>177</v>
      </c>
      <c r="E233" t="str">
        <f t="shared" si="7"/>
        <v>김X민</v>
      </c>
    </row>
    <row r="234" spans="3:5">
      <c r="C234" t="s">
        <v>84</v>
      </c>
      <c r="E234" t="str">
        <f t="shared" si="7"/>
        <v>정X준</v>
      </c>
    </row>
    <row r="235" spans="3:5">
      <c r="C235" t="s">
        <v>176</v>
      </c>
      <c r="E235" t="str">
        <f t="shared" si="7"/>
        <v>이X식</v>
      </c>
    </row>
    <row r="236" spans="3:5">
      <c r="C236" t="s">
        <v>177</v>
      </c>
      <c r="E236" t="str">
        <f t="shared" si="7"/>
        <v>김X민</v>
      </c>
    </row>
    <row r="237" spans="3:5">
      <c r="C237" t="s">
        <v>84</v>
      </c>
      <c r="E237" t="str">
        <f t="shared" si="7"/>
        <v>정X준</v>
      </c>
    </row>
    <row r="238" spans="3:5">
      <c r="C238" t="s">
        <v>176</v>
      </c>
      <c r="E238" t="str">
        <f t="shared" si="7"/>
        <v>이X식</v>
      </c>
    </row>
    <row r="239" spans="3:5">
      <c r="C239" t="s">
        <v>177</v>
      </c>
      <c r="E239" t="str">
        <f t="shared" si="7"/>
        <v>김X민</v>
      </c>
    </row>
    <row r="240" spans="3:5">
      <c r="C240" t="s">
        <v>84</v>
      </c>
      <c r="E240" t="str">
        <f t="shared" si="7"/>
        <v>정X준</v>
      </c>
    </row>
    <row r="241" spans="3:5">
      <c r="C241" t="s">
        <v>176</v>
      </c>
      <c r="E241" t="str">
        <f t="shared" si="7"/>
        <v>이X식</v>
      </c>
    </row>
    <row r="242" spans="3:5">
      <c r="C242" t="s">
        <v>177</v>
      </c>
      <c r="E242" t="str">
        <f t="shared" si="7"/>
        <v>김X민</v>
      </c>
    </row>
    <row r="243" spans="3:5">
      <c r="C243" t="s">
        <v>84</v>
      </c>
      <c r="E243" t="str">
        <f t="shared" si="7"/>
        <v>정X준</v>
      </c>
    </row>
    <row r="244" spans="3:5">
      <c r="C244" t="s">
        <v>176</v>
      </c>
      <c r="E244" t="str">
        <f t="shared" si="7"/>
        <v>이X식</v>
      </c>
    </row>
    <row r="245" spans="3:5">
      <c r="C245" t="s">
        <v>177</v>
      </c>
      <c r="E245" t="str">
        <f t="shared" si="7"/>
        <v>김X민</v>
      </c>
    </row>
    <row r="246" spans="3:5">
      <c r="C246" t="s">
        <v>84</v>
      </c>
      <c r="E246" t="str">
        <f t="shared" si="7"/>
        <v>정X준</v>
      </c>
    </row>
    <row r="247" spans="3:5">
      <c r="C247" t="s">
        <v>176</v>
      </c>
      <c r="E247" t="str">
        <f t="shared" si="7"/>
        <v>이X식</v>
      </c>
    </row>
    <row r="248" spans="3:5">
      <c r="C248" t="s">
        <v>177</v>
      </c>
      <c r="E248" t="str">
        <f t="shared" si="7"/>
        <v>김X민</v>
      </c>
    </row>
    <row r="249" spans="3:5">
      <c r="C249" t="s">
        <v>84</v>
      </c>
      <c r="E249" t="str">
        <f t="shared" si="7"/>
        <v>정X준</v>
      </c>
    </row>
    <row r="250" spans="3:5">
      <c r="C250" t="s">
        <v>176</v>
      </c>
      <c r="E250" t="str">
        <f t="shared" si="7"/>
        <v>이X식</v>
      </c>
    </row>
    <row r="251" spans="3:5">
      <c r="C251" t="s">
        <v>177</v>
      </c>
      <c r="E251" t="str">
        <f t="shared" si="7"/>
        <v>김X민</v>
      </c>
    </row>
    <row r="252" spans="3:5">
      <c r="C252" t="s">
        <v>84</v>
      </c>
      <c r="E252" t="str">
        <f t="shared" si="7"/>
        <v>정X준</v>
      </c>
    </row>
    <row r="253" spans="3:5">
      <c r="C253" t="s">
        <v>176</v>
      </c>
      <c r="E253" t="str">
        <f t="shared" si="7"/>
        <v>이X식</v>
      </c>
    </row>
    <row r="254" spans="3:5">
      <c r="C254" t="s">
        <v>177</v>
      </c>
      <c r="E254" t="str">
        <f t="shared" si="7"/>
        <v>김X민</v>
      </c>
    </row>
    <row r="255" spans="3:5">
      <c r="C255" t="s">
        <v>84</v>
      </c>
      <c r="E255" t="str">
        <f t="shared" si="7"/>
        <v>정X준</v>
      </c>
    </row>
    <row r="256" spans="3:5">
      <c r="C256" t="s">
        <v>176</v>
      </c>
      <c r="E256" t="str">
        <f t="shared" si="7"/>
        <v>이X식</v>
      </c>
    </row>
    <row r="257" spans="3:5">
      <c r="C257" t="s">
        <v>177</v>
      </c>
      <c r="E257" t="str">
        <f t="shared" si="7"/>
        <v>김X민</v>
      </c>
    </row>
    <row r="258" spans="3:5">
      <c r="C258" t="s">
        <v>84</v>
      </c>
      <c r="E258" t="str">
        <f t="shared" si="7"/>
        <v>정X준</v>
      </c>
    </row>
    <row r="259" spans="3:5">
      <c r="C259" t="s">
        <v>176</v>
      </c>
      <c r="E259" t="str">
        <f t="shared" si="7"/>
        <v>이X식</v>
      </c>
    </row>
    <row r="260" spans="3:5">
      <c r="C260" t="s">
        <v>177</v>
      </c>
      <c r="E260" t="str">
        <f t="shared" ref="E260:E323" si="8">REPLACE(C260,2,1,"X")</f>
        <v>김X민</v>
      </c>
    </row>
    <row r="261" spans="3:5">
      <c r="C261" t="s">
        <v>84</v>
      </c>
      <c r="E261" t="str">
        <f t="shared" si="8"/>
        <v>정X준</v>
      </c>
    </row>
    <row r="262" spans="3:5">
      <c r="C262" t="s">
        <v>176</v>
      </c>
      <c r="E262" t="str">
        <f t="shared" si="8"/>
        <v>이X식</v>
      </c>
    </row>
    <row r="263" spans="3:5">
      <c r="C263" t="s">
        <v>177</v>
      </c>
      <c r="E263" t="str">
        <f t="shared" si="8"/>
        <v>김X민</v>
      </c>
    </row>
    <row r="264" spans="3:5">
      <c r="C264" t="s">
        <v>84</v>
      </c>
      <c r="E264" t="str">
        <f t="shared" si="8"/>
        <v>정X준</v>
      </c>
    </row>
    <row r="265" spans="3:5">
      <c r="C265" t="s">
        <v>176</v>
      </c>
      <c r="E265" t="str">
        <f t="shared" si="8"/>
        <v>이X식</v>
      </c>
    </row>
    <row r="266" spans="3:5">
      <c r="C266" t="s">
        <v>177</v>
      </c>
      <c r="E266" t="str">
        <f t="shared" si="8"/>
        <v>김X민</v>
      </c>
    </row>
    <row r="267" spans="3:5">
      <c r="C267" t="s">
        <v>84</v>
      </c>
      <c r="E267" t="str">
        <f t="shared" si="8"/>
        <v>정X준</v>
      </c>
    </row>
    <row r="268" spans="3:5">
      <c r="C268" t="s">
        <v>176</v>
      </c>
      <c r="E268" t="str">
        <f t="shared" si="8"/>
        <v>이X식</v>
      </c>
    </row>
    <row r="269" spans="3:5">
      <c r="C269" t="s">
        <v>177</v>
      </c>
      <c r="E269" t="str">
        <f t="shared" si="8"/>
        <v>김X민</v>
      </c>
    </row>
    <row r="270" spans="3:5">
      <c r="C270" t="s">
        <v>84</v>
      </c>
      <c r="E270" t="str">
        <f t="shared" si="8"/>
        <v>정X준</v>
      </c>
    </row>
    <row r="271" spans="3:5">
      <c r="C271" t="s">
        <v>176</v>
      </c>
      <c r="E271" t="str">
        <f t="shared" si="8"/>
        <v>이X식</v>
      </c>
    </row>
    <row r="272" spans="3:5">
      <c r="C272" t="s">
        <v>177</v>
      </c>
      <c r="E272" t="str">
        <f t="shared" si="8"/>
        <v>김X민</v>
      </c>
    </row>
    <row r="273" spans="3:5">
      <c r="C273" t="s">
        <v>84</v>
      </c>
      <c r="E273" t="str">
        <f t="shared" si="8"/>
        <v>정X준</v>
      </c>
    </row>
    <row r="274" spans="3:5">
      <c r="C274" t="s">
        <v>176</v>
      </c>
      <c r="E274" t="str">
        <f t="shared" si="8"/>
        <v>이X식</v>
      </c>
    </row>
    <row r="275" spans="3:5">
      <c r="C275" t="s">
        <v>177</v>
      </c>
      <c r="E275" t="str">
        <f t="shared" si="8"/>
        <v>김X민</v>
      </c>
    </row>
    <row r="276" spans="3:5">
      <c r="C276" t="s">
        <v>84</v>
      </c>
      <c r="E276" t="str">
        <f t="shared" si="8"/>
        <v>정X준</v>
      </c>
    </row>
    <row r="277" spans="3:5">
      <c r="C277" t="s">
        <v>176</v>
      </c>
      <c r="E277" t="str">
        <f t="shared" si="8"/>
        <v>이X식</v>
      </c>
    </row>
    <row r="278" spans="3:5">
      <c r="C278" t="s">
        <v>177</v>
      </c>
      <c r="E278" t="str">
        <f t="shared" si="8"/>
        <v>김X민</v>
      </c>
    </row>
    <row r="279" spans="3:5">
      <c r="C279" t="s">
        <v>84</v>
      </c>
      <c r="E279" t="str">
        <f t="shared" si="8"/>
        <v>정X준</v>
      </c>
    </row>
    <row r="280" spans="3:5">
      <c r="C280" t="s">
        <v>176</v>
      </c>
      <c r="E280" t="str">
        <f t="shared" si="8"/>
        <v>이X식</v>
      </c>
    </row>
    <row r="281" spans="3:5">
      <c r="C281" t="s">
        <v>177</v>
      </c>
      <c r="E281" t="str">
        <f t="shared" si="8"/>
        <v>김X민</v>
      </c>
    </row>
    <row r="282" spans="3:5">
      <c r="C282" t="s">
        <v>84</v>
      </c>
      <c r="E282" t="str">
        <f t="shared" si="8"/>
        <v>정X준</v>
      </c>
    </row>
    <row r="283" spans="3:5">
      <c r="C283" t="s">
        <v>176</v>
      </c>
      <c r="E283" t="str">
        <f t="shared" si="8"/>
        <v>이X식</v>
      </c>
    </row>
    <row r="284" spans="3:5">
      <c r="C284" t="s">
        <v>177</v>
      </c>
      <c r="E284" t="str">
        <f t="shared" si="8"/>
        <v>김X민</v>
      </c>
    </row>
    <row r="285" spans="3:5">
      <c r="C285" t="s">
        <v>84</v>
      </c>
      <c r="E285" t="str">
        <f t="shared" si="8"/>
        <v>정X준</v>
      </c>
    </row>
    <row r="286" spans="3:5">
      <c r="C286" t="s">
        <v>176</v>
      </c>
      <c r="E286" t="str">
        <f t="shared" si="8"/>
        <v>이X식</v>
      </c>
    </row>
    <row r="287" spans="3:5">
      <c r="C287" t="s">
        <v>177</v>
      </c>
      <c r="E287" t="str">
        <f t="shared" si="8"/>
        <v>김X민</v>
      </c>
    </row>
    <row r="288" spans="3:5">
      <c r="C288" t="s">
        <v>84</v>
      </c>
      <c r="E288" t="str">
        <f t="shared" si="8"/>
        <v>정X준</v>
      </c>
    </row>
    <row r="289" spans="3:5">
      <c r="C289" t="s">
        <v>176</v>
      </c>
      <c r="E289" t="str">
        <f t="shared" si="8"/>
        <v>이X식</v>
      </c>
    </row>
    <row r="290" spans="3:5">
      <c r="C290" t="s">
        <v>177</v>
      </c>
      <c r="E290" t="str">
        <f t="shared" si="8"/>
        <v>김X민</v>
      </c>
    </row>
    <row r="291" spans="3:5">
      <c r="C291" t="s">
        <v>84</v>
      </c>
      <c r="E291" t="str">
        <f t="shared" si="8"/>
        <v>정X준</v>
      </c>
    </row>
    <row r="292" spans="3:5">
      <c r="C292" t="s">
        <v>176</v>
      </c>
      <c r="E292" t="str">
        <f t="shared" si="8"/>
        <v>이X식</v>
      </c>
    </row>
    <row r="293" spans="3:5">
      <c r="C293" t="s">
        <v>177</v>
      </c>
      <c r="E293" t="str">
        <f t="shared" si="8"/>
        <v>김X민</v>
      </c>
    </row>
    <row r="294" spans="3:5">
      <c r="C294" t="s">
        <v>84</v>
      </c>
      <c r="E294" t="str">
        <f t="shared" si="8"/>
        <v>정X준</v>
      </c>
    </row>
    <row r="295" spans="3:5">
      <c r="C295" t="s">
        <v>176</v>
      </c>
      <c r="E295" t="str">
        <f t="shared" si="8"/>
        <v>이X식</v>
      </c>
    </row>
    <row r="296" spans="3:5">
      <c r="C296" t="s">
        <v>177</v>
      </c>
      <c r="E296" t="str">
        <f t="shared" si="8"/>
        <v>김X민</v>
      </c>
    </row>
    <row r="297" spans="3:5">
      <c r="C297" t="s">
        <v>84</v>
      </c>
      <c r="E297" t="str">
        <f t="shared" si="8"/>
        <v>정X준</v>
      </c>
    </row>
    <row r="298" spans="3:5">
      <c r="C298" t="s">
        <v>176</v>
      </c>
      <c r="E298" t="str">
        <f t="shared" si="8"/>
        <v>이X식</v>
      </c>
    </row>
    <row r="299" spans="3:5">
      <c r="C299" t="s">
        <v>177</v>
      </c>
      <c r="E299" t="str">
        <f t="shared" si="8"/>
        <v>김X민</v>
      </c>
    </row>
    <row r="300" spans="3:5">
      <c r="C300" t="s">
        <v>84</v>
      </c>
      <c r="E300" t="str">
        <f t="shared" si="8"/>
        <v>정X준</v>
      </c>
    </row>
    <row r="301" spans="3:5">
      <c r="C301" t="s">
        <v>176</v>
      </c>
      <c r="E301" t="str">
        <f t="shared" si="8"/>
        <v>이X식</v>
      </c>
    </row>
    <row r="302" spans="3:5">
      <c r="C302" t="s">
        <v>177</v>
      </c>
      <c r="E302" t="str">
        <f t="shared" si="8"/>
        <v>김X민</v>
      </c>
    </row>
    <row r="303" spans="3:5">
      <c r="C303" t="s">
        <v>84</v>
      </c>
      <c r="E303" t="str">
        <f t="shared" si="8"/>
        <v>정X준</v>
      </c>
    </row>
    <row r="304" spans="3:5">
      <c r="C304" t="s">
        <v>176</v>
      </c>
      <c r="E304" t="str">
        <f t="shared" si="8"/>
        <v>이X식</v>
      </c>
    </row>
    <row r="305" spans="3:5">
      <c r="C305" t="s">
        <v>177</v>
      </c>
      <c r="E305" t="str">
        <f t="shared" si="8"/>
        <v>김X민</v>
      </c>
    </row>
    <row r="306" spans="3:5">
      <c r="C306" t="s">
        <v>84</v>
      </c>
      <c r="E306" t="str">
        <f t="shared" si="8"/>
        <v>정X준</v>
      </c>
    </row>
    <row r="307" spans="3:5">
      <c r="C307" t="s">
        <v>176</v>
      </c>
      <c r="E307" t="str">
        <f t="shared" si="8"/>
        <v>이X식</v>
      </c>
    </row>
    <row r="308" spans="3:5">
      <c r="C308" t="s">
        <v>177</v>
      </c>
      <c r="E308" t="str">
        <f t="shared" si="8"/>
        <v>김X민</v>
      </c>
    </row>
    <row r="309" spans="3:5">
      <c r="C309" t="s">
        <v>84</v>
      </c>
      <c r="E309" t="str">
        <f t="shared" si="8"/>
        <v>정X준</v>
      </c>
    </row>
    <row r="310" spans="3:5">
      <c r="C310" t="s">
        <v>176</v>
      </c>
      <c r="E310" t="str">
        <f t="shared" si="8"/>
        <v>이X식</v>
      </c>
    </row>
    <row r="311" spans="3:5">
      <c r="C311" t="s">
        <v>177</v>
      </c>
      <c r="E311" t="str">
        <f t="shared" si="8"/>
        <v>김X민</v>
      </c>
    </row>
    <row r="312" spans="3:5">
      <c r="C312" t="s">
        <v>84</v>
      </c>
      <c r="E312" t="str">
        <f t="shared" si="8"/>
        <v>정X준</v>
      </c>
    </row>
    <row r="313" spans="3:5">
      <c r="C313" t="s">
        <v>176</v>
      </c>
      <c r="E313" t="str">
        <f t="shared" si="8"/>
        <v>이X식</v>
      </c>
    </row>
    <row r="314" spans="3:5">
      <c r="C314" t="s">
        <v>177</v>
      </c>
      <c r="E314" t="str">
        <f t="shared" si="8"/>
        <v>김X민</v>
      </c>
    </row>
    <row r="315" spans="3:5">
      <c r="C315" t="s">
        <v>84</v>
      </c>
      <c r="E315" t="str">
        <f t="shared" si="8"/>
        <v>정X준</v>
      </c>
    </row>
    <row r="316" spans="3:5">
      <c r="C316" t="s">
        <v>176</v>
      </c>
      <c r="E316" t="str">
        <f t="shared" si="8"/>
        <v>이X식</v>
      </c>
    </row>
    <row r="317" spans="3:5">
      <c r="C317" t="s">
        <v>177</v>
      </c>
      <c r="E317" t="str">
        <f t="shared" si="8"/>
        <v>김X민</v>
      </c>
    </row>
    <row r="318" spans="3:5">
      <c r="C318" t="s">
        <v>84</v>
      </c>
      <c r="E318" t="str">
        <f t="shared" si="8"/>
        <v>정X준</v>
      </c>
    </row>
    <row r="319" spans="3:5">
      <c r="C319" t="s">
        <v>176</v>
      </c>
      <c r="E319" t="str">
        <f t="shared" si="8"/>
        <v>이X식</v>
      </c>
    </row>
    <row r="320" spans="3:5">
      <c r="C320" t="s">
        <v>177</v>
      </c>
      <c r="E320" t="str">
        <f t="shared" si="8"/>
        <v>김X민</v>
      </c>
    </row>
    <row r="321" spans="3:5">
      <c r="C321" t="s">
        <v>84</v>
      </c>
      <c r="E321" t="str">
        <f t="shared" si="8"/>
        <v>정X준</v>
      </c>
    </row>
    <row r="322" spans="3:5">
      <c r="C322" t="s">
        <v>176</v>
      </c>
      <c r="E322" t="str">
        <f t="shared" si="8"/>
        <v>이X식</v>
      </c>
    </row>
    <row r="323" spans="3:5">
      <c r="C323" t="s">
        <v>177</v>
      </c>
      <c r="E323" t="str">
        <f t="shared" si="8"/>
        <v>김X민</v>
      </c>
    </row>
    <row r="324" spans="3:5">
      <c r="C324" t="s">
        <v>84</v>
      </c>
      <c r="E324" t="str">
        <f t="shared" ref="E324:E387" si="9">REPLACE(C324,2,1,"X")</f>
        <v>정X준</v>
      </c>
    </row>
    <row r="325" spans="3:5">
      <c r="C325" t="s">
        <v>176</v>
      </c>
      <c r="E325" t="str">
        <f t="shared" si="9"/>
        <v>이X식</v>
      </c>
    </row>
    <row r="326" spans="3:5">
      <c r="C326" t="s">
        <v>177</v>
      </c>
      <c r="E326" t="str">
        <f t="shared" si="9"/>
        <v>김X민</v>
      </c>
    </row>
    <row r="327" spans="3:5">
      <c r="C327" t="s">
        <v>84</v>
      </c>
      <c r="E327" t="str">
        <f t="shared" si="9"/>
        <v>정X준</v>
      </c>
    </row>
    <row r="328" spans="3:5">
      <c r="C328" t="s">
        <v>176</v>
      </c>
      <c r="E328" t="str">
        <f t="shared" si="9"/>
        <v>이X식</v>
      </c>
    </row>
    <row r="329" spans="3:5">
      <c r="C329" t="s">
        <v>177</v>
      </c>
      <c r="E329" t="str">
        <f t="shared" si="9"/>
        <v>김X민</v>
      </c>
    </row>
    <row r="330" spans="3:5">
      <c r="C330" t="s">
        <v>84</v>
      </c>
      <c r="E330" t="str">
        <f t="shared" si="9"/>
        <v>정X준</v>
      </c>
    </row>
    <row r="331" spans="3:5">
      <c r="C331" t="s">
        <v>176</v>
      </c>
      <c r="E331" t="str">
        <f t="shared" si="9"/>
        <v>이X식</v>
      </c>
    </row>
    <row r="332" spans="3:5">
      <c r="C332" t="s">
        <v>177</v>
      </c>
      <c r="E332" t="str">
        <f t="shared" si="9"/>
        <v>김X민</v>
      </c>
    </row>
    <row r="333" spans="3:5">
      <c r="C333" t="s">
        <v>84</v>
      </c>
      <c r="E333" t="str">
        <f t="shared" si="9"/>
        <v>정X준</v>
      </c>
    </row>
    <row r="334" spans="3:5">
      <c r="C334" t="s">
        <v>176</v>
      </c>
      <c r="E334" t="str">
        <f t="shared" si="9"/>
        <v>이X식</v>
      </c>
    </row>
    <row r="335" spans="3:5">
      <c r="C335" t="s">
        <v>177</v>
      </c>
      <c r="E335" t="str">
        <f t="shared" si="9"/>
        <v>김X민</v>
      </c>
    </row>
    <row r="336" spans="3:5">
      <c r="C336" t="s">
        <v>84</v>
      </c>
      <c r="E336" t="str">
        <f t="shared" si="9"/>
        <v>정X준</v>
      </c>
    </row>
    <row r="337" spans="3:5">
      <c r="C337" t="s">
        <v>176</v>
      </c>
      <c r="E337" t="str">
        <f t="shared" si="9"/>
        <v>이X식</v>
      </c>
    </row>
    <row r="338" spans="3:5">
      <c r="C338" t="s">
        <v>177</v>
      </c>
      <c r="E338" t="str">
        <f t="shared" si="9"/>
        <v>김X민</v>
      </c>
    </row>
    <row r="339" spans="3:5">
      <c r="C339" t="s">
        <v>84</v>
      </c>
      <c r="E339" t="str">
        <f t="shared" si="9"/>
        <v>정X준</v>
      </c>
    </row>
    <row r="340" spans="3:5">
      <c r="C340" t="s">
        <v>176</v>
      </c>
      <c r="E340" t="str">
        <f t="shared" si="9"/>
        <v>이X식</v>
      </c>
    </row>
    <row r="341" spans="3:5">
      <c r="C341" t="s">
        <v>177</v>
      </c>
      <c r="E341" t="str">
        <f t="shared" si="9"/>
        <v>김X민</v>
      </c>
    </row>
    <row r="342" spans="3:5">
      <c r="C342" t="s">
        <v>84</v>
      </c>
      <c r="E342" t="str">
        <f t="shared" si="9"/>
        <v>정X준</v>
      </c>
    </row>
    <row r="343" spans="3:5">
      <c r="C343" t="s">
        <v>176</v>
      </c>
      <c r="E343" t="str">
        <f t="shared" si="9"/>
        <v>이X식</v>
      </c>
    </row>
    <row r="344" spans="3:5">
      <c r="C344" t="s">
        <v>177</v>
      </c>
      <c r="E344" t="str">
        <f t="shared" si="9"/>
        <v>김X민</v>
      </c>
    </row>
    <row r="345" spans="3:5">
      <c r="C345" t="s">
        <v>84</v>
      </c>
      <c r="E345" t="str">
        <f t="shared" si="9"/>
        <v>정X준</v>
      </c>
    </row>
    <row r="346" spans="3:5">
      <c r="C346" t="s">
        <v>176</v>
      </c>
      <c r="E346" t="str">
        <f t="shared" si="9"/>
        <v>이X식</v>
      </c>
    </row>
    <row r="347" spans="3:5">
      <c r="C347" t="s">
        <v>177</v>
      </c>
      <c r="E347" t="str">
        <f t="shared" si="9"/>
        <v>김X민</v>
      </c>
    </row>
    <row r="348" spans="3:5">
      <c r="C348" t="s">
        <v>84</v>
      </c>
      <c r="E348" t="str">
        <f t="shared" si="9"/>
        <v>정X준</v>
      </c>
    </row>
    <row r="349" spans="3:5">
      <c r="C349" t="s">
        <v>176</v>
      </c>
      <c r="E349" t="str">
        <f t="shared" si="9"/>
        <v>이X식</v>
      </c>
    </row>
    <row r="350" spans="3:5">
      <c r="C350" t="s">
        <v>177</v>
      </c>
      <c r="E350" t="str">
        <f t="shared" si="9"/>
        <v>김X민</v>
      </c>
    </row>
    <row r="351" spans="3:5">
      <c r="C351" t="s">
        <v>84</v>
      </c>
      <c r="E351" t="str">
        <f t="shared" si="9"/>
        <v>정X준</v>
      </c>
    </row>
    <row r="352" spans="3:5">
      <c r="C352" t="s">
        <v>176</v>
      </c>
      <c r="E352" t="str">
        <f t="shared" si="9"/>
        <v>이X식</v>
      </c>
    </row>
    <row r="353" spans="3:5">
      <c r="C353" t="s">
        <v>177</v>
      </c>
      <c r="E353" t="str">
        <f t="shared" si="9"/>
        <v>김X민</v>
      </c>
    </row>
    <row r="354" spans="3:5">
      <c r="C354" t="s">
        <v>84</v>
      </c>
      <c r="E354" t="str">
        <f t="shared" si="9"/>
        <v>정X준</v>
      </c>
    </row>
    <row r="355" spans="3:5">
      <c r="C355" t="s">
        <v>176</v>
      </c>
      <c r="E355" t="str">
        <f t="shared" si="9"/>
        <v>이X식</v>
      </c>
    </row>
    <row r="356" spans="3:5">
      <c r="C356" t="s">
        <v>177</v>
      </c>
      <c r="E356" t="str">
        <f t="shared" si="9"/>
        <v>김X민</v>
      </c>
    </row>
    <row r="357" spans="3:5">
      <c r="C357" t="s">
        <v>84</v>
      </c>
      <c r="E357" t="str">
        <f t="shared" si="9"/>
        <v>정X준</v>
      </c>
    </row>
    <row r="358" spans="3:5">
      <c r="C358" t="s">
        <v>176</v>
      </c>
      <c r="E358" t="str">
        <f t="shared" si="9"/>
        <v>이X식</v>
      </c>
    </row>
    <row r="359" spans="3:5">
      <c r="C359" t="s">
        <v>177</v>
      </c>
      <c r="E359" t="str">
        <f t="shared" si="9"/>
        <v>김X민</v>
      </c>
    </row>
    <row r="360" spans="3:5">
      <c r="C360" t="s">
        <v>84</v>
      </c>
      <c r="E360" t="str">
        <f t="shared" si="9"/>
        <v>정X준</v>
      </c>
    </row>
    <row r="361" spans="3:5">
      <c r="C361" t="s">
        <v>176</v>
      </c>
      <c r="E361" t="str">
        <f t="shared" si="9"/>
        <v>이X식</v>
      </c>
    </row>
    <row r="362" spans="3:5">
      <c r="C362" t="s">
        <v>177</v>
      </c>
      <c r="E362" t="str">
        <f t="shared" si="9"/>
        <v>김X민</v>
      </c>
    </row>
    <row r="363" spans="3:5">
      <c r="C363" t="s">
        <v>84</v>
      </c>
      <c r="E363" t="str">
        <f t="shared" si="9"/>
        <v>정X준</v>
      </c>
    </row>
    <row r="364" spans="3:5">
      <c r="C364" t="s">
        <v>176</v>
      </c>
      <c r="E364" t="str">
        <f t="shared" si="9"/>
        <v>이X식</v>
      </c>
    </row>
    <row r="365" spans="3:5">
      <c r="C365" t="s">
        <v>177</v>
      </c>
      <c r="E365" t="str">
        <f t="shared" si="9"/>
        <v>김X민</v>
      </c>
    </row>
    <row r="366" spans="3:5">
      <c r="C366" t="s">
        <v>84</v>
      </c>
      <c r="E366" t="str">
        <f t="shared" si="9"/>
        <v>정X준</v>
      </c>
    </row>
    <row r="367" spans="3:5">
      <c r="C367" t="s">
        <v>176</v>
      </c>
      <c r="E367" t="str">
        <f t="shared" si="9"/>
        <v>이X식</v>
      </c>
    </row>
    <row r="368" spans="3:5">
      <c r="C368" t="s">
        <v>177</v>
      </c>
      <c r="E368" t="str">
        <f t="shared" si="9"/>
        <v>김X민</v>
      </c>
    </row>
    <row r="369" spans="3:5">
      <c r="C369" t="s">
        <v>84</v>
      </c>
      <c r="E369" t="str">
        <f t="shared" si="9"/>
        <v>정X준</v>
      </c>
    </row>
    <row r="370" spans="3:5">
      <c r="C370" t="s">
        <v>176</v>
      </c>
      <c r="E370" t="str">
        <f t="shared" si="9"/>
        <v>이X식</v>
      </c>
    </row>
    <row r="371" spans="3:5">
      <c r="C371" t="s">
        <v>177</v>
      </c>
      <c r="E371" t="str">
        <f t="shared" si="9"/>
        <v>김X민</v>
      </c>
    </row>
    <row r="372" spans="3:5">
      <c r="C372" t="s">
        <v>84</v>
      </c>
      <c r="E372" t="str">
        <f t="shared" si="9"/>
        <v>정X준</v>
      </c>
    </row>
    <row r="373" spans="3:5">
      <c r="C373" t="s">
        <v>176</v>
      </c>
      <c r="E373" t="str">
        <f t="shared" si="9"/>
        <v>이X식</v>
      </c>
    </row>
    <row r="374" spans="3:5">
      <c r="C374" t="s">
        <v>177</v>
      </c>
      <c r="E374" t="str">
        <f t="shared" si="9"/>
        <v>김X민</v>
      </c>
    </row>
    <row r="375" spans="3:5">
      <c r="C375" t="s">
        <v>84</v>
      </c>
      <c r="E375" t="str">
        <f t="shared" si="9"/>
        <v>정X준</v>
      </c>
    </row>
    <row r="376" spans="3:5">
      <c r="C376" t="s">
        <v>176</v>
      </c>
      <c r="E376" t="str">
        <f t="shared" si="9"/>
        <v>이X식</v>
      </c>
    </row>
    <row r="377" spans="3:5">
      <c r="C377" t="s">
        <v>177</v>
      </c>
      <c r="E377" t="str">
        <f t="shared" si="9"/>
        <v>김X민</v>
      </c>
    </row>
    <row r="378" spans="3:5">
      <c r="C378" t="s">
        <v>84</v>
      </c>
      <c r="E378" t="str">
        <f t="shared" si="9"/>
        <v>정X준</v>
      </c>
    </row>
    <row r="379" spans="3:5">
      <c r="C379" t="s">
        <v>176</v>
      </c>
      <c r="E379" t="str">
        <f t="shared" si="9"/>
        <v>이X식</v>
      </c>
    </row>
    <row r="380" spans="3:5">
      <c r="C380" t="s">
        <v>177</v>
      </c>
      <c r="E380" t="str">
        <f t="shared" si="9"/>
        <v>김X민</v>
      </c>
    </row>
    <row r="381" spans="3:5">
      <c r="C381" t="s">
        <v>84</v>
      </c>
      <c r="E381" t="str">
        <f t="shared" si="9"/>
        <v>정X준</v>
      </c>
    </row>
    <row r="382" spans="3:5">
      <c r="C382" t="s">
        <v>176</v>
      </c>
      <c r="E382" t="str">
        <f t="shared" si="9"/>
        <v>이X식</v>
      </c>
    </row>
    <row r="383" spans="3:5">
      <c r="C383" t="s">
        <v>177</v>
      </c>
      <c r="E383" t="str">
        <f t="shared" si="9"/>
        <v>김X민</v>
      </c>
    </row>
    <row r="384" spans="3:5">
      <c r="C384" t="s">
        <v>84</v>
      </c>
      <c r="E384" t="str">
        <f t="shared" si="9"/>
        <v>정X준</v>
      </c>
    </row>
    <row r="385" spans="3:5">
      <c r="C385" t="s">
        <v>176</v>
      </c>
      <c r="E385" t="str">
        <f t="shared" si="9"/>
        <v>이X식</v>
      </c>
    </row>
    <row r="386" spans="3:5">
      <c r="C386" t="s">
        <v>177</v>
      </c>
      <c r="E386" t="str">
        <f t="shared" si="9"/>
        <v>김X민</v>
      </c>
    </row>
    <row r="387" spans="3:5">
      <c r="C387" t="s">
        <v>84</v>
      </c>
      <c r="E387" t="str">
        <f t="shared" si="9"/>
        <v>정X준</v>
      </c>
    </row>
    <row r="388" spans="3:5">
      <c r="C388" t="s">
        <v>176</v>
      </c>
      <c r="E388" t="str">
        <f t="shared" ref="E388:E451" si="10">REPLACE(C388,2,1,"X")</f>
        <v>이X식</v>
      </c>
    </row>
    <row r="389" spans="3:5">
      <c r="C389" t="s">
        <v>177</v>
      </c>
      <c r="E389" t="str">
        <f t="shared" si="10"/>
        <v>김X민</v>
      </c>
    </row>
    <row r="390" spans="3:5">
      <c r="C390" t="s">
        <v>84</v>
      </c>
      <c r="E390" t="str">
        <f t="shared" si="10"/>
        <v>정X준</v>
      </c>
    </row>
    <row r="391" spans="3:5">
      <c r="C391" t="s">
        <v>176</v>
      </c>
      <c r="E391" t="str">
        <f t="shared" si="10"/>
        <v>이X식</v>
      </c>
    </row>
    <row r="392" spans="3:5">
      <c r="C392" t="s">
        <v>177</v>
      </c>
      <c r="E392" t="str">
        <f t="shared" si="10"/>
        <v>김X민</v>
      </c>
    </row>
    <row r="393" spans="3:5">
      <c r="C393" t="s">
        <v>84</v>
      </c>
      <c r="E393" t="str">
        <f t="shared" si="10"/>
        <v>정X준</v>
      </c>
    </row>
    <row r="394" spans="3:5">
      <c r="C394" t="s">
        <v>176</v>
      </c>
      <c r="E394" t="str">
        <f t="shared" si="10"/>
        <v>이X식</v>
      </c>
    </row>
    <row r="395" spans="3:5">
      <c r="C395" t="s">
        <v>177</v>
      </c>
      <c r="E395" t="str">
        <f t="shared" si="10"/>
        <v>김X민</v>
      </c>
    </row>
    <row r="396" spans="3:5">
      <c r="C396" t="s">
        <v>84</v>
      </c>
      <c r="E396" t="str">
        <f t="shared" si="10"/>
        <v>정X준</v>
      </c>
    </row>
    <row r="397" spans="3:5">
      <c r="C397" t="s">
        <v>176</v>
      </c>
      <c r="E397" t="str">
        <f t="shared" si="10"/>
        <v>이X식</v>
      </c>
    </row>
    <row r="398" spans="3:5">
      <c r="C398" t="s">
        <v>177</v>
      </c>
      <c r="E398" t="str">
        <f t="shared" si="10"/>
        <v>김X민</v>
      </c>
    </row>
    <row r="399" spans="3:5">
      <c r="C399" t="s">
        <v>84</v>
      </c>
      <c r="E399" t="str">
        <f t="shared" si="10"/>
        <v>정X준</v>
      </c>
    </row>
    <row r="400" spans="3:5">
      <c r="C400" t="s">
        <v>176</v>
      </c>
      <c r="E400" t="str">
        <f t="shared" si="10"/>
        <v>이X식</v>
      </c>
    </row>
    <row r="401" spans="3:5">
      <c r="C401" t="s">
        <v>177</v>
      </c>
      <c r="E401" t="str">
        <f t="shared" si="10"/>
        <v>김X민</v>
      </c>
    </row>
    <row r="402" spans="3:5">
      <c r="C402" t="s">
        <v>84</v>
      </c>
      <c r="E402" t="str">
        <f t="shared" si="10"/>
        <v>정X준</v>
      </c>
    </row>
    <row r="403" spans="3:5">
      <c r="C403" t="s">
        <v>176</v>
      </c>
      <c r="E403" t="str">
        <f t="shared" si="10"/>
        <v>이X식</v>
      </c>
    </row>
    <row r="404" spans="3:5">
      <c r="C404" t="s">
        <v>177</v>
      </c>
      <c r="E404" t="str">
        <f t="shared" si="10"/>
        <v>김X민</v>
      </c>
    </row>
    <row r="405" spans="3:5">
      <c r="C405" t="s">
        <v>84</v>
      </c>
      <c r="E405" t="str">
        <f t="shared" si="10"/>
        <v>정X준</v>
      </c>
    </row>
    <row r="406" spans="3:5">
      <c r="C406" t="s">
        <v>176</v>
      </c>
      <c r="E406" t="str">
        <f t="shared" si="10"/>
        <v>이X식</v>
      </c>
    </row>
    <row r="407" spans="3:5">
      <c r="C407" t="s">
        <v>177</v>
      </c>
      <c r="E407" t="str">
        <f t="shared" si="10"/>
        <v>김X민</v>
      </c>
    </row>
    <row r="408" spans="3:5">
      <c r="C408" t="s">
        <v>84</v>
      </c>
      <c r="E408" t="str">
        <f t="shared" si="10"/>
        <v>정X준</v>
      </c>
    </row>
    <row r="409" spans="3:5">
      <c r="C409" t="s">
        <v>176</v>
      </c>
      <c r="E409" t="str">
        <f t="shared" si="10"/>
        <v>이X식</v>
      </c>
    </row>
    <row r="410" spans="3:5">
      <c r="C410" t="s">
        <v>177</v>
      </c>
      <c r="E410" t="str">
        <f t="shared" si="10"/>
        <v>김X민</v>
      </c>
    </row>
    <row r="411" spans="3:5">
      <c r="C411" t="s">
        <v>84</v>
      </c>
      <c r="E411" t="str">
        <f t="shared" si="10"/>
        <v>정X준</v>
      </c>
    </row>
    <row r="412" spans="3:5">
      <c r="C412" t="s">
        <v>176</v>
      </c>
      <c r="E412" t="str">
        <f t="shared" si="10"/>
        <v>이X식</v>
      </c>
    </row>
    <row r="413" spans="3:5">
      <c r="C413" t="s">
        <v>177</v>
      </c>
      <c r="E413" t="str">
        <f t="shared" si="10"/>
        <v>김X민</v>
      </c>
    </row>
    <row r="414" spans="3:5">
      <c r="C414" t="s">
        <v>84</v>
      </c>
      <c r="E414" t="str">
        <f t="shared" si="10"/>
        <v>정X준</v>
      </c>
    </row>
    <row r="415" spans="3:5">
      <c r="C415" t="s">
        <v>176</v>
      </c>
      <c r="E415" t="str">
        <f t="shared" si="10"/>
        <v>이X식</v>
      </c>
    </row>
    <row r="416" spans="3:5">
      <c r="C416" t="s">
        <v>177</v>
      </c>
      <c r="E416" t="str">
        <f t="shared" si="10"/>
        <v>김X민</v>
      </c>
    </row>
    <row r="417" spans="3:5">
      <c r="C417" t="s">
        <v>84</v>
      </c>
      <c r="E417" t="str">
        <f t="shared" si="10"/>
        <v>정X준</v>
      </c>
    </row>
    <row r="418" spans="3:5">
      <c r="C418" t="s">
        <v>176</v>
      </c>
      <c r="E418" t="str">
        <f t="shared" si="10"/>
        <v>이X식</v>
      </c>
    </row>
    <row r="419" spans="3:5">
      <c r="C419" t="s">
        <v>177</v>
      </c>
      <c r="E419" t="str">
        <f t="shared" si="10"/>
        <v>김X민</v>
      </c>
    </row>
    <row r="420" spans="3:5">
      <c r="C420" t="s">
        <v>84</v>
      </c>
      <c r="E420" t="str">
        <f t="shared" si="10"/>
        <v>정X준</v>
      </c>
    </row>
    <row r="421" spans="3:5">
      <c r="C421" t="s">
        <v>176</v>
      </c>
      <c r="E421" t="str">
        <f t="shared" si="10"/>
        <v>이X식</v>
      </c>
    </row>
    <row r="422" spans="3:5">
      <c r="C422" t="s">
        <v>177</v>
      </c>
      <c r="E422" t="str">
        <f t="shared" si="10"/>
        <v>김X민</v>
      </c>
    </row>
    <row r="423" spans="3:5">
      <c r="C423" t="s">
        <v>84</v>
      </c>
      <c r="E423" t="str">
        <f t="shared" si="10"/>
        <v>정X준</v>
      </c>
    </row>
    <row r="424" spans="3:5">
      <c r="C424" t="s">
        <v>176</v>
      </c>
      <c r="E424" t="str">
        <f t="shared" si="10"/>
        <v>이X식</v>
      </c>
    </row>
    <row r="425" spans="3:5">
      <c r="C425" t="s">
        <v>177</v>
      </c>
      <c r="E425" t="str">
        <f t="shared" si="10"/>
        <v>김X민</v>
      </c>
    </row>
    <row r="426" spans="3:5">
      <c r="C426" t="s">
        <v>84</v>
      </c>
      <c r="E426" t="str">
        <f t="shared" si="10"/>
        <v>정X준</v>
      </c>
    </row>
    <row r="427" spans="3:5">
      <c r="C427" t="s">
        <v>176</v>
      </c>
      <c r="E427" t="str">
        <f t="shared" si="10"/>
        <v>이X식</v>
      </c>
    </row>
    <row r="428" spans="3:5">
      <c r="C428" t="s">
        <v>177</v>
      </c>
      <c r="E428" t="str">
        <f t="shared" si="10"/>
        <v>김X민</v>
      </c>
    </row>
    <row r="429" spans="3:5">
      <c r="C429" t="s">
        <v>84</v>
      </c>
      <c r="E429" t="str">
        <f t="shared" si="10"/>
        <v>정X준</v>
      </c>
    </row>
    <row r="430" spans="3:5">
      <c r="C430" t="s">
        <v>176</v>
      </c>
      <c r="E430" t="str">
        <f t="shared" si="10"/>
        <v>이X식</v>
      </c>
    </row>
    <row r="431" spans="3:5">
      <c r="C431" t="s">
        <v>177</v>
      </c>
      <c r="E431" t="str">
        <f t="shared" si="10"/>
        <v>김X민</v>
      </c>
    </row>
    <row r="432" spans="3:5">
      <c r="C432" t="s">
        <v>84</v>
      </c>
      <c r="E432" t="str">
        <f t="shared" si="10"/>
        <v>정X준</v>
      </c>
    </row>
    <row r="433" spans="3:5">
      <c r="C433" t="s">
        <v>176</v>
      </c>
      <c r="E433" t="str">
        <f t="shared" si="10"/>
        <v>이X식</v>
      </c>
    </row>
    <row r="434" spans="3:5">
      <c r="C434" t="s">
        <v>177</v>
      </c>
      <c r="E434" t="str">
        <f t="shared" si="10"/>
        <v>김X민</v>
      </c>
    </row>
    <row r="435" spans="3:5">
      <c r="C435" t="s">
        <v>84</v>
      </c>
      <c r="E435" t="str">
        <f t="shared" si="10"/>
        <v>정X준</v>
      </c>
    </row>
    <row r="436" spans="3:5">
      <c r="C436" t="s">
        <v>176</v>
      </c>
      <c r="E436" t="str">
        <f t="shared" si="10"/>
        <v>이X식</v>
      </c>
    </row>
    <row r="437" spans="3:5">
      <c r="C437" t="s">
        <v>177</v>
      </c>
      <c r="E437" t="str">
        <f t="shared" si="10"/>
        <v>김X민</v>
      </c>
    </row>
    <row r="438" spans="3:5">
      <c r="C438" t="s">
        <v>84</v>
      </c>
      <c r="E438" t="str">
        <f t="shared" si="10"/>
        <v>정X준</v>
      </c>
    </row>
    <row r="439" spans="3:5">
      <c r="C439" t="s">
        <v>176</v>
      </c>
      <c r="E439" t="str">
        <f t="shared" si="10"/>
        <v>이X식</v>
      </c>
    </row>
    <row r="440" spans="3:5">
      <c r="C440" t="s">
        <v>177</v>
      </c>
      <c r="E440" t="str">
        <f t="shared" si="10"/>
        <v>김X민</v>
      </c>
    </row>
    <row r="441" spans="3:5">
      <c r="C441" t="s">
        <v>84</v>
      </c>
      <c r="E441" t="str">
        <f t="shared" si="10"/>
        <v>정X준</v>
      </c>
    </row>
    <row r="442" spans="3:5">
      <c r="C442" t="s">
        <v>176</v>
      </c>
      <c r="E442" t="str">
        <f t="shared" si="10"/>
        <v>이X식</v>
      </c>
    </row>
    <row r="443" spans="3:5">
      <c r="C443" t="s">
        <v>177</v>
      </c>
      <c r="E443" t="str">
        <f t="shared" si="10"/>
        <v>김X민</v>
      </c>
    </row>
    <row r="444" spans="3:5">
      <c r="C444" t="s">
        <v>84</v>
      </c>
      <c r="E444" t="str">
        <f t="shared" si="10"/>
        <v>정X준</v>
      </c>
    </row>
    <row r="445" spans="3:5">
      <c r="C445" t="s">
        <v>176</v>
      </c>
      <c r="E445" t="str">
        <f t="shared" si="10"/>
        <v>이X식</v>
      </c>
    </row>
    <row r="446" spans="3:5">
      <c r="C446" t="s">
        <v>177</v>
      </c>
      <c r="E446" t="str">
        <f t="shared" si="10"/>
        <v>김X민</v>
      </c>
    </row>
    <row r="447" spans="3:5">
      <c r="C447" t="s">
        <v>84</v>
      </c>
      <c r="E447" t="str">
        <f t="shared" si="10"/>
        <v>정X준</v>
      </c>
    </row>
    <row r="448" spans="3:5">
      <c r="C448" t="s">
        <v>176</v>
      </c>
      <c r="E448" t="str">
        <f t="shared" si="10"/>
        <v>이X식</v>
      </c>
    </row>
    <row r="449" spans="3:5">
      <c r="C449" t="s">
        <v>177</v>
      </c>
      <c r="E449" t="str">
        <f t="shared" si="10"/>
        <v>김X민</v>
      </c>
    </row>
    <row r="450" spans="3:5">
      <c r="C450" t="s">
        <v>84</v>
      </c>
      <c r="E450" t="str">
        <f t="shared" si="10"/>
        <v>정X준</v>
      </c>
    </row>
    <row r="451" spans="3:5">
      <c r="C451" t="s">
        <v>176</v>
      </c>
      <c r="E451" t="str">
        <f t="shared" si="10"/>
        <v>이X식</v>
      </c>
    </row>
    <row r="452" spans="3:5">
      <c r="C452" t="s">
        <v>177</v>
      </c>
      <c r="E452" t="str">
        <f t="shared" ref="E452:E515" si="11">REPLACE(C452,2,1,"X")</f>
        <v>김X민</v>
      </c>
    </row>
    <row r="453" spans="3:5">
      <c r="C453" t="s">
        <v>84</v>
      </c>
      <c r="E453" t="str">
        <f t="shared" si="11"/>
        <v>정X준</v>
      </c>
    </row>
    <row r="454" spans="3:5">
      <c r="C454" t="s">
        <v>176</v>
      </c>
      <c r="E454" t="str">
        <f t="shared" si="11"/>
        <v>이X식</v>
      </c>
    </row>
    <row r="455" spans="3:5">
      <c r="C455" t="s">
        <v>177</v>
      </c>
      <c r="E455" t="str">
        <f t="shared" si="11"/>
        <v>김X민</v>
      </c>
    </row>
    <row r="456" spans="3:5">
      <c r="C456" t="s">
        <v>84</v>
      </c>
      <c r="E456" t="str">
        <f t="shared" si="11"/>
        <v>정X준</v>
      </c>
    </row>
    <row r="457" spans="3:5">
      <c r="C457" t="s">
        <v>176</v>
      </c>
      <c r="E457" t="str">
        <f t="shared" si="11"/>
        <v>이X식</v>
      </c>
    </row>
    <row r="458" spans="3:5">
      <c r="C458" t="s">
        <v>177</v>
      </c>
      <c r="E458" t="str">
        <f t="shared" si="11"/>
        <v>김X민</v>
      </c>
    </row>
    <row r="459" spans="3:5">
      <c r="C459" t="s">
        <v>84</v>
      </c>
      <c r="E459" t="str">
        <f t="shared" si="11"/>
        <v>정X준</v>
      </c>
    </row>
    <row r="460" spans="3:5">
      <c r="C460" t="s">
        <v>176</v>
      </c>
      <c r="E460" t="str">
        <f t="shared" si="11"/>
        <v>이X식</v>
      </c>
    </row>
    <row r="461" spans="3:5">
      <c r="C461" t="s">
        <v>177</v>
      </c>
      <c r="E461" t="str">
        <f t="shared" si="11"/>
        <v>김X민</v>
      </c>
    </row>
    <row r="462" spans="3:5">
      <c r="C462" t="s">
        <v>84</v>
      </c>
      <c r="E462" t="str">
        <f t="shared" si="11"/>
        <v>정X준</v>
      </c>
    </row>
    <row r="463" spans="3:5">
      <c r="C463" t="s">
        <v>176</v>
      </c>
      <c r="E463" t="str">
        <f t="shared" si="11"/>
        <v>이X식</v>
      </c>
    </row>
    <row r="464" spans="3:5">
      <c r="C464" t="s">
        <v>177</v>
      </c>
      <c r="E464" t="str">
        <f t="shared" si="11"/>
        <v>김X민</v>
      </c>
    </row>
    <row r="465" spans="3:5">
      <c r="C465" t="s">
        <v>84</v>
      </c>
      <c r="E465" t="str">
        <f t="shared" si="11"/>
        <v>정X준</v>
      </c>
    </row>
    <row r="466" spans="3:5">
      <c r="C466" t="s">
        <v>176</v>
      </c>
      <c r="E466" t="str">
        <f t="shared" si="11"/>
        <v>이X식</v>
      </c>
    </row>
    <row r="467" spans="3:5">
      <c r="C467" t="s">
        <v>177</v>
      </c>
      <c r="E467" t="str">
        <f t="shared" si="11"/>
        <v>김X민</v>
      </c>
    </row>
    <row r="468" spans="3:5">
      <c r="C468" t="s">
        <v>84</v>
      </c>
      <c r="E468" t="str">
        <f t="shared" si="11"/>
        <v>정X준</v>
      </c>
    </row>
    <row r="469" spans="3:5">
      <c r="C469" t="s">
        <v>176</v>
      </c>
      <c r="E469" t="str">
        <f t="shared" si="11"/>
        <v>이X식</v>
      </c>
    </row>
    <row r="470" spans="3:5">
      <c r="C470" t="s">
        <v>177</v>
      </c>
      <c r="E470" t="str">
        <f t="shared" si="11"/>
        <v>김X민</v>
      </c>
    </row>
    <row r="471" spans="3:5">
      <c r="C471" t="s">
        <v>84</v>
      </c>
      <c r="E471" t="str">
        <f t="shared" si="11"/>
        <v>정X준</v>
      </c>
    </row>
    <row r="472" spans="3:5">
      <c r="C472" t="s">
        <v>176</v>
      </c>
      <c r="E472" t="str">
        <f t="shared" si="11"/>
        <v>이X식</v>
      </c>
    </row>
    <row r="473" spans="3:5">
      <c r="C473" t="s">
        <v>177</v>
      </c>
      <c r="E473" t="str">
        <f t="shared" si="11"/>
        <v>김X민</v>
      </c>
    </row>
    <row r="474" spans="3:5">
      <c r="C474" t="s">
        <v>84</v>
      </c>
      <c r="E474" t="str">
        <f t="shared" si="11"/>
        <v>정X준</v>
      </c>
    </row>
    <row r="475" spans="3:5">
      <c r="C475" t="s">
        <v>176</v>
      </c>
      <c r="E475" t="str">
        <f t="shared" si="11"/>
        <v>이X식</v>
      </c>
    </row>
    <row r="476" spans="3:5">
      <c r="C476" t="s">
        <v>177</v>
      </c>
      <c r="E476" t="str">
        <f t="shared" si="11"/>
        <v>김X민</v>
      </c>
    </row>
    <row r="477" spans="3:5">
      <c r="C477" t="s">
        <v>84</v>
      </c>
      <c r="E477" t="str">
        <f t="shared" si="11"/>
        <v>정X준</v>
      </c>
    </row>
    <row r="478" spans="3:5">
      <c r="C478" t="s">
        <v>176</v>
      </c>
      <c r="E478" t="str">
        <f t="shared" si="11"/>
        <v>이X식</v>
      </c>
    </row>
    <row r="479" spans="3:5">
      <c r="C479" t="s">
        <v>177</v>
      </c>
      <c r="E479" t="str">
        <f t="shared" si="11"/>
        <v>김X민</v>
      </c>
    </row>
    <row r="480" spans="3:5">
      <c r="C480" t="s">
        <v>84</v>
      </c>
      <c r="E480" t="str">
        <f t="shared" si="11"/>
        <v>정X준</v>
      </c>
    </row>
    <row r="481" spans="3:5">
      <c r="C481" t="s">
        <v>176</v>
      </c>
      <c r="E481" t="str">
        <f t="shared" si="11"/>
        <v>이X식</v>
      </c>
    </row>
    <row r="482" spans="3:5">
      <c r="C482" t="s">
        <v>177</v>
      </c>
      <c r="E482" t="str">
        <f t="shared" si="11"/>
        <v>김X민</v>
      </c>
    </row>
    <row r="483" spans="3:5">
      <c r="C483" t="s">
        <v>84</v>
      </c>
      <c r="E483" t="str">
        <f t="shared" si="11"/>
        <v>정X준</v>
      </c>
    </row>
    <row r="484" spans="3:5">
      <c r="C484" t="s">
        <v>176</v>
      </c>
      <c r="E484" t="str">
        <f t="shared" si="11"/>
        <v>이X식</v>
      </c>
    </row>
    <row r="485" spans="3:5">
      <c r="C485" t="s">
        <v>177</v>
      </c>
      <c r="E485" t="str">
        <f t="shared" si="11"/>
        <v>김X민</v>
      </c>
    </row>
    <row r="486" spans="3:5">
      <c r="C486" t="s">
        <v>84</v>
      </c>
      <c r="E486" t="str">
        <f t="shared" si="11"/>
        <v>정X준</v>
      </c>
    </row>
    <row r="487" spans="3:5">
      <c r="C487" t="s">
        <v>176</v>
      </c>
      <c r="E487" t="str">
        <f t="shared" si="11"/>
        <v>이X식</v>
      </c>
    </row>
    <row r="488" spans="3:5">
      <c r="C488" t="s">
        <v>177</v>
      </c>
      <c r="E488" t="str">
        <f t="shared" si="11"/>
        <v>김X민</v>
      </c>
    </row>
    <row r="489" spans="3:5">
      <c r="C489" t="s">
        <v>84</v>
      </c>
      <c r="E489" t="str">
        <f t="shared" si="11"/>
        <v>정X준</v>
      </c>
    </row>
    <row r="490" spans="3:5">
      <c r="C490" t="s">
        <v>176</v>
      </c>
      <c r="E490" t="str">
        <f t="shared" si="11"/>
        <v>이X식</v>
      </c>
    </row>
    <row r="491" spans="3:5">
      <c r="C491" t="s">
        <v>177</v>
      </c>
      <c r="E491" t="str">
        <f t="shared" si="11"/>
        <v>김X민</v>
      </c>
    </row>
    <row r="492" spans="3:5">
      <c r="C492" t="s">
        <v>84</v>
      </c>
      <c r="E492" t="str">
        <f t="shared" si="11"/>
        <v>정X준</v>
      </c>
    </row>
    <row r="493" spans="3:5">
      <c r="C493" t="s">
        <v>176</v>
      </c>
      <c r="E493" t="str">
        <f t="shared" si="11"/>
        <v>이X식</v>
      </c>
    </row>
    <row r="494" spans="3:5">
      <c r="C494" t="s">
        <v>177</v>
      </c>
      <c r="E494" t="str">
        <f t="shared" si="11"/>
        <v>김X민</v>
      </c>
    </row>
    <row r="495" spans="3:5">
      <c r="C495" t="s">
        <v>84</v>
      </c>
      <c r="E495" t="str">
        <f t="shared" si="11"/>
        <v>정X준</v>
      </c>
    </row>
    <row r="496" spans="3:5">
      <c r="C496" t="s">
        <v>176</v>
      </c>
      <c r="E496" t="str">
        <f t="shared" si="11"/>
        <v>이X식</v>
      </c>
    </row>
    <row r="497" spans="3:5">
      <c r="C497" t="s">
        <v>177</v>
      </c>
      <c r="E497" t="str">
        <f t="shared" si="11"/>
        <v>김X민</v>
      </c>
    </row>
    <row r="498" spans="3:5">
      <c r="C498" t="s">
        <v>84</v>
      </c>
      <c r="E498" t="str">
        <f t="shared" si="11"/>
        <v>정X준</v>
      </c>
    </row>
    <row r="499" spans="3:5">
      <c r="C499" t="s">
        <v>176</v>
      </c>
      <c r="E499" t="str">
        <f t="shared" si="11"/>
        <v>이X식</v>
      </c>
    </row>
    <row r="500" spans="3:5">
      <c r="C500" t="s">
        <v>177</v>
      </c>
      <c r="E500" t="str">
        <f t="shared" si="11"/>
        <v>김X민</v>
      </c>
    </row>
    <row r="501" spans="3:5">
      <c r="C501" t="s">
        <v>84</v>
      </c>
      <c r="E501" t="str">
        <f t="shared" si="11"/>
        <v>정X준</v>
      </c>
    </row>
    <row r="502" spans="3:5">
      <c r="C502" t="s">
        <v>176</v>
      </c>
      <c r="E502" t="str">
        <f t="shared" si="11"/>
        <v>이X식</v>
      </c>
    </row>
    <row r="503" spans="3:5">
      <c r="C503" t="s">
        <v>177</v>
      </c>
      <c r="E503" t="str">
        <f t="shared" si="11"/>
        <v>김X민</v>
      </c>
    </row>
    <row r="504" spans="3:5">
      <c r="C504" t="s">
        <v>84</v>
      </c>
      <c r="E504" t="str">
        <f t="shared" si="11"/>
        <v>정X준</v>
      </c>
    </row>
    <row r="505" spans="3:5">
      <c r="C505" t="s">
        <v>176</v>
      </c>
      <c r="E505" t="str">
        <f t="shared" si="11"/>
        <v>이X식</v>
      </c>
    </row>
    <row r="506" spans="3:5">
      <c r="C506" t="s">
        <v>177</v>
      </c>
      <c r="E506" t="str">
        <f t="shared" si="11"/>
        <v>김X민</v>
      </c>
    </row>
    <row r="507" spans="3:5">
      <c r="C507" t="s">
        <v>84</v>
      </c>
      <c r="E507" t="str">
        <f t="shared" si="11"/>
        <v>정X준</v>
      </c>
    </row>
    <row r="508" spans="3:5">
      <c r="C508" t="s">
        <v>176</v>
      </c>
      <c r="E508" t="str">
        <f t="shared" si="11"/>
        <v>이X식</v>
      </c>
    </row>
    <row r="509" spans="3:5">
      <c r="C509" t="s">
        <v>177</v>
      </c>
      <c r="E509" t="str">
        <f t="shared" si="11"/>
        <v>김X민</v>
      </c>
    </row>
    <row r="510" spans="3:5">
      <c r="C510" t="s">
        <v>84</v>
      </c>
      <c r="E510" t="str">
        <f t="shared" si="11"/>
        <v>정X준</v>
      </c>
    </row>
    <row r="511" spans="3:5">
      <c r="C511" t="s">
        <v>176</v>
      </c>
      <c r="E511" t="str">
        <f t="shared" si="11"/>
        <v>이X식</v>
      </c>
    </row>
    <row r="512" spans="3:5">
      <c r="C512" t="s">
        <v>177</v>
      </c>
      <c r="E512" t="str">
        <f t="shared" si="11"/>
        <v>김X민</v>
      </c>
    </row>
    <row r="513" spans="3:5">
      <c r="C513" t="s">
        <v>84</v>
      </c>
      <c r="E513" t="str">
        <f t="shared" si="11"/>
        <v>정X준</v>
      </c>
    </row>
    <row r="514" spans="3:5">
      <c r="C514" t="s">
        <v>176</v>
      </c>
      <c r="E514" t="str">
        <f t="shared" si="11"/>
        <v>이X식</v>
      </c>
    </row>
    <row r="515" spans="3:5">
      <c r="C515" t="s">
        <v>177</v>
      </c>
      <c r="E515" t="str">
        <f t="shared" si="11"/>
        <v>김X민</v>
      </c>
    </row>
    <row r="516" spans="3:5">
      <c r="C516" t="s">
        <v>84</v>
      </c>
      <c r="E516" t="str">
        <f t="shared" ref="E516:E579" si="12">REPLACE(C516,2,1,"X")</f>
        <v>정X준</v>
      </c>
    </row>
    <row r="517" spans="3:5">
      <c r="C517" t="s">
        <v>176</v>
      </c>
      <c r="E517" t="str">
        <f t="shared" si="12"/>
        <v>이X식</v>
      </c>
    </row>
    <row r="518" spans="3:5">
      <c r="C518" t="s">
        <v>177</v>
      </c>
      <c r="E518" t="str">
        <f t="shared" si="12"/>
        <v>김X민</v>
      </c>
    </row>
    <row r="519" spans="3:5">
      <c r="C519" t="s">
        <v>84</v>
      </c>
      <c r="E519" t="str">
        <f t="shared" si="12"/>
        <v>정X준</v>
      </c>
    </row>
    <row r="520" spans="3:5">
      <c r="C520" t="s">
        <v>176</v>
      </c>
      <c r="E520" t="str">
        <f t="shared" si="12"/>
        <v>이X식</v>
      </c>
    </row>
    <row r="521" spans="3:5">
      <c r="C521" t="s">
        <v>177</v>
      </c>
      <c r="E521" t="str">
        <f t="shared" si="12"/>
        <v>김X민</v>
      </c>
    </row>
    <row r="522" spans="3:5">
      <c r="C522" t="s">
        <v>84</v>
      </c>
      <c r="E522" t="str">
        <f t="shared" si="12"/>
        <v>정X준</v>
      </c>
    </row>
    <row r="523" spans="3:5">
      <c r="C523" t="s">
        <v>176</v>
      </c>
      <c r="E523" t="str">
        <f t="shared" si="12"/>
        <v>이X식</v>
      </c>
    </row>
    <row r="524" spans="3:5">
      <c r="C524" t="s">
        <v>177</v>
      </c>
      <c r="E524" t="str">
        <f t="shared" si="12"/>
        <v>김X민</v>
      </c>
    </row>
    <row r="525" spans="3:5">
      <c r="C525" t="s">
        <v>84</v>
      </c>
      <c r="E525" t="str">
        <f t="shared" si="12"/>
        <v>정X준</v>
      </c>
    </row>
    <row r="526" spans="3:5">
      <c r="C526" t="s">
        <v>176</v>
      </c>
      <c r="E526" t="str">
        <f t="shared" si="12"/>
        <v>이X식</v>
      </c>
    </row>
    <row r="527" spans="3:5">
      <c r="C527" t="s">
        <v>177</v>
      </c>
      <c r="E527" t="str">
        <f t="shared" si="12"/>
        <v>김X민</v>
      </c>
    </row>
    <row r="528" spans="3:5">
      <c r="C528" t="s">
        <v>84</v>
      </c>
      <c r="E528" t="str">
        <f t="shared" si="12"/>
        <v>정X준</v>
      </c>
    </row>
    <row r="529" spans="3:5">
      <c r="C529" t="s">
        <v>176</v>
      </c>
      <c r="E529" t="str">
        <f t="shared" si="12"/>
        <v>이X식</v>
      </c>
    </row>
    <row r="530" spans="3:5">
      <c r="C530" t="s">
        <v>177</v>
      </c>
      <c r="E530" t="str">
        <f t="shared" si="12"/>
        <v>김X민</v>
      </c>
    </row>
    <row r="531" spans="3:5">
      <c r="C531" t="s">
        <v>84</v>
      </c>
      <c r="E531" t="str">
        <f t="shared" si="12"/>
        <v>정X준</v>
      </c>
    </row>
    <row r="532" spans="3:5">
      <c r="C532" t="s">
        <v>176</v>
      </c>
      <c r="E532" t="str">
        <f t="shared" si="12"/>
        <v>이X식</v>
      </c>
    </row>
    <row r="533" spans="3:5">
      <c r="C533" t="s">
        <v>177</v>
      </c>
      <c r="E533" t="str">
        <f t="shared" si="12"/>
        <v>김X민</v>
      </c>
    </row>
    <row r="534" spans="3:5">
      <c r="C534" t="s">
        <v>84</v>
      </c>
      <c r="E534" t="str">
        <f t="shared" si="12"/>
        <v>정X준</v>
      </c>
    </row>
    <row r="535" spans="3:5">
      <c r="C535" t="s">
        <v>176</v>
      </c>
      <c r="E535" t="str">
        <f t="shared" si="12"/>
        <v>이X식</v>
      </c>
    </row>
    <row r="536" spans="3:5">
      <c r="C536" t="s">
        <v>177</v>
      </c>
      <c r="E536" t="str">
        <f t="shared" si="12"/>
        <v>김X민</v>
      </c>
    </row>
    <row r="537" spans="3:5">
      <c r="C537" t="s">
        <v>84</v>
      </c>
      <c r="E537" t="str">
        <f t="shared" si="12"/>
        <v>정X준</v>
      </c>
    </row>
    <row r="538" spans="3:5">
      <c r="C538" t="s">
        <v>176</v>
      </c>
      <c r="E538" t="str">
        <f t="shared" si="12"/>
        <v>이X식</v>
      </c>
    </row>
    <row r="539" spans="3:5">
      <c r="C539" t="s">
        <v>177</v>
      </c>
      <c r="E539" t="str">
        <f t="shared" si="12"/>
        <v>김X민</v>
      </c>
    </row>
    <row r="540" spans="3:5">
      <c r="C540" t="s">
        <v>84</v>
      </c>
      <c r="E540" t="str">
        <f t="shared" si="12"/>
        <v>정X준</v>
      </c>
    </row>
    <row r="541" spans="3:5">
      <c r="C541" t="s">
        <v>176</v>
      </c>
      <c r="E541" t="str">
        <f t="shared" si="12"/>
        <v>이X식</v>
      </c>
    </row>
    <row r="542" spans="3:5">
      <c r="C542" t="s">
        <v>177</v>
      </c>
      <c r="E542" t="str">
        <f t="shared" si="12"/>
        <v>김X민</v>
      </c>
    </row>
    <row r="543" spans="3:5">
      <c r="C543" t="s">
        <v>84</v>
      </c>
      <c r="E543" t="str">
        <f t="shared" si="12"/>
        <v>정X준</v>
      </c>
    </row>
    <row r="544" spans="3:5">
      <c r="C544" t="s">
        <v>176</v>
      </c>
      <c r="E544" t="str">
        <f t="shared" si="12"/>
        <v>이X식</v>
      </c>
    </row>
    <row r="545" spans="3:5">
      <c r="C545" t="s">
        <v>177</v>
      </c>
      <c r="E545" t="str">
        <f t="shared" si="12"/>
        <v>김X민</v>
      </c>
    </row>
    <row r="546" spans="3:5">
      <c r="C546" t="s">
        <v>84</v>
      </c>
      <c r="E546" t="str">
        <f t="shared" si="12"/>
        <v>정X준</v>
      </c>
    </row>
    <row r="547" spans="3:5">
      <c r="C547" t="s">
        <v>176</v>
      </c>
      <c r="E547" t="str">
        <f t="shared" si="12"/>
        <v>이X식</v>
      </c>
    </row>
    <row r="548" spans="3:5">
      <c r="C548" t="s">
        <v>177</v>
      </c>
      <c r="E548" t="str">
        <f t="shared" si="12"/>
        <v>김X민</v>
      </c>
    </row>
    <row r="549" spans="3:5">
      <c r="C549" t="s">
        <v>84</v>
      </c>
      <c r="E549" t="str">
        <f t="shared" si="12"/>
        <v>정X준</v>
      </c>
    </row>
    <row r="550" spans="3:5">
      <c r="C550" t="s">
        <v>176</v>
      </c>
      <c r="E550" t="str">
        <f t="shared" si="12"/>
        <v>이X식</v>
      </c>
    </row>
    <row r="551" spans="3:5">
      <c r="C551" t="s">
        <v>177</v>
      </c>
      <c r="E551" t="str">
        <f t="shared" si="12"/>
        <v>김X민</v>
      </c>
    </row>
    <row r="552" spans="3:5">
      <c r="C552" t="s">
        <v>84</v>
      </c>
      <c r="E552" t="str">
        <f t="shared" si="12"/>
        <v>정X준</v>
      </c>
    </row>
    <row r="553" spans="3:5">
      <c r="C553" t="s">
        <v>176</v>
      </c>
      <c r="E553" t="str">
        <f t="shared" si="12"/>
        <v>이X식</v>
      </c>
    </row>
    <row r="554" spans="3:5">
      <c r="C554" t="s">
        <v>177</v>
      </c>
      <c r="E554" t="str">
        <f t="shared" si="12"/>
        <v>김X민</v>
      </c>
    </row>
    <row r="555" spans="3:5">
      <c r="C555" t="s">
        <v>84</v>
      </c>
      <c r="E555" t="str">
        <f t="shared" si="12"/>
        <v>정X준</v>
      </c>
    </row>
    <row r="556" spans="3:5">
      <c r="C556" t="s">
        <v>176</v>
      </c>
      <c r="E556" t="str">
        <f t="shared" si="12"/>
        <v>이X식</v>
      </c>
    </row>
    <row r="557" spans="3:5">
      <c r="C557" t="s">
        <v>177</v>
      </c>
      <c r="E557" t="str">
        <f t="shared" si="12"/>
        <v>김X민</v>
      </c>
    </row>
    <row r="558" spans="3:5">
      <c r="C558" t="s">
        <v>84</v>
      </c>
      <c r="E558" t="str">
        <f t="shared" si="12"/>
        <v>정X준</v>
      </c>
    </row>
    <row r="559" spans="3:5">
      <c r="C559" t="s">
        <v>176</v>
      </c>
      <c r="E559" t="str">
        <f t="shared" si="12"/>
        <v>이X식</v>
      </c>
    </row>
    <row r="560" spans="3:5">
      <c r="C560" t="s">
        <v>177</v>
      </c>
      <c r="E560" t="str">
        <f t="shared" si="12"/>
        <v>김X민</v>
      </c>
    </row>
    <row r="561" spans="3:5">
      <c r="C561" t="s">
        <v>84</v>
      </c>
      <c r="E561" t="str">
        <f t="shared" si="12"/>
        <v>정X준</v>
      </c>
    </row>
    <row r="562" spans="3:5">
      <c r="C562" t="s">
        <v>176</v>
      </c>
      <c r="E562" t="str">
        <f t="shared" si="12"/>
        <v>이X식</v>
      </c>
    </row>
    <row r="563" spans="3:5">
      <c r="C563" t="s">
        <v>177</v>
      </c>
      <c r="E563" t="str">
        <f t="shared" si="12"/>
        <v>김X민</v>
      </c>
    </row>
    <row r="564" spans="3:5">
      <c r="C564" t="s">
        <v>84</v>
      </c>
      <c r="E564" t="str">
        <f t="shared" si="12"/>
        <v>정X준</v>
      </c>
    </row>
    <row r="565" spans="3:5">
      <c r="C565" t="s">
        <v>176</v>
      </c>
      <c r="E565" t="str">
        <f t="shared" si="12"/>
        <v>이X식</v>
      </c>
    </row>
    <row r="566" spans="3:5">
      <c r="C566" t="s">
        <v>177</v>
      </c>
      <c r="E566" t="str">
        <f t="shared" si="12"/>
        <v>김X민</v>
      </c>
    </row>
    <row r="567" spans="3:5">
      <c r="C567" t="s">
        <v>84</v>
      </c>
      <c r="E567" t="str">
        <f t="shared" si="12"/>
        <v>정X준</v>
      </c>
    </row>
    <row r="568" spans="3:5">
      <c r="C568" t="s">
        <v>176</v>
      </c>
      <c r="E568" t="str">
        <f t="shared" si="12"/>
        <v>이X식</v>
      </c>
    </row>
    <row r="569" spans="3:5">
      <c r="C569" t="s">
        <v>177</v>
      </c>
      <c r="E569" t="str">
        <f t="shared" si="12"/>
        <v>김X민</v>
      </c>
    </row>
    <row r="570" spans="3:5">
      <c r="C570" t="s">
        <v>84</v>
      </c>
      <c r="E570" t="str">
        <f t="shared" si="12"/>
        <v>정X준</v>
      </c>
    </row>
    <row r="571" spans="3:5">
      <c r="C571" t="s">
        <v>176</v>
      </c>
      <c r="E571" t="str">
        <f t="shared" si="12"/>
        <v>이X식</v>
      </c>
    </row>
    <row r="572" spans="3:5">
      <c r="C572" t="s">
        <v>177</v>
      </c>
      <c r="E572" t="str">
        <f t="shared" si="12"/>
        <v>김X민</v>
      </c>
    </row>
    <row r="573" spans="3:5">
      <c r="C573" t="s">
        <v>84</v>
      </c>
      <c r="E573" t="str">
        <f t="shared" si="12"/>
        <v>정X준</v>
      </c>
    </row>
    <row r="574" spans="3:5">
      <c r="C574" t="s">
        <v>176</v>
      </c>
      <c r="E574" t="str">
        <f t="shared" si="12"/>
        <v>이X식</v>
      </c>
    </row>
    <row r="575" spans="3:5">
      <c r="C575" t="s">
        <v>177</v>
      </c>
      <c r="E575" t="str">
        <f t="shared" si="12"/>
        <v>김X민</v>
      </c>
    </row>
    <row r="576" spans="3:5">
      <c r="C576" t="s">
        <v>84</v>
      </c>
      <c r="E576" t="str">
        <f t="shared" si="12"/>
        <v>정X준</v>
      </c>
    </row>
    <row r="577" spans="3:5">
      <c r="C577" t="s">
        <v>176</v>
      </c>
      <c r="E577" t="str">
        <f t="shared" si="12"/>
        <v>이X식</v>
      </c>
    </row>
    <row r="578" spans="3:5">
      <c r="C578" t="s">
        <v>177</v>
      </c>
      <c r="E578" t="str">
        <f t="shared" si="12"/>
        <v>김X민</v>
      </c>
    </row>
    <row r="579" spans="3:5">
      <c r="C579" t="s">
        <v>84</v>
      </c>
      <c r="E579" t="str">
        <f t="shared" si="12"/>
        <v>정X준</v>
      </c>
    </row>
    <row r="580" spans="3:5">
      <c r="C580" t="s">
        <v>176</v>
      </c>
      <c r="E580" t="str">
        <f t="shared" ref="E580:E643" si="13">REPLACE(C580,2,1,"X")</f>
        <v>이X식</v>
      </c>
    </row>
    <row r="581" spans="3:5">
      <c r="C581" t="s">
        <v>177</v>
      </c>
      <c r="E581" t="str">
        <f t="shared" si="13"/>
        <v>김X민</v>
      </c>
    </row>
    <row r="582" spans="3:5">
      <c r="C582" t="s">
        <v>84</v>
      </c>
      <c r="E582" t="str">
        <f t="shared" si="13"/>
        <v>정X준</v>
      </c>
    </row>
    <row r="583" spans="3:5">
      <c r="C583" t="s">
        <v>176</v>
      </c>
      <c r="E583" t="str">
        <f t="shared" si="13"/>
        <v>이X식</v>
      </c>
    </row>
    <row r="584" spans="3:5">
      <c r="C584" t="s">
        <v>177</v>
      </c>
      <c r="E584" t="str">
        <f t="shared" si="13"/>
        <v>김X민</v>
      </c>
    </row>
    <row r="585" spans="3:5">
      <c r="C585" t="s">
        <v>84</v>
      </c>
      <c r="E585" t="str">
        <f t="shared" si="13"/>
        <v>정X준</v>
      </c>
    </row>
    <row r="586" spans="3:5">
      <c r="C586" t="s">
        <v>176</v>
      </c>
      <c r="E586" t="str">
        <f t="shared" si="13"/>
        <v>이X식</v>
      </c>
    </row>
    <row r="587" spans="3:5">
      <c r="C587" t="s">
        <v>177</v>
      </c>
      <c r="E587" t="str">
        <f t="shared" si="13"/>
        <v>김X민</v>
      </c>
    </row>
    <row r="588" spans="3:5">
      <c r="C588" t="s">
        <v>84</v>
      </c>
      <c r="E588" t="str">
        <f t="shared" si="13"/>
        <v>정X준</v>
      </c>
    </row>
    <row r="589" spans="3:5">
      <c r="C589" t="s">
        <v>176</v>
      </c>
      <c r="E589" t="str">
        <f t="shared" si="13"/>
        <v>이X식</v>
      </c>
    </row>
    <row r="590" spans="3:5">
      <c r="C590" t="s">
        <v>177</v>
      </c>
      <c r="E590" t="str">
        <f t="shared" si="13"/>
        <v>김X민</v>
      </c>
    </row>
    <row r="591" spans="3:5">
      <c r="C591" t="s">
        <v>84</v>
      </c>
      <c r="E591" t="str">
        <f t="shared" si="13"/>
        <v>정X준</v>
      </c>
    </row>
    <row r="592" spans="3:5">
      <c r="C592" t="s">
        <v>176</v>
      </c>
      <c r="E592" t="str">
        <f t="shared" si="13"/>
        <v>이X식</v>
      </c>
    </row>
    <row r="593" spans="3:5">
      <c r="C593" t="s">
        <v>177</v>
      </c>
      <c r="E593" t="str">
        <f t="shared" si="13"/>
        <v>김X민</v>
      </c>
    </row>
    <row r="594" spans="3:5">
      <c r="C594" t="s">
        <v>84</v>
      </c>
      <c r="E594" t="str">
        <f t="shared" si="13"/>
        <v>정X준</v>
      </c>
    </row>
    <row r="595" spans="3:5">
      <c r="C595" t="s">
        <v>176</v>
      </c>
      <c r="E595" t="str">
        <f t="shared" si="13"/>
        <v>이X식</v>
      </c>
    </row>
    <row r="596" spans="3:5">
      <c r="C596" t="s">
        <v>177</v>
      </c>
      <c r="E596" t="str">
        <f t="shared" si="13"/>
        <v>김X민</v>
      </c>
    </row>
    <row r="597" spans="3:5">
      <c r="C597" t="s">
        <v>84</v>
      </c>
      <c r="E597" t="str">
        <f t="shared" si="13"/>
        <v>정X준</v>
      </c>
    </row>
    <row r="598" spans="3:5">
      <c r="C598" t="s">
        <v>176</v>
      </c>
      <c r="E598" t="str">
        <f t="shared" si="13"/>
        <v>이X식</v>
      </c>
    </row>
    <row r="599" spans="3:5">
      <c r="C599" t="s">
        <v>177</v>
      </c>
      <c r="E599" t="str">
        <f t="shared" si="13"/>
        <v>김X민</v>
      </c>
    </row>
    <row r="600" spans="3:5">
      <c r="C600" t="s">
        <v>84</v>
      </c>
      <c r="E600" t="str">
        <f t="shared" si="13"/>
        <v>정X준</v>
      </c>
    </row>
    <row r="601" spans="3:5">
      <c r="C601" t="s">
        <v>176</v>
      </c>
      <c r="E601" t="str">
        <f t="shared" si="13"/>
        <v>이X식</v>
      </c>
    </row>
    <row r="602" spans="3:5">
      <c r="C602" t="s">
        <v>177</v>
      </c>
      <c r="E602" t="str">
        <f t="shared" si="13"/>
        <v>김X민</v>
      </c>
    </row>
    <row r="603" spans="3:5">
      <c r="C603" t="s">
        <v>84</v>
      </c>
      <c r="E603" t="str">
        <f t="shared" si="13"/>
        <v>정X준</v>
      </c>
    </row>
    <row r="604" spans="3:5">
      <c r="C604" t="s">
        <v>176</v>
      </c>
      <c r="E604" t="str">
        <f t="shared" si="13"/>
        <v>이X식</v>
      </c>
    </row>
    <row r="605" spans="3:5">
      <c r="C605" t="s">
        <v>177</v>
      </c>
      <c r="E605" t="str">
        <f t="shared" si="13"/>
        <v>김X민</v>
      </c>
    </row>
    <row r="606" spans="3:5">
      <c r="C606" t="s">
        <v>84</v>
      </c>
      <c r="E606" t="str">
        <f t="shared" si="13"/>
        <v>정X준</v>
      </c>
    </row>
    <row r="607" spans="3:5">
      <c r="C607" t="s">
        <v>176</v>
      </c>
      <c r="E607" t="str">
        <f t="shared" si="13"/>
        <v>이X식</v>
      </c>
    </row>
    <row r="608" spans="3:5">
      <c r="C608" t="s">
        <v>177</v>
      </c>
      <c r="E608" t="str">
        <f t="shared" si="13"/>
        <v>김X민</v>
      </c>
    </row>
    <row r="609" spans="3:5">
      <c r="C609" t="s">
        <v>84</v>
      </c>
      <c r="E609" t="str">
        <f t="shared" si="13"/>
        <v>정X준</v>
      </c>
    </row>
    <row r="610" spans="3:5">
      <c r="C610" t="s">
        <v>176</v>
      </c>
      <c r="E610" t="str">
        <f t="shared" si="13"/>
        <v>이X식</v>
      </c>
    </row>
    <row r="611" spans="3:5">
      <c r="C611" t="s">
        <v>177</v>
      </c>
      <c r="E611" t="str">
        <f t="shared" si="13"/>
        <v>김X민</v>
      </c>
    </row>
    <row r="612" spans="3:5">
      <c r="C612" t="s">
        <v>84</v>
      </c>
      <c r="E612" t="str">
        <f t="shared" si="13"/>
        <v>정X준</v>
      </c>
    </row>
    <row r="613" spans="3:5">
      <c r="C613" t="s">
        <v>176</v>
      </c>
      <c r="E613" t="str">
        <f t="shared" si="13"/>
        <v>이X식</v>
      </c>
    </row>
    <row r="614" spans="3:5">
      <c r="C614" t="s">
        <v>177</v>
      </c>
      <c r="E614" t="str">
        <f t="shared" si="13"/>
        <v>김X민</v>
      </c>
    </row>
    <row r="615" spans="3:5">
      <c r="C615" t="s">
        <v>84</v>
      </c>
      <c r="E615" t="str">
        <f t="shared" si="13"/>
        <v>정X준</v>
      </c>
    </row>
    <row r="616" spans="3:5">
      <c r="C616" t="s">
        <v>176</v>
      </c>
      <c r="E616" t="str">
        <f t="shared" si="13"/>
        <v>이X식</v>
      </c>
    </row>
    <row r="617" spans="3:5">
      <c r="C617" t="s">
        <v>177</v>
      </c>
      <c r="E617" t="str">
        <f t="shared" si="13"/>
        <v>김X민</v>
      </c>
    </row>
    <row r="618" spans="3:5">
      <c r="C618" t="s">
        <v>84</v>
      </c>
      <c r="E618" t="str">
        <f t="shared" si="13"/>
        <v>정X준</v>
      </c>
    </row>
    <row r="619" spans="3:5">
      <c r="C619" t="s">
        <v>176</v>
      </c>
      <c r="E619" t="str">
        <f t="shared" si="13"/>
        <v>이X식</v>
      </c>
    </row>
    <row r="620" spans="3:5">
      <c r="C620" t="s">
        <v>177</v>
      </c>
      <c r="E620" t="str">
        <f t="shared" si="13"/>
        <v>김X민</v>
      </c>
    </row>
    <row r="621" spans="3:5">
      <c r="C621" t="s">
        <v>84</v>
      </c>
      <c r="E621" t="str">
        <f t="shared" si="13"/>
        <v>정X준</v>
      </c>
    </row>
    <row r="622" spans="3:5">
      <c r="C622" t="s">
        <v>176</v>
      </c>
      <c r="E622" t="str">
        <f t="shared" si="13"/>
        <v>이X식</v>
      </c>
    </row>
    <row r="623" spans="3:5">
      <c r="C623" t="s">
        <v>177</v>
      </c>
      <c r="E623" t="str">
        <f t="shared" si="13"/>
        <v>김X민</v>
      </c>
    </row>
    <row r="624" spans="3:5">
      <c r="C624" t="s">
        <v>84</v>
      </c>
      <c r="E624" t="str">
        <f t="shared" si="13"/>
        <v>정X준</v>
      </c>
    </row>
    <row r="625" spans="3:5">
      <c r="C625" t="s">
        <v>176</v>
      </c>
      <c r="E625" t="str">
        <f t="shared" si="13"/>
        <v>이X식</v>
      </c>
    </row>
    <row r="626" spans="3:5">
      <c r="C626" t="s">
        <v>177</v>
      </c>
      <c r="E626" t="str">
        <f t="shared" si="13"/>
        <v>김X민</v>
      </c>
    </row>
    <row r="627" spans="3:5">
      <c r="C627" t="s">
        <v>84</v>
      </c>
      <c r="E627" t="str">
        <f t="shared" si="13"/>
        <v>정X준</v>
      </c>
    </row>
    <row r="628" spans="3:5">
      <c r="C628" t="s">
        <v>176</v>
      </c>
      <c r="E628" t="str">
        <f t="shared" si="13"/>
        <v>이X식</v>
      </c>
    </row>
    <row r="629" spans="3:5">
      <c r="C629" t="s">
        <v>177</v>
      </c>
      <c r="E629" t="str">
        <f t="shared" si="13"/>
        <v>김X민</v>
      </c>
    </row>
    <row r="630" spans="3:5">
      <c r="C630" t="s">
        <v>84</v>
      </c>
      <c r="E630" t="str">
        <f t="shared" si="13"/>
        <v>정X준</v>
      </c>
    </row>
    <row r="631" spans="3:5">
      <c r="C631" t="s">
        <v>176</v>
      </c>
      <c r="E631" t="str">
        <f t="shared" si="13"/>
        <v>이X식</v>
      </c>
    </row>
    <row r="632" spans="3:5">
      <c r="C632" t="s">
        <v>177</v>
      </c>
      <c r="E632" t="str">
        <f t="shared" si="13"/>
        <v>김X민</v>
      </c>
    </row>
    <row r="633" spans="3:5">
      <c r="C633" t="s">
        <v>84</v>
      </c>
      <c r="E633" t="str">
        <f t="shared" si="13"/>
        <v>정X준</v>
      </c>
    </row>
    <row r="634" spans="3:5">
      <c r="C634" t="s">
        <v>176</v>
      </c>
      <c r="E634" t="str">
        <f t="shared" si="13"/>
        <v>이X식</v>
      </c>
    </row>
    <row r="635" spans="3:5">
      <c r="C635" t="s">
        <v>177</v>
      </c>
      <c r="E635" t="str">
        <f t="shared" si="13"/>
        <v>김X민</v>
      </c>
    </row>
    <row r="636" spans="3:5">
      <c r="C636" t="s">
        <v>84</v>
      </c>
      <c r="E636" t="str">
        <f t="shared" si="13"/>
        <v>정X준</v>
      </c>
    </row>
    <row r="637" spans="3:5">
      <c r="C637" t="s">
        <v>176</v>
      </c>
      <c r="E637" t="str">
        <f t="shared" si="13"/>
        <v>이X식</v>
      </c>
    </row>
    <row r="638" spans="3:5">
      <c r="C638" t="s">
        <v>177</v>
      </c>
      <c r="E638" t="str">
        <f t="shared" si="13"/>
        <v>김X민</v>
      </c>
    </row>
    <row r="639" spans="3:5">
      <c r="C639" t="s">
        <v>84</v>
      </c>
      <c r="E639" t="str">
        <f t="shared" si="13"/>
        <v>정X준</v>
      </c>
    </row>
    <row r="640" spans="3:5">
      <c r="C640" t="s">
        <v>176</v>
      </c>
      <c r="E640" t="str">
        <f t="shared" si="13"/>
        <v>이X식</v>
      </c>
    </row>
    <row r="641" spans="3:5">
      <c r="C641" t="s">
        <v>177</v>
      </c>
      <c r="E641" t="str">
        <f t="shared" si="13"/>
        <v>김X민</v>
      </c>
    </row>
    <row r="642" spans="3:5">
      <c r="C642" t="s">
        <v>84</v>
      </c>
      <c r="E642" t="str">
        <f t="shared" si="13"/>
        <v>정X준</v>
      </c>
    </row>
    <row r="643" spans="3:5">
      <c r="C643" t="s">
        <v>176</v>
      </c>
      <c r="E643" t="str">
        <f t="shared" si="13"/>
        <v>이X식</v>
      </c>
    </row>
    <row r="644" spans="3:5">
      <c r="C644" t="s">
        <v>177</v>
      </c>
      <c r="E644" t="str">
        <f t="shared" ref="E644:E707" si="14">REPLACE(C644,2,1,"X")</f>
        <v>김X민</v>
      </c>
    </row>
    <row r="645" spans="3:5">
      <c r="C645" t="s">
        <v>84</v>
      </c>
      <c r="E645" t="str">
        <f t="shared" si="14"/>
        <v>정X준</v>
      </c>
    </row>
    <row r="646" spans="3:5">
      <c r="C646" t="s">
        <v>176</v>
      </c>
      <c r="E646" t="str">
        <f t="shared" si="14"/>
        <v>이X식</v>
      </c>
    </row>
    <row r="647" spans="3:5">
      <c r="C647" t="s">
        <v>177</v>
      </c>
      <c r="E647" t="str">
        <f t="shared" si="14"/>
        <v>김X민</v>
      </c>
    </row>
    <row r="648" spans="3:5">
      <c r="C648" t="s">
        <v>84</v>
      </c>
      <c r="E648" t="str">
        <f t="shared" si="14"/>
        <v>정X준</v>
      </c>
    </row>
    <row r="649" spans="3:5">
      <c r="C649" t="s">
        <v>176</v>
      </c>
      <c r="E649" t="str">
        <f t="shared" si="14"/>
        <v>이X식</v>
      </c>
    </row>
    <row r="650" spans="3:5">
      <c r="C650" t="s">
        <v>177</v>
      </c>
      <c r="E650" t="str">
        <f t="shared" si="14"/>
        <v>김X민</v>
      </c>
    </row>
    <row r="651" spans="3:5">
      <c r="C651" t="s">
        <v>84</v>
      </c>
      <c r="E651" t="str">
        <f t="shared" si="14"/>
        <v>정X준</v>
      </c>
    </row>
    <row r="652" spans="3:5">
      <c r="C652" t="s">
        <v>176</v>
      </c>
      <c r="E652" t="str">
        <f t="shared" si="14"/>
        <v>이X식</v>
      </c>
    </row>
    <row r="653" spans="3:5">
      <c r="C653" t="s">
        <v>177</v>
      </c>
      <c r="E653" t="str">
        <f t="shared" si="14"/>
        <v>김X민</v>
      </c>
    </row>
    <row r="654" spans="3:5">
      <c r="C654" t="s">
        <v>84</v>
      </c>
      <c r="E654" t="str">
        <f t="shared" si="14"/>
        <v>정X준</v>
      </c>
    </row>
    <row r="655" spans="3:5">
      <c r="C655" t="s">
        <v>176</v>
      </c>
      <c r="E655" t="str">
        <f t="shared" si="14"/>
        <v>이X식</v>
      </c>
    </row>
    <row r="656" spans="3:5">
      <c r="C656" t="s">
        <v>177</v>
      </c>
      <c r="E656" t="str">
        <f t="shared" si="14"/>
        <v>김X민</v>
      </c>
    </row>
    <row r="657" spans="3:5">
      <c r="C657" t="s">
        <v>84</v>
      </c>
      <c r="E657" t="str">
        <f t="shared" si="14"/>
        <v>정X준</v>
      </c>
    </row>
    <row r="658" spans="3:5">
      <c r="C658" t="s">
        <v>176</v>
      </c>
      <c r="E658" t="str">
        <f t="shared" si="14"/>
        <v>이X식</v>
      </c>
    </row>
    <row r="659" spans="3:5">
      <c r="C659" t="s">
        <v>177</v>
      </c>
      <c r="E659" t="str">
        <f t="shared" si="14"/>
        <v>김X민</v>
      </c>
    </row>
    <row r="660" spans="3:5">
      <c r="C660" t="s">
        <v>84</v>
      </c>
      <c r="E660" t="str">
        <f t="shared" si="14"/>
        <v>정X준</v>
      </c>
    </row>
    <row r="661" spans="3:5">
      <c r="C661" t="s">
        <v>176</v>
      </c>
      <c r="E661" t="str">
        <f t="shared" si="14"/>
        <v>이X식</v>
      </c>
    </row>
    <row r="662" spans="3:5">
      <c r="C662" t="s">
        <v>177</v>
      </c>
      <c r="E662" t="str">
        <f t="shared" si="14"/>
        <v>김X민</v>
      </c>
    </row>
    <row r="663" spans="3:5">
      <c r="C663" t="s">
        <v>84</v>
      </c>
      <c r="E663" t="str">
        <f t="shared" si="14"/>
        <v>정X준</v>
      </c>
    </row>
    <row r="664" spans="3:5">
      <c r="C664" t="s">
        <v>176</v>
      </c>
      <c r="E664" t="str">
        <f t="shared" si="14"/>
        <v>이X식</v>
      </c>
    </row>
    <row r="665" spans="3:5">
      <c r="C665" t="s">
        <v>177</v>
      </c>
      <c r="E665" t="str">
        <f t="shared" si="14"/>
        <v>김X민</v>
      </c>
    </row>
    <row r="666" spans="3:5">
      <c r="C666" t="s">
        <v>84</v>
      </c>
      <c r="E666" t="str">
        <f t="shared" si="14"/>
        <v>정X준</v>
      </c>
    </row>
    <row r="667" spans="3:5">
      <c r="C667" t="s">
        <v>176</v>
      </c>
      <c r="E667" t="str">
        <f t="shared" si="14"/>
        <v>이X식</v>
      </c>
    </row>
    <row r="668" spans="3:5">
      <c r="C668" t="s">
        <v>177</v>
      </c>
      <c r="E668" t="str">
        <f t="shared" si="14"/>
        <v>김X민</v>
      </c>
    </row>
    <row r="669" spans="3:5">
      <c r="C669" t="s">
        <v>84</v>
      </c>
      <c r="E669" t="str">
        <f t="shared" si="14"/>
        <v>정X준</v>
      </c>
    </row>
    <row r="670" spans="3:5">
      <c r="C670" t="s">
        <v>176</v>
      </c>
      <c r="E670" t="str">
        <f t="shared" si="14"/>
        <v>이X식</v>
      </c>
    </row>
    <row r="671" spans="3:5">
      <c r="C671" t="s">
        <v>177</v>
      </c>
      <c r="E671" t="str">
        <f t="shared" si="14"/>
        <v>김X민</v>
      </c>
    </row>
    <row r="672" spans="3:5">
      <c r="C672" t="s">
        <v>84</v>
      </c>
      <c r="E672" t="str">
        <f t="shared" si="14"/>
        <v>정X준</v>
      </c>
    </row>
    <row r="673" spans="3:5">
      <c r="C673" t="s">
        <v>176</v>
      </c>
      <c r="E673" t="str">
        <f t="shared" si="14"/>
        <v>이X식</v>
      </c>
    </row>
    <row r="674" spans="3:5">
      <c r="C674" t="s">
        <v>177</v>
      </c>
      <c r="E674" t="str">
        <f t="shared" si="14"/>
        <v>김X민</v>
      </c>
    </row>
    <row r="675" spans="3:5">
      <c r="C675" t="s">
        <v>84</v>
      </c>
      <c r="E675" t="str">
        <f t="shared" si="14"/>
        <v>정X준</v>
      </c>
    </row>
    <row r="676" spans="3:5">
      <c r="C676" t="s">
        <v>176</v>
      </c>
      <c r="E676" t="str">
        <f t="shared" si="14"/>
        <v>이X식</v>
      </c>
    </row>
    <row r="677" spans="3:5">
      <c r="C677" t="s">
        <v>177</v>
      </c>
      <c r="E677" t="str">
        <f t="shared" si="14"/>
        <v>김X민</v>
      </c>
    </row>
    <row r="678" spans="3:5">
      <c r="C678" t="s">
        <v>84</v>
      </c>
      <c r="E678" t="str">
        <f t="shared" si="14"/>
        <v>정X준</v>
      </c>
    </row>
    <row r="679" spans="3:5">
      <c r="C679" t="s">
        <v>176</v>
      </c>
      <c r="E679" t="str">
        <f t="shared" si="14"/>
        <v>이X식</v>
      </c>
    </row>
    <row r="680" spans="3:5">
      <c r="C680" t="s">
        <v>177</v>
      </c>
      <c r="E680" t="str">
        <f t="shared" si="14"/>
        <v>김X민</v>
      </c>
    </row>
    <row r="681" spans="3:5">
      <c r="C681" t="s">
        <v>84</v>
      </c>
      <c r="E681" t="str">
        <f t="shared" si="14"/>
        <v>정X준</v>
      </c>
    </row>
    <row r="682" spans="3:5">
      <c r="C682" t="s">
        <v>176</v>
      </c>
      <c r="E682" t="str">
        <f t="shared" si="14"/>
        <v>이X식</v>
      </c>
    </row>
    <row r="683" spans="3:5">
      <c r="C683" t="s">
        <v>177</v>
      </c>
      <c r="E683" t="str">
        <f t="shared" si="14"/>
        <v>김X민</v>
      </c>
    </row>
    <row r="684" spans="3:5">
      <c r="C684" t="s">
        <v>84</v>
      </c>
      <c r="E684" t="str">
        <f t="shared" si="14"/>
        <v>정X준</v>
      </c>
    </row>
    <row r="685" spans="3:5">
      <c r="C685" t="s">
        <v>176</v>
      </c>
      <c r="E685" t="str">
        <f t="shared" si="14"/>
        <v>이X식</v>
      </c>
    </row>
    <row r="686" spans="3:5">
      <c r="C686" t="s">
        <v>177</v>
      </c>
      <c r="E686" t="str">
        <f t="shared" si="14"/>
        <v>김X민</v>
      </c>
    </row>
    <row r="687" spans="3:5">
      <c r="C687" t="s">
        <v>84</v>
      </c>
      <c r="E687" t="str">
        <f t="shared" si="14"/>
        <v>정X준</v>
      </c>
    </row>
    <row r="688" spans="3:5">
      <c r="C688" t="s">
        <v>176</v>
      </c>
      <c r="E688" t="str">
        <f t="shared" si="14"/>
        <v>이X식</v>
      </c>
    </row>
    <row r="689" spans="3:5">
      <c r="C689" t="s">
        <v>177</v>
      </c>
      <c r="E689" t="str">
        <f t="shared" si="14"/>
        <v>김X민</v>
      </c>
    </row>
    <row r="690" spans="3:5">
      <c r="C690" t="s">
        <v>84</v>
      </c>
      <c r="E690" t="str">
        <f t="shared" si="14"/>
        <v>정X준</v>
      </c>
    </row>
    <row r="691" spans="3:5">
      <c r="C691" t="s">
        <v>176</v>
      </c>
      <c r="E691" t="str">
        <f t="shared" si="14"/>
        <v>이X식</v>
      </c>
    </row>
    <row r="692" spans="3:5">
      <c r="C692" t="s">
        <v>177</v>
      </c>
      <c r="E692" t="str">
        <f t="shared" si="14"/>
        <v>김X민</v>
      </c>
    </row>
    <row r="693" spans="3:5">
      <c r="C693" t="s">
        <v>84</v>
      </c>
      <c r="E693" t="str">
        <f t="shared" si="14"/>
        <v>정X준</v>
      </c>
    </row>
    <row r="694" spans="3:5">
      <c r="C694" t="s">
        <v>176</v>
      </c>
      <c r="E694" t="str">
        <f t="shared" si="14"/>
        <v>이X식</v>
      </c>
    </row>
    <row r="695" spans="3:5">
      <c r="C695" t="s">
        <v>177</v>
      </c>
      <c r="E695" t="str">
        <f t="shared" si="14"/>
        <v>김X민</v>
      </c>
    </row>
    <row r="696" spans="3:5">
      <c r="C696" t="s">
        <v>84</v>
      </c>
      <c r="E696" t="str">
        <f t="shared" si="14"/>
        <v>정X준</v>
      </c>
    </row>
    <row r="697" spans="3:5">
      <c r="C697" t="s">
        <v>176</v>
      </c>
      <c r="E697" t="str">
        <f t="shared" si="14"/>
        <v>이X식</v>
      </c>
    </row>
    <row r="698" spans="3:5">
      <c r="C698" t="s">
        <v>177</v>
      </c>
      <c r="E698" t="str">
        <f t="shared" si="14"/>
        <v>김X민</v>
      </c>
    </row>
    <row r="699" spans="3:5">
      <c r="C699" t="s">
        <v>84</v>
      </c>
      <c r="E699" t="str">
        <f t="shared" si="14"/>
        <v>정X준</v>
      </c>
    </row>
    <row r="700" spans="3:5">
      <c r="C700" t="s">
        <v>176</v>
      </c>
      <c r="E700" t="str">
        <f t="shared" si="14"/>
        <v>이X식</v>
      </c>
    </row>
    <row r="701" spans="3:5">
      <c r="C701" t="s">
        <v>177</v>
      </c>
      <c r="E701" t="str">
        <f t="shared" si="14"/>
        <v>김X민</v>
      </c>
    </row>
    <row r="702" spans="3:5">
      <c r="C702" t="s">
        <v>84</v>
      </c>
      <c r="E702" t="str">
        <f t="shared" si="14"/>
        <v>정X준</v>
      </c>
    </row>
    <row r="703" spans="3:5">
      <c r="C703" t="s">
        <v>176</v>
      </c>
      <c r="E703" t="str">
        <f t="shared" si="14"/>
        <v>이X식</v>
      </c>
    </row>
    <row r="704" spans="3:5">
      <c r="C704" t="s">
        <v>177</v>
      </c>
      <c r="E704" t="str">
        <f t="shared" si="14"/>
        <v>김X민</v>
      </c>
    </row>
    <row r="705" spans="3:5">
      <c r="C705" t="s">
        <v>84</v>
      </c>
      <c r="E705" t="str">
        <f t="shared" si="14"/>
        <v>정X준</v>
      </c>
    </row>
    <row r="706" spans="3:5">
      <c r="C706" t="s">
        <v>176</v>
      </c>
      <c r="E706" t="str">
        <f t="shared" si="14"/>
        <v>이X식</v>
      </c>
    </row>
    <row r="707" spans="3:5">
      <c r="C707" t="s">
        <v>177</v>
      </c>
      <c r="E707" t="str">
        <f t="shared" si="14"/>
        <v>김X민</v>
      </c>
    </row>
    <row r="708" spans="3:5">
      <c r="C708" t="s">
        <v>84</v>
      </c>
      <c r="E708" t="str">
        <f t="shared" ref="E708:E771" si="15">REPLACE(C708,2,1,"X")</f>
        <v>정X준</v>
      </c>
    </row>
    <row r="709" spans="3:5">
      <c r="C709" t="s">
        <v>176</v>
      </c>
      <c r="E709" t="str">
        <f t="shared" si="15"/>
        <v>이X식</v>
      </c>
    </row>
    <row r="710" spans="3:5">
      <c r="C710" t="s">
        <v>177</v>
      </c>
      <c r="E710" t="str">
        <f t="shared" si="15"/>
        <v>김X민</v>
      </c>
    </row>
    <row r="711" spans="3:5">
      <c r="C711" t="s">
        <v>84</v>
      </c>
      <c r="E711" t="str">
        <f t="shared" si="15"/>
        <v>정X준</v>
      </c>
    </row>
    <row r="712" spans="3:5">
      <c r="C712" t="s">
        <v>176</v>
      </c>
      <c r="E712" t="str">
        <f t="shared" si="15"/>
        <v>이X식</v>
      </c>
    </row>
    <row r="713" spans="3:5">
      <c r="C713" t="s">
        <v>177</v>
      </c>
      <c r="E713" t="str">
        <f t="shared" si="15"/>
        <v>김X민</v>
      </c>
    </row>
    <row r="714" spans="3:5">
      <c r="C714" t="s">
        <v>84</v>
      </c>
      <c r="E714" t="str">
        <f t="shared" si="15"/>
        <v>정X준</v>
      </c>
    </row>
    <row r="715" spans="3:5">
      <c r="C715" t="s">
        <v>176</v>
      </c>
      <c r="E715" t="str">
        <f t="shared" si="15"/>
        <v>이X식</v>
      </c>
    </row>
    <row r="716" spans="3:5">
      <c r="C716" t="s">
        <v>177</v>
      </c>
      <c r="E716" t="str">
        <f t="shared" si="15"/>
        <v>김X민</v>
      </c>
    </row>
    <row r="717" spans="3:5">
      <c r="C717" t="s">
        <v>84</v>
      </c>
      <c r="E717" t="str">
        <f t="shared" si="15"/>
        <v>정X준</v>
      </c>
    </row>
    <row r="718" spans="3:5">
      <c r="C718" t="s">
        <v>176</v>
      </c>
      <c r="E718" t="str">
        <f t="shared" si="15"/>
        <v>이X식</v>
      </c>
    </row>
    <row r="719" spans="3:5">
      <c r="C719" t="s">
        <v>177</v>
      </c>
      <c r="E719" t="str">
        <f t="shared" si="15"/>
        <v>김X민</v>
      </c>
    </row>
    <row r="720" spans="3:5">
      <c r="C720" t="s">
        <v>84</v>
      </c>
      <c r="E720" t="str">
        <f t="shared" si="15"/>
        <v>정X준</v>
      </c>
    </row>
    <row r="721" spans="3:5">
      <c r="C721" t="s">
        <v>176</v>
      </c>
      <c r="E721" t="str">
        <f t="shared" si="15"/>
        <v>이X식</v>
      </c>
    </row>
    <row r="722" spans="3:5">
      <c r="C722" t="s">
        <v>177</v>
      </c>
      <c r="E722" t="str">
        <f t="shared" si="15"/>
        <v>김X민</v>
      </c>
    </row>
    <row r="723" spans="3:5">
      <c r="C723" t="s">
        <v>84</v>
      </c>
      <c r="E723" t="str">
        <f t="shared" si="15"/>
        <v>정X준</v>
      </c>
    </row>
    <row r="724" spans="3:5">
      <c r="C724" t="s">
        <v>176</v>
      </c>
      <c r="E724" t="str">
        <f t="shared" si="15"/>
        <v>이X식</v>
      </c>
    </row>
    <row r="725" spans="3:5">
      <c r="C725" t="s">
        <v>177</v>
      </c>
      <c r="E725" t="str">
        <f t="shared" si="15"/>
        <v>김X민</v>
      </c>
    </row>
    <row r="726" spans="3:5">
      <c r="C726" t="s">
        <v>84</v>
      </c>
      <c r="E726" t="str">
        <f t="shared" si="15"/>
        <v>정X준</v>
      </c>
    </row>
    <row r="727" spans="3:5">
      <c r="C727" t="s">
        <v>176</v>
      </c>
      <c r="E727" t="str">
        <f t="shared" si="15"/>
        <v>이X식</v>
      </c>
    </row>
    <row r="728" spans="3:5">
      <c r="C728" t="s">
        <v>177</v>
      </c>
      <c r="E728" t="str">
        <f t="shared" si="15"/>
        <v>김X민</v>
      </c>
    </row>
    <row r="729" spans="3:5">
      <c r="C729" t="s">
        <v>84</v>
      </c>
      <c r="E729" t="str">
        <f t="shared" si="15"/>
        <v>정X준</v>
      </c>
    </row>
    <row r="730" spans="3:5">
      <c r="C730" t="s">
        <v>176</v>
      </c>
      <c r="E730" t="str">
        <f t="shared" si="15"/>
        <v>이X식</v>
      </c>
    </row>
    <row r="731" spans="3:5">
      <c r="C731" t="s">
        <v>177</v>
      </c>
      <c r="E731" t="str">
        <f t="shared" si="15"/>
        <v>김X민</v>
      </c>
    </row>
    <row r="732" spans="3:5">
      <c r="C732" t="s">
        <v>84</v>
      </c>
      <c r="E732" t="str">
        <f t="shared" si="15"/>
        <v>정X준</v>
      </c>
    </row>
    <row r="733" spans="3:5">
      <c r="C733" t="s">
        <v>176</v>
      </c>
      <c r="E733" t="str">
        <f t="shared" si="15"/>
        <v>이X식</v>
      </c>
    </row>
    <row r="734" spans="3:5">
      <c r="C734" t="s">
        <v>177</v>
      </c>
      <c r="E734" t="str">
        <f t="shared" si="15"/>
        <v>김X민</v>
      </c>
    </row>
    <row r="735" spans="3:5">
      <c r="C735" t="s">
        <v>84</v>
      </c>
      <c r="E735" t="str">
        <f t="shared" si="15"/>
        <v>정X준</v>
      </c>
    </row>
    <row r="736" spans="3:5">
      <c r="C736" t="s">
        <v>176</v>
      </c>
      <c r="E736" t="str">
        <f t="shared" si="15"/>
        <v>이X식</v>
      </c>
    </row>
    <row r="737" spans="3:5">
      <c r="C737" t="s">
        <v>177</v>
      </c>
      <c r="E737" t="str">
        <f t="shared" si="15"/>
        <v>김X민</v>
      </c>
    </row>
    <row r="738" spans="3:5">
      <c r="C738" t="s">
        <v>84</v>
      </c>
      <c r="E738" t="str">
        <f t="shared" si="15"/>
        <v>정X준</v>
      </c>
    </row>
    <row r="739" spans="3:5">
      <c r="C739" t="s">
        <v>176</v>
      </c>
      <c r="E739" t="str">
        <f t="shared" si="15"/>
        <v>이X식</v>
      </c>
    </row>
    <row r="740" spans="3:5">
      <c r="C740" t="s">
        <v>177</v>
      </c>
      <c r="E740" t="str">
        <f t="shared" si="15"/>
        <v>김X민</v>
      </c>
    </row>
    <row r="741" spans="3:5">
      <c r="C741" t="s">
        <v>84</v>
      </c>
      <c r="E741" t="str">
        <f t="shared" si="15"/>
        <v>정X준</v>
      </c>
    </row>
    <row r="742" spans="3:5">
      <c r="C742" t="s">
        <v>176</v>
      </c>
      <c r="E742" t="str">
        <f t="shared" si="15"/>
        <v>이X식</v>
      </c>
    </row>
    <row r="743" spans="3:5">
      <c r="C743" t="s">
        <v>177</v>
      </c>
      <c r="E743" t="str">
        <f t="shared" si="15"/>
        <v>김X민</v>
      </c>
    </row>
    <row r="744" spans="3:5">
      <c r="C744" t="s">
        <v>84</v>
      </c>
      <c r="E744" t="str">
        <f t="shared" si="15"/>
        <v>정X준</v>
      </c>
    </row>
    <row r="745" spans="3:5">
      <c r="C745" t="s">
        <v>176</v>
      </c>
      <c r="E745" t="str">
        <f t="shared" si="15"/>
        <v>이X식</v>
      </c>
    </row>
    <row r="746" spans="3:5">
      <c r="C746" t="s">
        <v>177</v>
      </c>
      <c r="E746" t="str">
        <f t="shared" si="15"/>
        <v>김X민</v>
      </c>
    </row>
    <row r="747" spans="3:5">
      <c r="C747" t="s">
        <v>84</v>
      </c>
      <c r="E747" t="str">
        <f t="shared" si="15"/>
        <v>정X준</v>
      </c>
    </row>
    <row r="748" spans="3:5">
      <c r="C748" t="s">
        <v>176</v>
      </c>
      <c r="E748" t="str">
        <f t="shared" si="15"/>
        <v>이X식</v>
      </c>
    </row>
    <row r="749" spans="3:5">
      <c r="C749" t="s">
        <v>177</v>
      </c>
      <c r="E749" t="str">
        <f t="shared" si="15"/>
        <v>김X민</v>
      </c>
    </row>
    <row r="750" spans="3:5">
      <c r="C750" t="s">
        <v>84</v>
      </c>
      <c r="E750" t="str">
        <f t="shared" si="15"/>
        <v>정X준</v>
      </c>
    </row>
    <row r="751" spans="3:5">
      <c r="C751" t="s">
        <v>176</v>
      </c>
      <c r="E751" t="str">
        <f t="shared" si="15"/>
        <v>이X식</v>
      </c>
    </row>
    <row r="752" spans="3:5">
      <c r="C752" t="s">
        <v>177</v>
      </c>
      <c r="E752" t="str">
        <f t="shared" si="15"/>
        <v>김X민</v>
      </c>
    </row>
    <row r="753" spans="3:5">
      <c r="C753" t="s">
        <v>84</v>
      </c>
      <c r="E753" t="str">
        <f t="shared" si="15"/>
        <v>정X준</v>
      </c>
    </row>
    <row r="754" spans="3:5">
      <c r="C754" t="s">
        <v>176</v>
      </c>
      <c r="E754" t="str">
        <f t="shared" si="15"/>
        <v>이X식</v>
      </c>
    </row>
    <row r="755" spans="3:5">
      <c r="C755" t="s">
        <v>177</v>
      </c>
      <c r="E755" t="str">
        <f t="shared" si="15"/>
        <v>김X민</v>
      </c>
    </row>
    <row r="756" spans="3:5">
      <c r="C756" t="s">
        <v>84</v>
      </c>
      <c r="E756" t="str">
        <f t="shared" si="15"/>
        <v>정X준</v>
      </c>
    </row>
    <row r="757" spans="3:5">
      <c r="C757" t="s">
        <v>176</v>
      </c>
      <c r="E757" t="str">
        <f t="shared" si="15"/>
        <v>이X식</v>
      </c>
    </row>
    <row r="758" spans="3:5">
      <c r="C758" t="s">
        <v>177</v>
      </c>
      <c r="E758" t="str">
        <f t="shared" si="15"/>
        <v>김X민</v>
      </c>
    </row>
    <row r="759" spans="3:5">
      <c r="C759" t="s">
        <v>84</v>
      </c>
      <c r="E759" t="str">
        <f t="shared" si="15"/>
        <v>정X준</v>
      </c>
    </row>
    <row r="760" spans="3:5">
      <c r="C760" t="s">
        <v>176</v>
      </c>
      <c r="E760" t="str">
        <f t="shared" si="15"/>
        <v>이X식</v>
      </c>
    </row>
    <row r="761" spans="3:5">
      <c r="C761" t="s">
        <v>177</v>
      </c>
      <c r="E761" t="str">
        <f t="shared" si="15"/>
        <v>김X민</v>
      </c>
    </row>
    <row r="762" spans="3:5">
      <c r="C762" t="s">
        <v>84</v>
      </c>
      <c r="E762" t="str">
        <f t="shared" si="15"/>
        <v>정X준</v>
      </c>
    </row>
    <row r="763" spans="3:5">
      <c r="C763" t="s">
        <v>176</v>
      </c>
      <c r="E763" t="str">
        <f t="shared" si="15"/>
        <v>이X식</v>
      </c>
    </row>
    <row r="764" spans="3:5">
      <c r="C764" t="s">
        <v>177</v>
      </c>
      <c r="E764" t="str">
        <f t="shared" si="15"/>
        <v>김X민</v>
      </c>
    </row>
    <row r="765" spans="3:5">
      <c r="C765" t="s">
        <v>84</v>
      </c>
      <c r="E765" t="str">
        <f t="shared" si="15"/>
        <v>정X준</v>
      </c>
    </row>
    <row r="766" spans="3:5">
      <c r="C766" t="s">
        <v>176</v>
      </c>
      <c r="E766" t="str">
        <f t="shared" si="15"/>
        <v>이X식</v>
      </c>
    </row>
    <row r="767" spans="3:5">
      <c r="C767" t="s">
        <v>177</v>
      </c>
      <c r="E767" t="str">
        <f t="shared" si="15"/>
        <v>김X민</v>
      </c>
    </row>
    <row r="768" spans="3:5">
      <c r="C768" t="s">
        <v>84</v>
      </c>
      <c r="E768" t="str">
        <f t="shared" si="15"/>
        <v>정X준</v>
      </c>
    </row>
    <row r="769" spans="3:5">
      <c r="C769" t="s">
        <v>176</v>
      </c>
      <c r="E769" t="str">
        <f t="shared" si="15"/>
        <v>이X식</v>
      </c>
    </row>
    <row r="770" spans="3:5">
      <c r="C770" t="s">
        <v>177</v>
      </c>
      <c r="E770" t="str">
        <f t="shared" si="15"/>
        <v>김X민</v>
      </c>
    </row>
    <row r="771" spans="3:5">
      <c r="C771" t="s">
        <v>84</v>
      </c>
      <c r="E771" t="str">
        <f t="shared" si="15"/>
        <v>정X준</v>
      </c>
    </row>
    <row r="772" spans="3:5">
      <c r="C772" t="s">
        <v>176</v>
      </c>
      <c r="E772" t="str">
        <f t="shared" ref="E772:E835" si="16">REPLACE(C772,2,1,"X")</f>
        <v>이X식</v>
      </c>
    </row>
    <row r="773" spans="3:5">
      <c r="C773" t="s">
        <v>177</v>
      </c>
      <c r="E773" t="str">
        <f t="shared" si="16"/>
        <v>김X민</v>
      </c>
    </row>
    <row r="774" spans="3:5">
      <c r="C774" t="s">
        <v>84</v>
      </c>
      <c r="E774" t="str">
        <f t="shared" si="16"/>
        <v>정X준</v>
      </c>
    </row>
    <row r="775" spans="3:5">
      <c r="C775" t="s">
        <v>176</v>
      </c>
      <c r="E775" t="str">
        <f t="shared" si="16"/>
        <v>이X식</v>
      </c>
    </row>
    <row r="776" spans="3:5">
      <c r="C776" t="s">
        <v>177</v>
      </c>
      <c r="E776" t="str">
        <f t="shared" si="16"/>
        <v>김X민</v>
      </c>
    </row>
    <row r="777" spans="3:5">
      <c r="C777" t="s">
        <v>84</v>
      </c>
      <c r="E777" t="str">
        <f t="shared" si="16"/>
        <v>정X준</v>
      </c>
    </row>
    <row r="778" spans="3:5">
      <c r="C778" t="s">
        <v>176</v>
      </c>
      <c r="E778" t="str">
        <f t="shared" si="16"/>
        <v>이X식</v>
      </c>
    </row>
    <row r="779" spans="3:5">
      <c r="C779" t="s">
        <v>177</v>
      </c>
      <c r="E779" t="str">
        <f t="shared" si="16"/>
        <v>김X민</v>
      </c>
    </row>
    <row r="780" spans="3:5">
      <c r="C780" t="s">
        <v>84</v>
      </c>
      <c r="E780" t="str">
        <f t="shared" si="16"/>
        <v>정X준</v>
      </c>
    </row>
    <row r="781" spans="3:5">
      <c r="C781" t="s">
        <v>176</v>
      </c>
      <c r="E781" t="str">
        <f t="shared" si="16"/>
        <v>이X식</v>
      </c>
    </row>
    <row r="782" spans="3:5">
      <c r="C782" t="s">
        <v>177</v>
      </c>
      <c r="E782" t="str">
        <f t="shared" si="16"/>
        <v>김X민</v>
      </c>
    </row>
    <row r="783" spans="3:5">
      <c r="C783" t="s">
        <v>84</v>
      </c>
      <c r="E783" t="str">
        <f t="shared" si="16"/>
        <v>정X준</v>
      </c>
    </row>
    <row r="784" spans="3:5">
      <c r="C784" t="s">
        <v>176</v>
      </c>
      <c r="E784" t="str">
        <f t="shared" si="16"/>
        <v>이X식</v>
      </c>
    </row>
    <row r="785" spans="3:5">
      <c r="C785" t="s">
        <v>177</v>
      </c>
      <c r="E785" t="str">
        <f t="shared" si="16"/>
        <v>김X민</v>
      </c>
    </row>
    <row r="786" spans="3:5">
      <c r="C786" t="s">
        <v>84</v>
      </c>
      <c r="E786" t="str">
        <f t="shared" si="16"/>
        <v>정X준</v>
      </c>
    </row>
    <row r="787" spans="3:5">
      <c r="C787" t="s">
        <v>176</v>
      </c>
      <c r="E787" t="str">
        <f t="shared" si="16"/>
        <v>이X식</v>
      </c>
    </row>
    <row r="788" spans="3:5">
      <c r="C788" t="s">
        <v>177</v>
      </c>
      <c r="E788" t="str">
        <f t="shared" si="16"/>
        <v>김X민</v>
      </c>
    </row>
    <row r="789" spans="3:5">
      <c r="C789" t="s">
        <v>84</v>
      </c>
      <c r="E789" t="str">
        <f t="shared" si="16"/>
        <v>정X준</v>
      </c>
    </row>
    <row r="790" spans="3:5">
      <c r="C790" t="s">
        <v>176</v>
      </c>
      <c r="E790" t="str">
        <f t="shared" si="16"/>
        <v>이X식</v>
      </c>
    </row>
    <row r="791" spans="3:5">
      <c r="C791" t="s">
        <v>177</v>
      </c>
      <c r="E791" t="str">
        <f t="shared" si="16"/>
        <v>김X민</v>
      </c>
    </row>
    <row r="792" spans="3:5">
      <c r="C792" t="s">
        <v>84</v>
      </c>
      <c r="E792" t="str">
        <f t="shared" si="16"/>
        <v>정X준</v>
      </c>
    </row>
    <row r="793" spans="3:5">
      <c r="C793" t="s">
        <v>176</v>
      </c>
      <c r="E793" t="str">
        <f t="shared" si="16"/>
        <v>이X식</v>
      </c>
    </row>
    <row r="794" spans="3:5">
      <c r="C794" t="s">
        <v>177</v>
      </c>
      <c r="E794" t="str">
        <f t="shared" si="16"/>
        <v>김X민</v>
      </c>
    </row>
    <row r="795" spans="3:5">
      <c r="C795" t="s">
        <v>84</v>
      </c>
      <c r="E795" t="str">
        <f t="shared" si="16"/>
        <v>정X준</v>
      </c>
    </row>
    <row r="796" spans="3:5">
      <c r="C796" t="s">
        <v>176</v>
      </c>
      <c r="E796" t="str">
        <f t="shared" si="16"/>
        <v>이X식</v>
      </c>
    </row>
    <row r="797" spans="3:5">
      <c r="C797" t="s">
        <v>177</v>
      </c>
      <c r="E797" t="str">
        <f t="shared" si="16"/>
        <v>김X민</v>
      </c>
    </row>
    <row r="798" spans="3:5">
      <c r="C798" t="s">
        <v>84</v>
      </c>
      <c r="E798" t="str">
        <f t="shared" si="16"/>
        <v>정X준</v>
      </c>
    </row>
    <row r="799" spans="3:5">
      <c r="C799" t="s">
        <v>176</v>
      </c>
      <c r="E799" t="str">
        <f t="shared" si="16"/>
        <v>이X식</v>
      </c>
    </row>
    <row r="800" spans="3:5">
      <c r="C800" t="s">
        <v>177</v>
      </c>
      <c r="E800" t="str">
        <f t="shared" si="16"/>
        <v>김X민</v>
      </c>
    </row>
    <row r="801" spans="3:5">
      <c r="C801" t="s">
        <v>84</v>
      </c>
      <c r="E801" t="str">
        <f t="shared" si="16"/>
        <v>정X준</v>
      </c>
    </row>
    <row r="802" spans="3:5">
      <c r="C802" t="s">
        <v>176</v>
      </c>
      <c r="E802" t="str">
        <f t="shared" si="16"/>
        <v>이X식</v>
      </c>
    </row>
    <row r="803" spans="3:5">
      <c r="C803" t="s">
        <v>177</v>
      </c>
      <c r="E803" t="str">
        <f t="shared" si="16"/>
        <v>김X민</v>
      </c>
    </row>
    <row r="804" spans="3:5">
      <c r="C804" t="s">
        <v>84</v>
      </c>
      <c r="E804" t="str">
        <f t="shared" si="16"/>
        <v>정X준</v>
      </c>
    </row>
    <row r="805" spans="3:5">
      <c r="C805" t="s">
        <v>176</v>
      </c>
      <c r="E805" t="str">
        <f t="shared" si="16"/>
        <v>이X식</v>
      </c>
    </row>
    <row r="806" spans="3:5">
      <c r="C806" t="s">
        <v>177</v>
      </c>
      <c r="E806" t="str">
        <f t="shared" si="16"/>
        <v>김X민</v>
      </c>
    </row>
    <row r="807" spans="3:5">
      <c r="C807" t="s">
        <v>84</v>
      </c>
      <c r="E807" t="str">
        <f t="shared" si="16"/>
        <v>정X준</v>
      </c>
    </row>
    <row r="808" spans="3:5">
      <c r="C808" t="s">
        <v>176</v>
      </c>
      <c r="E808" t="str">
        <f t="shared" si="16"/>
        <v>이X식</v>
      </c>
    </row>
    <row r="809" spans="3:5">
      <c r="C809" t="s">
        <v>177</v>
      </c>
      <c r="E809" t="str">
        <f t="shared" si="16"/>
        <v>김X민</v>
      </c>
    </row>
    <row r="810" spans="3:5">
      <c r="C810" t="s">
        <v>84</v>
      </c>
      <c r="E810" t="str">
        <f t="shared" si="16"/>
        <v>정X준</v>
      </c>
    </row>
    <row r="811" spans="3:5">
      <c r="C811" t="s">
        <v>176</v>
      </c>
      <c r="E811" t="str">
        <f t="shared" si="16"/>
        <v>이X식</v>
      </c>
    </row>
    <row r="812" spans="3:5">
      <c r="C812" t="s">
        <v>177</v>
      </c>
      <c r="E812" t="str">
        <f t="shared" si="16"/>
        <v>김X민</v>
      </c>
    </row>
    <row r="813" spans="3:5">
      <c r="C813" t="s">
        <v>84</v>
      </c>
      <c r="E813" t="str">
        <f t="shared" si="16"/>
        <v>정X준</v>
      </c>
    </row>
    <row r="814" spans="3:5">
      <c r="C814" t="s">
        <v>176</v>
      </c>
      <c r="E814" t="str">
        <f t="shared" si="16"/>
        <v>이X식</v>
      </c>
    </row>
    <row r="815" spans="3:5">
      <c r="C815" t="s">
        <v>177</v>
      </c>
      <c r="E815" t="str">
        <f t="shared" si="16"/>
        <v>김X민</v>
      </c>
    </row>
    <row r="816" spans="3:5">
      <c r="C816" t="s">
        <v>84</v>
      </c>
      <c r="E816" t="str">
        <f t="shared" si="16"/>
        <v>정X준</v>
      </c>
    </row>
    <row r="817" spans="3:5">
      <c r="C817" t="s">
        <v>176</v>
      </c>
      <c r="E817" t="str">
        <f t="shared" si="16"/>
        <v>이X식</v>
      </c>
    </row>
    <row r="818" spans="3:5">
      <c r="C818" t="s">
        <v>177</v>
      </c>
      <c r="E818" t="str">
        <f t="shared" si="16"/>
        <v>김X민</v>
      </c>
    </row>
    <row r="819" spans="3:5">
      <c r="C819" t="s">
        <v>84</v>
      </c>
      <c r="E819" t="str">
        <f t="shared" si="16"/>
        <v>정X준</v>
      </c>
    </row>
    <row r="820" spans="3:5">
      <c r="C820" t="s">
        <v>176</v>
      </c>
      <c r="E820" t="str">
        <f t="shared" si="16"/>
        <v>이X식</v>
      </c>
    </row>
    <row r="821" spans="3:5">
      <c r="C821" t="s">
        <v>177</v>
      </c>
      <c r="E821" t="str">
        <f t="shared" si="16"/>
        <v>김X민</v>
      </c>
    </row>
    <row r="822" spans="3:5">
      <c r="C822" t="s">
        <v>84</v>
      </c>
      <c r="E822" t="str">
        <f t="shared" si="16"/>
        <v>정X준</v>
      </c>
    </row>
    <row r="823" spans="3:5">
      <c r="C823" t="s">
        <v>176</v>
      </c>
      <c r="E823" t="str">
        <f t="shared" si="16"/>
        <v>이X식</v>
      </c>
    </row>
    <row r="824" spans="3:5">
      <c r="C824" t="s">
        <v>177</v>
      </c>
      <c r="E824" t="str">
        <f t="shared" si="16"/>
        <v>김X민</v>
      </c>
    </row>
    <row r="825" spans="3:5">
      <c r="C825" t="s">
        <v>84</v>
      </c>
      <c r="E825" t="str">
        <f t="shared" si="16"/>
        <v>정X준</v>
      </c>
    </row>
    <row r="826" spans="3:5">
      <c r="C826" t="s">
        <v>176</v>
      </c>
      <c r="E826" t="str">
        <f t="shared" si="16"/>
        <v>이X식</v>
      </c>
    </row>
    <row r="827" spans="3:5">
      <c r="C827" t="s">
        <v>177</v>
      </c>
      <c r="E827" t="str">
        <f t="shared" si="16"/>
        <v>김X민</v>
      </c>
    </row>
    <row r="828" spans="3:5">
      <c r="C828" t="s">
        <v>84</v>
      </c>
      <c r="E828" t="str">
        <f t="shared" si="16"/>
        <v>정X준</v>
      </c>
    </row>
    <row r="829" spans="3:5">
      <c r="C829" t="s">
        <v>176</v>
      </c>
      <c r="E829" t="str">
        <f t="shared" si="16"/>
        <v>이X식</v>
      </c>
    </row>
    <row r="830" spans="3:5">
      <c r="C830" t="s">
        <v>177</v>
      </c>
      <c r="E830" t="str">
        <f t="shared" si="16"/>
        <v>김X민</v>
      </c>
    </row>
    <row r="831" spans="3:5">
      <c r="C831" t="s">
        <v>84</v>
      </c>
      <c r="E831" t="str">
        <f t="shared" si="16"/>
        <v>정X준</v>
      </c>
    </row>
    <row r="832" spans="3:5">
      <c r="C832" t="s">
        <v>176</v>
      </c>
      <c r="E832" t="str">
        <f t="shared" si="16"/>
        <v>이X식</v>
      </c>
    </row>
    <row r="833" spans="3:5">
      <c r="C833" t="s">
        <v>177</v>
      </c>
      <c r="E833" t="str">
        <f t="shared" si="16"/>
        <v>김X민</v>
      </c>
    </row>
    <row r="834" spans="3:5">
      <c r="C834" t="s">
        <v>84</v>
      </c>
      <c r="E834" t="str">
        <f t="shared" si="16"/>
        <v>정X준</v>
      </c>
    </row>
    <row r="835" spans="3:5">
      <c r="C835" t="s">
        <v>176</v>
      </c>
      <c r="E835" t="str">
        <f t="shared" si="16"/>
        <v>이X식</v>
      </c>
    </row>
    <row r="836" spans="3:5">
      <c r="C836" t="s">
        <v>177</v>
      </c>
      <c r="E836" t="str">
        <f t="shared" ref="E836:E869" si="17">REPLACE(C836,2,1,"X")</f>
        <v>김X민</v>
      </c>
    </row>
    <row r="837" spans="3:5">
      <c r="C837" t="s">
        <v>84</v>
      </c>
      <c r="E837" t="str">
        <f t="shared" si="17"/>
        <v>정X준</v>
      </c>
    </row>
    <row r="838" spans="3:5">
      <c r="C838" t="s">
        <v>176</v>
      </c>
      <c r="E838" t="str">
        <f t="shared" si="17"/>
        <v>이X식</v>
      </c>
    </row>
    <row r="839" spans="3:5">
      <c r="C839" t="s">
        <v>177</v>
      </c>
      <c r="E839" t="str">
        <f t="shared" si="17"/>
        <v>김X민</v>
      </c>
    </row>
    <row r="840" spans="3:5">
      <c r="C840" t="s">
        <v>84</v>
      </c>
      <c r="E840" t="str">
        <f t="shared" si="17"/>
        <v>정X준</v>
      </c>
    </row>
    <row r="841" spans="3:5">
      <c r="C841" t="s">
        <v>176</v>
      </c>
      <c r="E841" t="str">
        <f t="shared" si="17"/>
        <v>이X식</v>
      </c>
    </row>
    <row r="842" spans="3:5">
      <c r="C842" t="s">
        <v>177</v>
      </c>
      <c r="E842" t="str">
        <f t="shared" si="17"/>
        <v>김X민</v>
      </c>
    </row>
    <row r="843" spans="3:5">
      <c r="C843" t="s">
        <v>84</v>
      </c>
      <c r="E843" t="str">
        <f t="shared" si="17"/>
        <v>정X준</v>
      </c>
    </row>
    <row r="844" spans="3:5">
      <c r="C844" t="s">
        <v>176</v>
      </c>
      <c r="E844" t="str">
        <f t="shared" si="17"/>
        <v>이X식</v>
      </c>
    </row>
    <row r="845" spans="3:5">
      <c r="C845" t="s">
        <v>177</v>
      </c>
      <c r="E845" t="str">
        <f t="shared" si="17"/>
        <v>김X민</v>
      </c>
    </row>
    <row r="846" spans="3:5">
      <c r="C846" t="s">
        <v>84</v>
      </c>
      <c r="E846" t="str">
        <f t="shared" si="17"/>
        <v>정X준</v>
      </c>
    </row>
    <row r="847" spans="3:5">
      <c r="C847" t="s">
        <v>176</v>
      </c>
      <c r="E847" t="str">
        <f t="shared" si="17"/>
        <v>이X식</v>
      </c>
    </row>
    <row r="848" spans="3:5">
      <c r="C848" t="s">
        <v>177</v>
      </c>
      <c r="E848" t="str">
        <f t="shared" si="17"/>
        <v>김X민</v>
      </c>
    </row>
    <row r="849" spans="3:5">
      <c r="C849" t="s">
        <v>84</v>
      </c>
      <c r="E849" t="str">
        <f t="shared" si="17"/>
        <v>정X준</v>
      </c>
    </row>
    <row r="850" spans="3:5">
      <c r="C850" t="s">
        <v>176</v>
      </c>
      <c r="E850" t="str">
        <f t="shared" si="17"/>
        <v>이X식</v>
      </c>
    </row>
    <row r="851" spans="3:5">
      <c r="C851" t="s">
        <v>177</v>
      </c>
      <c r="E851" t="str">
        <f t="shared" si="17"/>
        <v>김X민</v>
      </c>
    </row>
    <row r="852" spans="3:5">
      <c r="C852" t="s">
        <v>84</v>
      </c>
      <c r="E852" t="str">
        <f t="shared" si="17"/>
        <v>정X준</v>
      </c>
    </row>
    <row r="853" spans="3:5">
      <c r="C853" t="s">
        <v>176</v>
      </c>
      <c r="E853" t="str">
        <f t="shared" si="17"/>
        <v>이X식</v>
      </c>
    </row>
    <row r="854" spans="3:5">
      <c r="C854" t="s">
        <v>177</v>
      </c>
      <c r="E854" t="str">
        <f t="shared" si="17"/>
        <v>김X민</v>
      </c>
    </row>
    <row r="855" spans="3:5">
      <c r="C855" t="s">
        <v>84</v>
      </c>
      <c r="E855" t="str">
        <f t="shared" si="17"/>
        <v>정X준</v>
      </c>
    </row>
    <row r="856" spans="3:5">
      <c r="C856" t="s">
        <v>176</v>
      </c>
      <c r="E856" t="str">
        <f t="shared" si="17"/>
        <v>이X식</v>
      </c>
    </row>
    <row r="857" spans="3:5">
      <c r="C857" t="s">
        <v>177</v>
      </c>
      <c r="E857" t="str">
        <f t="shared" si="17"/>
        <v>김X민</v>
      </c>
    </row>
    <row r="858" spans="3:5">
      <c r="C858" t="s">
        <v>84</v>
      </c>
      <c r="E858" t="str">
        <f t="shared" si="17"/>
        <v>정X준</v>
      </c>
    </row>
    <row r="859" spans="3:5">
      <c r="C859" t="s">
        <v>176</v>
      </c>
      <c r="E859" t="str">
        <f t="shared" si="17"/>
        <v>이X식</v>
      </c>
    </row>
    <row r="860" spans="3:5">
      <c r="C860" t="s">
        <v>177</v>
      </c>
      <c r="E860" t="str">
        <f t="shared" si="17"/>
        <v>김X민</v>
      </c>
    </row>
    <row r="861" spans="3:5">
      <c r="C861" t="s">
        <v>84</v>
      </c>
      <c r="E861" t="str">
        <f t="shared" si="17"/>
        <v>정X준</v>
      </c>
    </row>
    <row r="862" spans="3:5">
      <c r="C862" t="s">
        <v>176</v>
      </c>
      <c r="E862" t="str">
        <f t="shared" si="17"/>
        <v>이X식</v>
      </c>
    </row>
    <row r="863" spans="3:5">
      <c r="C863" t="s">
        <v>177</v>
      </c>
      <c r="E863" t="str">
        <f t="shared" si="17"/>
        <v>김X민</v>
      </c>
    </row>
    <row r="864" spans="3:5">
      <c r="C864" t="s">
        <v>84</v>
      </c>
      <c r="E864" t="str">
        <f t="shared" si="17"/>
        <v>정X준</v>
      </c>
    </row>
    <row r="865" spans="3:5">
      <c r="C865" t="s">
        <v>176</v>
      </c>
      <c r="E865" t="str">
        <f t="shared" si="17"/>
        <v>이X식</v>
      </c>
    </row>
    <row r="866" spans="3:5">
      <c r="C866" t="s">
        <v>177</v>
      </c>
      <c r="E866" t="str">
        <f t="shared" si="17"/>
        <v>김X민</v>
      </c>
    </row>
    <row r="867" spans="3:5">
      <c r="C867" t="s">
        <v>84</v>
      </c>
      <c r="E867" t="str">
        <f t="shared" si="17"/>
        <v>정X준</v>
      </c>
    </row>
    <row r="868" spans="3:5">
      <c r="C868" t="s">
        <v>176</v>
      </c>
      <c r="E868" t="str">
        <f t="shared" si="17"/>
        <v>이X식</v>
      </c>
    </row>
    <row r="869" spans="3:5">
      <c r="C869" t="s">
        <v>177</v>
      </c>
      <c r="E869" t="str">
        <f t="shared" si="17"/>
        <v>김X민</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C3:M33"/>
  <sheetViews>
    <sheetView topLeftCell="A9" workbookViewId="0">
      <selection activeCell="H19" sqref="H19"/>
    </sheetView>
  </sheetViews>
  <sheetFormatPr defaultRowHeight="17"/>
  <cols>
    <col min="3" max="3" width="17.4140625" bestFit="1" customWidth="1"/>
    <col min="4" max="4" width="11.9140625" bestFit="1" customWidth="1"/>
    <col min="5" max="5" width="11.4140625" customWidth="1"/>
    <col min="6" max="6" width="14.6640625" customWidth="1"/>
    <col min="7" max="7" width="14.1640625" customWidth="1"/>
    <col min="8" max="8" width="13.1640625" bestFit="1" customWidth="1"/>
    <col min="9" max="9" width="7.4140625" bestFit="1" customWidth="1"/>
    <col min="10" max="10" width="7.5" customWidth="1"/>
    <col min="11" max="13" width="11" customWidth="1"/>
  </cols>
  <sheetData>
    <row r="3" spans="3:13" ht="25.5">
      <c r="J3" s="227" t="s">
        <v>228</v>
      </c>
      <c r="K3" s="227"/>
      <c r="L3" s="228"/>
    </row>
    <row r="4" spans="3:13" ht="21">
      <c r="C4" s="31" t="s">
        <v>98</v>
      </c>
      <c r="D4" s="31" t="s">
        <v>110</v>
      </c>
      <c r="E4" s="31" t="s">
        <v>119</v>
      </c>
      <c r="F4" s="31" t="s">
        <v>99</v>
      </c>
      <c r="G4" s="31" t="s">
        <v>100</v>
      </c>
      <c r="J4" s="4"/>
      <c r="K4" s="4" t="s">
        <v>115</v>
      </c>
      <c r="L4" s="4" t="s">
        <v>113</v>
      </c>
      <c r="M4" s="4" t="s">
        <v>111</v>
      </c>
    </row>
    <row r="5" spans="3:13" ht="21">
      <c r="C5" s="9" t="s">
        <v>104</v>
      </c>
      <c r="D5" s="46" t="s">
        <v>115</v>
      </c>
      <c r="E5" s="47">
        <v>76</v>
      </c>
      <c r="F5" s="47">
        <v>8</v>
      </c>
      <c r="G5" s="48">
        <f t="shared" ref="G5:G20" si="0">E5*F5</f>
        <v>608</v>
      </c>
      <c r="J5" s="4" t="s">
        <v>104</v>
      </c>
      <c r="K5" s="4">
        <f t="array" ref="K5">SUM(($C$5:$C$20=$J5)*($D$5:$D$20=K$4)*$G$5:$G$20)</f>
        <v>608</v>
      </c>
      <c r="L5" s="4">
        <f t="array" ref="L5">SUM(($C$5:$C$20=$J5)*($D$5:$D$20=L$4)*$G$5:$G$20)</f>
        <v>0</v>
      </c>
      <c r="M5" s="4">
        <f t="array" ref="M5">SUM(($C$5:$C$20=$J5)*($D$5:$D$20=M$4)*$G$5:$G$20)</f>
        <v>948</v>
      </c>
    </row>
    <row r="6" spans="3:13" ht="21">
      <c r="C6" s="9" t="s">
        <v>107</v>
      </c>
      <c r="D6" s="46" t="s">
        <v>117</v>
      </c>
      <c r="E6" s="47">
        <v>543</v>
      </c>
      <c r="F6" s="47">
        <v>12</v>
      </c>
      <c r="G6" s="48">
        <f t="shared" si="0"/>
        <v>6516</v>
      </c>
      <c r="J6" s="4" t="s">
        <v>107</v>
      </c>
      <c r="K6" s="4">
        <f t="array" ref="K6">SUM(($C$5:$C$20=$J6)*($D$5:$D$20=K$4)*$G$5:$G$20)</f>
        <v>0</v>
      </c>
      <c r="L6" s="4">
        <f t="array" ref="L6">SUM(($C$5:$C$20=$J6)*($D$5:$D$20=L$4)*$G$5:$G$20)</f>
        <v>2592</v>
      </c>
      <c r="M6" s="4">
        <f t="array" ref="M6">SUM(($C$5:$C$20=$J6)*($D$5:$D$20=M$4)*$G$5:$G$20)</f>
        <v>0</v>
      </c>
    </row>
    <row r="7" spans="3:13" ht="21">
      <c r="C7" s="9" t="s">
        <v>103</v>
      </c>
      <c r="D7" s="46" t="s">
        <v>115</v>
      </c>
      <c r="E7" s="47">
        <v>145</v>
      </c>
      <c r="F7" s="47">
        <v>3</v>
      </c>
      <c r="G7" s="48">
        <f t="shared" si="0"/>
        <v>435</v>
      </c>
      <c r="J7" s="4" t="s">
        <v>109</v>
      </c>
      <c r="K7" s="4">
        <f t="array" ref="K7">SUM(($C$5:$C$20=$J7)*($D$5:$D$20=K$4)*$G$5:$G$20)</f>
        <v>0</v>
      </c>
      <c r="L7" s="4">
        <f t="array" ref="L7">SUM(($C$5:$C$20=$J7)*($D$5:$D$20=L$4)*$G$5:$G$20)</f>
        <v>912</v>
      </c>
      <c r="M7" s="4">
        <f t="array" ref="M7">SUM(($C$5:$C$20=$J7)*($D$5:$D$20=M$4)*$G$5:$G$20)</f>
        <v>0</v>
      </c>
    </row>
    <row r="8" spans="3:13" ht="21">
      <c r="C8" s="9" t="s">
        <v>109</v>
      </c>
      <c r="D8" s="46" t="s">
        <v>113</v>
      </c>
      <c r="E8" s="47">
        <v>76</v>
      </c>
      <c r="F8" s="47">
        <v>12</v>
      </c>
      <c r="G8" s="48">
        <f t="shared" si="0"/>
        <v>912</v>
      </c>
    </row>
    <row r="9" spans="3:13" ht="21">
      <c r="C9" s="9" t="s">
        <v>107</v>
      </c>
      <c r="D9" s="46" t="s">
        <v>113</v>
      </c>
      <c r="E9" s="47">
        <v>432</v>
      </c>
      <c r="F9" s="47">
        <v>6</v>
      </c>
      <c r="G9" s="48">
        <f t="shared" si="0"/>
        <v>2592</v>
      </c>
    </row>
    <row r="10" spans="3:13" ht="25.5">
      <c r="C10" s="9" t="s">
        <v>106</v>
      </c>
      <c r="D10" s="46" t="s">
        <v>113</v>
      </c>
      <c r="E10" s="47">
        <v>234</v>
      </c>
      <c r="F10" s="47">
        <v>5</v>
      </c>
      <c r="G10" s="48">
        <f t="shared" si="0"/>
        <v>1170</v>
      </c>
      <c r="J10" s="227" t="s">
        <v>227</v>
      </c>
      <c r="K10" s="227"/>
      <c r="L10" s="228"/>
    </row>
    <row r="11" spans="3:13" ht="21">
      <c r="C11" s="9" t="s">
        <v>108</v>
      </c>
      <c r="D11" s="46" t="s">
        <v>115</v>
      </c>
      <c r="E11" s="47">
        <v>56</v>
      </c>
      <c r="F11" s="47">
        <v>23</v>
      </c>
      <c r="G11" s="48">
        <f t="shared" si="0"/>
        <v>1288</v>
      </c>
      <c r="J11" s="4"/>
      <c r="K11" s="4" t="s">
        <v>115</v>
      </c>
      <c r="L11" s="4" t="s">
        <v>113</v>
      </c>
      <c r="M11" s="4" t="s">
        <v>111</v>
      </c>
    </row>
    <row r="12" spans="3:13" ht="21">
      <c r="C12" s="9" t="s">
        <v>109</v>
      </c>
      <c r="D12" s="46" t="s">
        <v>112</v>
      </c>
      <c r="E12" s="47">
        <v>234</v>
      </c>
      <c r="F12" s="47">
        <v>13</v>
      </c>
      <c r="G12" s="48">
        <f t="shared" si="0"/>
        <v>3042</v>
      </c>
      <c r="J12" s="4" t="s">
        <v>104</v>
      </c>
      <c r="K12" s="4" cm="1">
        <f t="array" ref="K12">SUM(IF(($C$5:$C$20=$J12)*($D$5:$D$20=K$11),$G$5:$G$20))</f>
        <v>608</v>
      </c>
      <c r="L12" s="4" cm="1">
        <f t="array" ref="L12">SUM(IF(($C$5:$C$20=$J12)*($D$5:$D$20=L$11),$G$5:$G$20))</f>
        <v>0</v>
      </c>
      <c r="M12" s="4" cm="1">
        <f t="array" ref="M12">SUM(IF(($C$5:$C$20=$J12)*($D$5:$D$20=M$11),$G$5:$G$20))</f>
        <v>948</v>
      </c>
    </row>
    <row r="13" spans="3:13" ht="21">
      <c r="C13" s="9" t="s">
        <v>108</v>
      </c>
      <c r="D13" s="46" t="s">
        <v>116</v>
      </c>
      <c r="E13" s="47">
        <v>34</v>
      </c>
      <c r="F13" s="47">
        <v>11</v>
      </c>
      <c r="G13" s="48">
        <f t="shared" si="0"/>
        <v>374</v>
      </c>
      <c r="J13" s="4" t="s">
        <v>107</v>
      </c>
      <c r="K13" s="4" cm="1">
        <f t="array" ref="K13">SUM(IF(($C$5:$C$20=$J13)*($D$5:$D$20=K$11),$G$5:$G$20))</f>
        <v>0</v>
      </c>
      <c r="L13" s="4" cm="1">
        <f t="array" ref="L13">SUM(IF(($C$5:$C$20=$J13)*($D$5:$D$20=L$11),$G$5:$G$20))</f>
        <v>2592</v>
      </c>
      <c r="M13" s="4" cm="1">
        <f t="array" ref="M13">SUM(IF(($C$5:$C$20=$J13)*($D$5:$D$20=M$11),$G$5:$G$20))</f>
        <v>0</v>
      </c>
    </row>
    <row r="14" spans="3:13" ht="21">
      <c r="C14" s="9" t="s">
        <v>105</v>
      </c>
      <c r="D14" s="46" t="s">
        <v>115</v>
      </c>
      <c r="E14" s="47">
        <v>54</v>
      </c>
      <c r="F14" s="47">
        <v>10</v>
      </c>
      <c r="G14" s="48">
        <f t="shared" si="0"/>
        <v>540</v>
      </c>
      <c r="J14" s="4" t="s">
        <v>109</v>
      </c>
      <c r="K14" s="4" cm="1">
        <f t="array" ref="K14">SUM(IF(($C$5:$C$20=$J14)*($D$5:$D$20=K$11),$G$5:$G$20))</f>
        <v>0</v>
      </c>
      <c r="L14" s="4" cm="1">
        <f t="array" ref="L14">SUM(IF(($C$5:$C$20=$J14)*($D$5:$D$20=L$11),$G$5:$G$20))</f>
        <v>912</v>
      </c>
      <c r="M14" s="4" cm="1">
        <f t="array" ref="M14">SUM(IF(($C$5:$C$20=$J14)*($D$5:$D$20=M$11),$G$5:$G$20))</f>
        <v>0</v>
      </c>
    </row>
    <row r="15" spans="3:13" ht="21">
      <c r="C15" s="9" t="s">
        <v>109</v>
      </c>
      <c r="D15" s="46" t="s">
        <v>117</v>
      </c>
      <c r="E15" s="47">
        <v>65</v>
      </c>
      <c r="F15" s="47">
        <v>12</v>
      </c>
      <c r="G15" s="48">
        <f t="shared" si="0"/>
        <v>780</v>
      </c>
    </row>
    <row r="16" spans="3:13" ht="21">
      <c r="C16" s="9" t="s">
        <v>104</v>
      </c>
      <c r="D16" s="46" t="s">
        <v>111</v>
      </c>
      <c r="E16" s="47">
        <v>34</v>
      </c>
      <c r="F16" s="47">
        <v>12</v>
      </c>
      <c r="G16" s="48">
        <f t="shared" ref="G16:G17" si="1">E16*F16</f>
        <v>408</v>
      </c>
    </row>
    <row r="17" spans="3:12" ht="21">
      <c r="C17" s="9" t="s">
        <v>107</v>
      </c>
      <c r="D17" s="46" t="s">
        <v>114</v>
      </c>
      <c r="E17" s="47">
        <v>43</v>
      </c>
      <c r="F17" s="47">
        <v>12</v>
      </c>
      <c r="G17" s="48">
        <f t="shared" si="1"/>
        <v>516</v>
      </c>
    </row>
    <row r="18" spans="3:12" ht="21">
      <c r="C18" s="9" t="s">
        <v>104</v>
      </c>
      <c r="D18" s="46" t="s">
        <v>118</v>
      </c>
      <c r="E18" s="47">
        <v>433</v>
      </c>
      <c r="F18" s="47">
        <v>14</v>
      </c>
      <c r="G18" s="48">
        <f t="shared" si="0"/>
        <v>6062</v>
      </c>
    </row>
    <row r="19" spans="3:12" ht="21">
      <c r="C19" s="9" t="s">
        <v>104</v>
      </c>
      <c r="D19" s="46" t="s">
        <v>111</v>
      </c>
      <c r="E19" s="47">
        <v>45</v>
      </c>
      <c r="F19" s="47">
        <v>12</v>
      </c>
      <c r="G19" s="48">
        <f t="shared" si="0"/>
        <v>540</v>
      </c>
    </row>
    <row r="20" spans="3:12" ht="21">
      <c r="C20" s="9" t="s">
        <v>107</v>
      </c>
      <c r="D20" s="46" t="s">
        <v>114</v>
      </c>
      <c r="E20" s="47">
        <v>123</v>
      </c>
      <c r="F20" s="47">
        <v>12</v>
      </c>
      <c r="G20" s="48">
        <f t="shared" si="0"/>
        <v>1476</v>
      </c>
    </row>
    <row r="24" spans="3:12">
      <c r="C24" s="53" t="s">
        <v>217</v>
      </c>
      <c r="D24" s="53" t="s">
        <v>187</v>
      </c>
    </row>
    <row r="25" spans="3:12">
      <c r="C25" s="53" t="s">
        <v>185</v>
      </c>
      <c r="D25" t="s">
        <v>218</v>
      </c>
      <c r="E25" t="s">
        <v>219</v>
      </c>
      <c r="F25" t="s">
        <v>220</v>
      </c>
      <c r="G25" t="s">
        <v>221</v>
      </c>
      <c r="H25" t="s">
        <v>222</v>
      </c>
      <c r="I25" t="s">
        <v>223</v>
      </c>
      <c r="J25" t="s">
        <v>224</v>
      </c>
      <c r="K25" t="s">
        <v>225</v>
      </c>
      <c r="L25" t="s">
        <v>186</v>
      </c>
    </row>
    <row r="26" spans="3:12">
      <c r="C26" s="54" t="s">
        <v>210</v>
      </c>
      <c r="D26" s="55">
        <v>608</v>
      </c>
      <c r="E26" s="55"/>
      <c r="F26" s="55"/>
      <c r="G26" s="55"/>
      <c r="H26" s="55"/>
      <c r="I26" s="55">
        <v>6062</v>
      </c>
      <c r="J26" s="55">
        <v>540</v>
      </c>
      <c r="K26" s="55"/>
      <c r="L26" s="55">
        <v>7210</v>
      </c>
    </row>
    <row r="27" spans="3:12">
      <c r="C27" s="54" t="s">
        <v>211</v>
      </c>
      <c r="D27" s="55"/>
      <c r="E27" s="55"/>
      <c r="F27" s="55"/>
      <c r="G27" s="55"/>
      <c r="H27" s="55">
        <v>540</v>
      </c>
      <c r="I27" s="55"/>
      <c r="J27" s="55"/>
      <c r="K27" s="55"/>
      <c r="L27" s="55">
        <v>540</v>
      </c>
    </row>
    <row r="28" spans="3:12">
      <c r="C28" s="54" t="s">
        <v>212</v>
      </c>
      <c r="D28" s="55">
        <v>6516</v>
      </c>
      <c r="E28" s="55">
        <v>2592</v>
      </c>
      <c r="F28" s="55"/>
      <c r="G28" s="55"/>
      <c r="H28" s="55"/>
      <c r="I28" s="55"/>
      <c r="J28" s="55"/>
      <c r="K28" s="55">
        <v>1476</v>
      </c>
      <c r="L28" s="55">
        <v>10584</v>
      </c>
    </row>
    <row r="29" spans="3:12">
      <c r="C29" s="54" t="s">
        <v>213</v>
      </c>
      <c r="D29" s="55"/>
      <c r="E29" s="55">
        <v>1170</v>
      </c>
      <c r="F29" s="55"/>
      <c r="G29" s="55"/>
      <c r="H29" s="55"/>
      <c r="I29" s="55"/>
      <c r="J29" s="55"/>
      <c r="K29" s="55"/>
      <c r="L29" s="55">
        <v>1170</v>
      </c>
    </row>
    <row r="30" spans="3:12">
      <c r="C30" s="54" t="s">
        <v>214</v>
      </c>
      <c r="D30" s="55">
        <v>435</v>
      </c>
      <c r="E30" s="55"/>
      <c r="F30" s="55"/>
      <c r="G30" s="55"/>
      <c r="H30" s="55"/>
      <c r="I30" s="55"/>
      <c r="J30" s="55"/>
      <c r="K30" s="55"/>
      <c r="L30" s="55">
        <v>435</v>
      </c>
    </row>
    <row r="31" spans="3:12">
      <c r="C31" s="54" t="s">
        <v>215</v>
      </c>
      <c r="D31" s="55"/>
      <c r="E31" s="55">
        <v>1288</v>
      </c>
      <c r="F31" s="55"/>
      <c r="G31" s="55">
        <v>374</v>
      </c>
      <c r="H31" s="55"/>
      <c r="I31" s="55"/>
      <c r="J31" s="55"/>
      <c r="K31" s="55"/>
      <c r="L31" s="55">
        <v>1662</v>
      </c>
    </row>
    <row r="32" spans="3:12">
      <c r="C32" s="54" t="s">
        <v>216</v>
      </c>
      <c r="D32" s="55">
        <v>912</v>
      </c>
      <c r="E32" s="55"/>
      <c r="F32" s="55">
        <v>3042</v>
      </c>
      <c r="G32" s="55"/>
      <c r="H32" s="55">
        <v>780</v>
      </c>
      <c r="I32" s="55"/>
      <c r="J32" s="55"/>
      <c r="K32" s="55"/>
      <c r="L32" s="55">
        <v>4734</v>
      </c>
    </row>
    <row r="33" spans="3:12">
      <c r="C33" s="54" t="s">
        <v>186</v>
      </c>
      <c r="D33" s="55">
        <v>8471</v>
      </c>
      <c r="E33" s="55">
        <v>5050</v>
      </c>
      <c r="F33" s="55">
        <v>3042</v>
      </c>
      <c r="G33" s="55">
        <v>374</v>
      </c>
      <c r="H33" s="55">
        <v>1320</v>
      </c>
      <c r="I33" s="55">
        <v>6062</v>
      </c>
      <c r="J33" s="55">
        <v>540</v>
      </c>
      <c r="K33" s="55">
        <v>1476</v>
      </c>
      <c r="L33" s="55">
        <v>26335</v>
      </c>
    </row>
  </sheetData>
  <sortState ref="C5:G20">
    <sortCondition ref="D5:D20"/>
  </sortState>
  <mergeCells count="2">
    <mergeCell ref="J3:L3"/>
    <mergeCell ref="J10:L10"/>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dimension ref="A1:N30"/>
  <sheetViews>
    <sheetView topLeftCell="B16" zoomScale="85" zoomScaleNormal="85" workbookViewId="0">
      <selection activeCell="C40" sqref="C40"/>
    </sheetView>
  </sheetViews>
  <sheetFormatPr defaultRowHeight="17"/>
  <cols>
    <col min="2" max="2" width="16.33203125" customWidth="1"/>
    <col min="3" max="3" width="11.9140625" bestFit="1" customWidth="1"/>
    <col min="4" max="4" width="12.5" customWidth="1"/>
    <col min="5" max="5" width="15" customWidth="1"/>
    <col min="6" max="6" width="14" customWidth="1"/>
    <col min="7" max="7" width="21.6640625" customWidth="1"/>
    <col min="8" max="8" width="8.5" bestFit="1" customWidth="1"/>
    <col min="9" max="9" width="18.58203125" customWidth="1"/>
    <col min="10" max="10" width="15.6640625" bestFit="1" customWidth="1"/>
    <col min="11" max="11" width="5.4140625" customWidth="1"/>
    <col min="12" max="12" width="22.1640625" customWidth="1"/>
    <col min="13" max="13" width="19.4140625" bestFit="1" customWidth="1"/>
    <col min="14" max="14" width="20.58203125" bestFit="1" customWidth="1"/>
  </cols>
  <sheetData>
    <row r="1" spans="1:14">
      <c r="A1" s="35" t="s">
        <v>120</v>
      </c>
      <c r="B1" s="36"/>
      <c r="C1" s="36"/>
      <c r="D1" s="36"/>
      <c r="E1" s="36"/>
      <c r="F1" s="36"/>
      <c r="G1" s="36"/>
      <c r="H1" s="37"/>
      <c r="I1" s="35" t="s">
        <v>121</v>
      </c>
      <c r="J1" s="36"/>
      <c r="K1" s="38"/>
      <c r="L1" s="35"/>
      <c r="M1" s="36"/>
      <c r="N1" s="36"/>
    </row>
    <row r="2" spans="1:14">
      <c r="A2" s="39" t="s">
        <v>122</v>
      </c>
      <c r="B2" s="39" t="s">
        <v>123</v>
      </c>
      <c r="C2" s="39" t="s">
        <v>71</v>
      </c>
      <c r="D2" s="39" t="s">
        <v>124</v>
      </c>
      <c r="E2" s="39" t="s">
        <v>125</v>
      </c>
      <c r="F2" s="40" t="s">
        <v>126</v>
      </c>
      <c r="G2" s="40" t="s">
        <v>127</v>
      </c>
      <c r="H2" s="37"/>
      <c r="I2" s="39" t="s">
        <v>127</v>
      </c>
      <c r="J2" s="39" t="s">
        <v>128</v>
      </c>
      <c r="K2" s="38"/>
      <c r="L2" s="39" t="s">
        <v>127</v>
      </c>
      <c r="M2" s="39" t="s">
        <v>126</v>
      </c>
      <c r="N2" s="36"/>
    </row>
    <row r="3" spans="1:14">
      <c r="A3" s="41">
        <v>1</v>
      </c>
      <c r="B3" s="41" t="s">
        <v>129</v>
      </c>
      <c r="C3" s="41" t="s">
        <v>130</v>
      </c>
      <c r="D3" s="41" t="s">
        <v>131</v>
      </c>
      <c r="E3" s="41" t="s">
        <v>132</v>
      </c>
      <c r="F3" s="50"/>
      <c r="G3" s="41"/>
      <c r="H3" s="37"/>
      <c r="I3" s="42" t="s">
        <v>129</v>
      </c>
      <c r="J3" s="42" t="s">
        <v>133</v>
      </c>
      <c r="K3" s="36"/>
      <c r="L3" s="41" t="s">
        <v>133</v>
      </c>
      <c r="M3" s="43"/>
      <c r="N3" s="36"/>
    </row>
    <row r="4" spans="1:14">
      <c r="A4" s="41">
        <v>2</v>
      </c>
      <c r="B4" s="104" t="s">
        <v>134</v>
      </c>
      <c r="C4" s="104" t="s">
        <v>135</v>
      </c>
      <c r="D4" s="104" t="s">
        <v>131</v>
      </c>
      <c r="E4" s="104" t="s">
        <v>132</v>
      </c>
      <c r="F4" s="50"/>
      <c r="G4" s="41"/>
      <c r="H4" s="105"/>
      <c r="I4" s="104" t="s">
        <v>134</v>
      </c>
      <c r="J4" s="104" t="s">
        <v>133</v>
      </c>
      <c r="K4" s="106"/>
      <c r="L4" s="41" t="s">
        <v>136</v>
      </c>
      <c r="M4" s="43"/>
      <c r="N4" s="36"/>
    </row>
    <row r="5" spans="1:14">
      <c r="A5" s="41">
        <v>3</v>
      </c>
      <c r="B5" s="104" t="s">
        <v>137</v>
      </c>
      <c r="C5" s="104" t="s">
        <v>86</v>
      </c>
      <c r="D5" s="104" t="s">
        <v>131</v>
      </c>
      <c r="E5" s="104" t="s">
        <v>164</v>
      </c>
      <c r="F5" s="50"/>
      <c r="G5" s="41"/>
      <c r="H5" s="105"/>
      <c r="I5" s="104" t="s">
        <v>137</v>
      </c>
      <c r="J5" s="104" t="s">
        <v>136</v>
      </c>
      <c r="K5" s="106"/>
      <c r="L5" s="41" t="s">
        <v>138</v>
      </c>
      <c r="M5" s="43"/>
      <c r="N5" s="36"/>
    </row>
    <row r="6" spans="1:14">
      <c r="A6" s="41">
        <v>4</v>
      </c>
      <c r="B6" s="104" t="s">
        <v>139</v>
      </c>
      <c r="C6" s="104" t="s">
        <v>140</v>
      </c>
      <c r="D6" s="104" t="s">
        <v>131</v>
      </c>
      <c r="E6" s="104" t="s">
        <v>132</v>
      </c>
      <c r="F6" s="50"/>
      <c r="G6" s="41"/>
      <c r="H6" s="105"/>
      <c r="I6" s="104" t="s">
        <v>139</v>
      </c>
      <c r="J6" s="104" t="s">
        <v>136</v>
      </c>
      <c r="K6" s="106"/>
      <c r="L6" s="41" t="s">
        <v>141</v>
      </c>
      <c r="M6" s="43"/>
      <c r="N6" s="36"/>
    </row>
    <row r="7" spans="1:14">
      <c r="A7" s="41">
        <v>5</v>
      </c>
      <c r="B7" s="104" t="s">
        <v>142</v>
      </c>
      <c r="C7" s="104" t="s">
        <v>143</v>
      </c>
      <c r="D7" s="104" t="s">
        <v>144</v>
      </c>
      <c r="E7" s="104" t="s">
        <v>164</v>
      </c>
      <c r="F7" s="50"/>
      <c r="G7" s="41"/>
      <c r="H7" s="105"/>
      <c r="I7" s="104" t="s">
        <v>142</v>
      </c>
      <c r="J7" s="104" t="s">
        <v>136</v>
      </c>
      <c r="K7" s="106"/>
      <c r="L7" s="36"/>
      <c r="M7" s="51">
        <f>SUM(M3:M6)</f>
        <v>0</v>
      </c>
      <c r="N7" s="36"/>
    </row>
    <row r="8" spans="1:14">
      <c r="A8" s="41">
        <v>6</v>
      </c>
      <c r="B8" s="104" t="s">
        <v>145</v>
      </c>
      <c r="C8" s="104" t="s">
        <v>146</v>
      </c>
      <c r="D8" s="104" t="s">
        <v>144</v>
      </c>
      <c r="E8" s="104" t="s">
        <v>157</v>
      </c>
      <c r="F8" s="50"/>
      <c r="G8" s="41"/>
      <c r="H8" s="105"/>
      <c r="I8" s="104" t="s">
        <v>145</v>
      </c>
      <c r="J8" s="104" t="s">
        <v>138</v>
      </c>
      <c r="K8" s="106"/>
      <c r="L8" s="35"/>
      <c r="M8" s="36"/>
      <c r="N8" s="36"/>
    </row>
    <row r="9" spans="1:14">
      <c r="A9" s="41">
        <v>7</v>
      </c>
      <c r="B9" s="104" t="s">
        <v>148</v>
      </c>
      <c r="C9" s="104" t="s">
        <v>149</v>
      </c>
      <c r="D9" s="104" t="s">
        <v>144</v>
      </c>
      <c r="E9" s="104" t="s">
        <v>147</v>
      </c>
      <c r="F9" s="50"/>
      <c r="G9" s="41"/>
      <c r="H9" s="105"/>
      <c r="I9" s="104" t="s">
        <v>148</v>
      </c>
      <c r="J9" s="104" t="s">
        <v>138</v>
      </c>
      <c r="K9" s="106"/>
      <c r="L9" s="39" t="s">
        <v>125</v>
      </c>
      <c r="M9" s="39" t="s">
        <v>5</v>
      </c>
      <c r="N9" s="36"/>
    </row>
    <row r="10" spans="1:14">
      <c r="A10" s="41">
        <v>8</v>
      </c>
      <c r="B10" s="104" t="s">
        <v>150</v>
      </c>
      <c r="C10" s="104" t="s">
        <v>151</v>
      </c>
      <c r="D10" s="104" t="s">
        <v>144</v>
      </c>
      <c r="E10" s="104" t="s">
        <v>132</v>
      </c>
      <c r="F10" s="50"/>
      <c r="G10" s="41"/>
      <c r="H10" s="105"/>
      <c r="I10" s="104" t="s">
        <v>150</v>
      </c>
      <c r="J10" s="104" t="s">
        <v>141</v>
      </c>
      <c r="K10" s="106"/>
      <c r="L10" s="41" t="s">
        <v>132</v>
      </c>
      <c r="M10" s="44"/>
      <c r="N10" s="36"/>
    </row>
    <row r="11" spans="1:14">
      <c r="A11" s="41">
        <v>9</v>
      </c>
      <c r="B11" s="104" t="s">
        <v>152</v>
      </c>
      <c r="C11" s="104" t="s">
        <v>153</v>
      </c>
      <c r="D11" s="104" t="s">
        <v>154</v>
      </c>
      <c r="E11" s="104" t="s">
        <v>155</v>
      </c>
      <c r="F11" s="50"/>
      <c r="G11" s="41"/>
      <c r="H11" s="105"/>
      <c r="I11" s="104" t="s">
        <v>152</v>
      </c>
      <c r="J11" s="104" t="s">
        <v>141</v>
      </c>
      <c r="K11" s="106"/>
      <c r="L11" s="41" t="s">
        <v>147</v>
      </c>
      <c r="M11" s="44"/>
      <c r="N11" s="36"/>
    </row>
    <row r="12" spans="1:14">
      <c r="A12" s="41">
        <v>10</v>
      </c>
      <c r="B12" s="104" t="s">
        <v>129</v>
      </c>
      <c r="C12" s="104" t="s">
        <v>156</v>
      </c>
      <c r="D12" s="104" t="s">
        <v>154</v>
      </c>
      <c r="E12" s="104" t="s">
        <v>157</v>
      </c>
      <c r="F12" s="50"/>
      <c r="G12" s="41"/>
      <c r="H12" s="105"/>
      <c r="I12" s="106"/>
      <c r="J12" s="106"/>
      <c r="K12" s="107"/>
      <c r="L12" s="41" t="s">
        <v>157</v>
      </c>
      <c r="M12" s="44"/>
      <c r="N12" s="36"/>
    </row>
    <row r="13" spans="1:14">
      <c r="A13" s="41">
        <v>11</v>
      </c>
      <c r="B13" s="104" t="s">
        <v>134</v>
      </c>
      <c r="C13" s="104" t="s">
        <v>158</v>
      </c>
      <c r="D13" s="104" t="s">
        <v>154</v>
      </c>
      <c r="E13" s="104" t="s">
        <v>132</v>
      </c>
      <c r="F13" s="50"/>
      <c r="G13" s="41"/>
      <c r="H13" s="105"/>
      <c r="I13" s="104" t="s">
        <v>125</v>
      </c>
      <c r="J13" s="104" t="s">
        <v>159</v>
      </c>
      <c r="K13" s="107"/>
      <c r="L13" s="41" t="s">
        <v>155</v>
      </c>
      <c r="M13" s="44"/>
      <c r="N13" s="36"/>
    </row>
    <row r="14" spans="1:14">
      <c r="A14" s="41">
        <v>12</v>
      </c>
      <c r="B14" s="104" t="s">
        <v>137</v>
      </c>
      <c r="C14" s="104" t="s">
        <v>160</v>
      </c>
      <c r="D14" s="104" t="s">
        <v>154</v>
      </c>
      <c r="E14" s="104" t="s">
        <v>155</v>
      </c>
      <c r="F14" s="50"/>
      <c r="G14" s="41"/>
      <c r="H14" s="105"/>
      <c r="I14" s="104" t="s">
        <v>132</v>
      </c>
      <c r="J14" s="108">
        <v>8500</v>
      </c>
      <c r="K14" s="107"/>
      <c r="L14" s="41" t="s">
        <v>161</v>
      </c>
      <c r="M14" s="44"/>
      <c r="N14" s="36"/>
    </row>
    <row r="15" spans="1:14">
      <c r="A15" s="41">
        <v>13</v>
      </c>
      <c r="B15" s="104" t="s">
        <v>139</v>
      </c>
      <c r="C15" s="104" t="s">
        <v>162</v>
      </c>
      <c r="D15" s="104" t="s">
        <v>163</v>
      </c>
      <c r="E15" s="104" t="s">
        <v>168</v>
      </c>
      <c r="F15" s="50"/>
      <c r="G15" s="41"/>
      <c r="H15" s="105"/>
      <c r="I15" s="104" t="s">
        <v>147</v>
      </c>
      <c r="J15" s="108">
        <v>9000</v>
      </c>
      <c r="K15" s="107"/>
      <c r="L15" s="41" t="s">
        <v>164</v>
      </c>
      <c r="M15" s="44"/>
      <c r="N15" s="36"/>
    </row>
    <row r="16" spans="1:14">
      <c r="A16" s="41">
        <v>14</v>
      </c>
      <c r="B16" s="104" t="s">
        <v>142</v>
      </c>
      <c r="C16" s="104" t="s">
        <v>165</v>
      </c>
      <c r="D16" s="104" t="s">
        <v>163</v>
      </c>
      <c r="E16" s="104" t="s">
        <v>161</v>
      </c>
      <c r="F16" s="50"/>
      <c r="G16" s="41"/>
      <c r="H16" s="105"/>
      <c r="I16" s="104" t="s">
        <v>157</v>
      </c>
      <c r="J16" s="108">
        <v>9500</v>
      </c>
      <c r="K16" s="107"/>
      <c r="L16" s="41" t="s">
        <v>166</v>
      </c>
      <c r="M16" s="44"/>
      <c r="N16" s="36"/>
    </row>
    <row r="17" spans="1:14">
      <c r="A17" s="41">
        <v>15</v>
      </c>
      <c r="B17" s="104" t="s">
        <v>145</v>
      </c>
      <c r="C17" s="104" t="s">
        <v>167</v>
      </c>
      <c r="D17" s="104" t="s">
        <v>163</v>
      </c>
      <c r="E17" s="104" t="s">
        <v>164</v>
      </c>
      <c r="F17" s="50"/>
      <c r="G17" s="41"/>
      <c r="H17" s="105"/>
      <c r="I17" s="104" t="s">
        <v>155</v>
      </c>
      <c r="J17" s="108">
        <v>8900</v>
      </c>
      <c r="K17" s="107"/>
      <c r="L17" s="41" t="s">
        <v>168</v>
      </c>
      <c r="M17" s="44"/>
      <c r="N17" s="36"/>
    </row>
    <row r="18" spans="1:14">
      <c r="A18" s="41">
        <v>16</v>
      </c>
      <c r="B18" s="104" t="s">
        <v>148</v>
      </c>
      <c r="C18" s="104" t="s">
        <v>169</v>
      </c>
      <c r="D18" s="104" t="s">
        <v>170</v>
      </c>
      <c r="E18" s="104" t="s">
        <v>171</v>
      </c>
      <c r="F18" s="50"/>
      <c r="G18" s="41"/>
      <c r="H18" s="105"/>
      <c r="I18" s="104" t="s">
        <v>161</v>
      </c>
      <c r="J18" s="108">
        <v>12000</v>
      </c>
      <c r="K18" s="107"/>
      <c r="L18" s="41" t="s">
        <v>171</v>
      </c>
      <c r="M18" s="44"/>
      <c r="N18" s="36"/>
    </row>
    <row r="19" spans="1:14">
      <c r="A19" s="41">
        <v>17</v>
      </c>
      <c r="B19" s="104" t="s">
        <v>150</v>
      </c>
      <c r="C19" s="104" t="s">
        <v>172</v>
      </c>
      <c r="D19" s="104" t="s">
        <v>170</v>
      </c>
      <c r="E19" s="104" t="s">
        <v>166</v>
      </c>
      <c r="F19" s="50"/>
      <c r="G19" s="41"/>
      <c r="H19" s="105"/>
      <c r="I19" s="104" t="s">
        <v>164</v>
      </c>
      <c r="J19" s="108">
        <v>9500</v>
      </c>
      <c r="K19" s="107"/>
      <c r="L19" s="36"/>
      <c r="M19" s="52"/>
      <c r="N19" s="36"/>
    </row>
    <row r="20" spans="1:14">
      <c r="A20" s="41">
        <v>18</v>
      </c>
      <c r="B20" s="104" t="s">
        <v>152</v>
      </c>
      <c r="C20" s="104" t="s">
        <v>173</v>
      </c>
      <c r="D20" s="104" t="s">
        <v>170</v>
      </c>
      <c r="E20" s="104" t="s">
        <v>168</v>
      </c>
      <c r="F20" s="50"/>
      <c r="G20" s="41"/>
      <c r="H20" s="105"/>
      <c r="I20" s="104" t="s">
        <v>166</v>
      </c>
      <c r="J20" s="108">
        <v>11000</v>
      </c>
      <c r="K20" s="107"/>
      <c r="L20" s="36"/>
      <c r="M20" s="36"/>
      <c r="N20" s="36"/>
    </row>
    <row r="21" spans="1:14">
      <c r="A21" s="41">
        <v>19</v>
      </c>
      <c r="B21" s="104" t="s">
        <v>129</v>
      </c>
      <c r="C21" s="104" t="s">
        <v>174</v>
      </c>
      <c r="D21" s="104" t="s">
        <v>170</v>
      </c>
      <c r="E21" s="104" t="s">
        <v>171</v>
      </c>
      <c r="F21" s="50"/>
      <c r="G21" s="41"/>
      <c r="H21" s="105"/>
      <c r="I21" s="104" t="s">
        <v>168</v>
      </c>
      <c r="J21" s="108">
        <v>9000</v>
      </c>
      <c r="K21" s="107"/>
      <c r="L21" s="36"/>
      <c r="M21" s="36"/>
      <c r="N21" s="36"/>
    </row>
    <row r="22" spans="1:14">
      <c r="A22" s="41">
        <v>20</v>
      </c>
      <c r="B22" s="104" t="s">
        <v>134</v>
      </c>
      <c r="C22" s="104" t="s">
        <v>175</v>
      </c>
      <c r="D22" s="104" t="s">
        <v>170</v>
      </c>
      <c r="E22" s="104" t="s">
        <v>157</v>
      </c>
      <c r="F22" s="50"/>
      <c r="G22" s="41"/>
      <c r="H22" s="105"/>
      <c r="I22" s="104" t="s">
        <v>171</v>
      </c>
      <c r="J22" s="108">
        <v>8900</v>
      </c>
      <c r="K22" s="107"/>
      <c r="L22" s="36"/>
      <c r="M22" s="36"/>
      <c r="N22" s="36"/>
    </row>
    <row r="23" spans="1:14">
      <c r="E23">
        <f>COUNTA(E3:E22)</f>
        <v>20</v>
      </c>
      <c r="F23" s="34">
        <f>SUM(F3:F22)</f>
        <v>0</v>
      </c>
    </row>
    <row r="24" spans="1:14" ht="21">
      <c r="B24" s="387" t="s">
        <v>2341</v>
      </c>
      <c r="F24" s="34"/>
    </row>
    <row r="25" spans="1:14" ht="3.5" customHeight="1"/>
    <row r="26" spans="1:14">
      <c r="B26" s="4"/>
      <c r="C26" s="104" t="s">
        <v>2336</v>
      </c>
      <c r="D26" s="104" t="s">
        <v>2337</v>
      </c>
      <c r="E26" s="104" t="s">
        <v>2338</v>
      </c>
      <c r="F26" s="104" t="s">
        <v>2339</v>
      </c>
    </row>
    <row r="27" spans="1:14">
      <c r="B27" s="4" t="s">
        <v>2333</v>
      </c>
      <c r="C27" s="4"/>
      <c r="D27" s="4"/>
      <c r="E27" s="4"/>
      <c r="F27" s="4"/>
    </row>
    <row r="28" spans="1:14">
      <c r="B28" s="4" t="s">
        <v>2335</v>
      </c>
      <c r="C28" s="4"/>
      <c r="D28" s="4"/>
      <c r="E28" s="4"/>
      <c r="F28" s="4"/>
    </row>
    <row r="29" spans="1:14">
      <c r="B29" s="4" t="s">
        <v>2334</v>
      </c>
      <c r="C29" s="4"/>
      <c r="D29" s="4"/>
      <c r="E29" s="4"/>
      <c r="F29" s="4"/>
    </row>
    <row r="30" spans="1:14">
      <c r="B30" s="4" t="s">
        <v>2340</v>
      </c>
      <c r="C30" s="4"/>
      <c r="D30" s="4"/>
      <c r="E30" s="4"/>
      <c r="F30" s="4"/>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4:M14"/>
  <sheetViews>
    <sheetView workbookViewId="0">
      <selection activeCell="F19" sqref="F19"/>
    </sheetView>
  </sheetViews>
  <sheetFormatPr defaultRowHeight="20.25" customHeight="1"/>
  <cols>
    <col min="1" max="1" width="15.08203125" customWidth="1"/>
    <col min="2" max="2" width="10.58203125" customWidth="1"/>
    <col min="3" max="5" width="9.58203125" customWidth="1"/>
    <col min="7" max="7" width="3.6640625" customWidth="1"/>
    <col min="8" max="8" width="6.5" customWidth="1"/>
    <col min="9" max="9" width="11" customWidth="1"/>
    <col min="10" max="10" width="18.58203125" customWidth="1"/>
    <col min="11" max="12" width="14.58203125" customWidth="1"/>
    <col min="13" max="13" width="13.1640625" customWidth="1"/>
  </cols>
  <sheetData>
    <row r="4" spans="1:13" ht="20.25" customHeight="1">
      <c r="D4" s="18"/>
    </row>
    <row r="5" spans="1:13" ht="20.25" customHeight="1" thickBot="1">
      <c r="A5" s="4"/>
      <c r="B5" s="9" t="s">
        <v>22</v>
      </c>
      <c r="C5" s="9" t="s">
        <v>8</v>
      </c>
      <c r="D5" s="9" t="s">
        <v>23</v>
      </c>
      <c r="E5" s="128" t="s">
        <v>0</v>
      </c>
      <c r="I5" s="6" t="s">
        <v>8</v>
      </c>
      <c r="J5" t="s">
        <v>20</v>
      </c>
    </row>
    <row r="6" spans="1:13" ht="20.25" customHeight="1" thickBot="1">
      <c r="A6" s="16" t="s">
        <v>19</v>
      </c>
      <c r="B6" s="4">
        <v>4300</v>
      </c>
      <c r="C6" s="23">
        <v>4500</v>
      </c>
      <c r="D6" s="23">
        <v>4600</v>
      </c>
      <c r="E6" s="129">
        <v>4700</v>
      </c>
      <c r="J6" s="29">
        <v>44669</v>
      </c>
      <c r="K6" s="27" t="s">
        <v>5</v>
      </c>
      <c r="L6" s="19" t="s">
        <v>6</v>
      </c>
      <c r="M6" s="122" t="s">
        <v>7</v>
      </c>
    </row>
    <row r="7" spans="1:13" ht="20.25" customHeight="1">
      <c r="A7" s="16" t="s">
        <v>1</v>
      </c>
      <c r="B7" s="4">
        <v>4300</v>
      </c>
      <c r="C7" s="23">
        <v>3000</v>
      </c>
      <c r="D7" s="23">
        <v>4500</v>
      </c>
      <c r="E7" s="129">
        <v>3600</v>
      </c>
      <c r="J7" s="28" t="s">
        <v>18</v>
      </c>
      <c r="K7" s="20">
        <v>14</v>
      </c>
      <c r="L7" s="22">
        <f t="shared" ref="L7:L12" si="0">VLOOKUP(J7,기준테이블1,IF(계절변수="봄",2,IF(계절변수="여름",3,IF(계절변수="가을",4,5))),FALSE)</f>
        <v>4500</v>
      </c>
      <c r="M7" s="133">
        <f>IF(L7=" "," ",K7*L7)</f>
        <v>63000</v>
      </c>
    </row>
    <row r="8" spans="1:13" ht="20.25" customHeight="1">
      <c r="A8" s="16" t="s">
        <v>2</v>
      </c>
      <c r="B8" s="4">
        <v>4500</v>
      </c>
      <c r="C8" s="23">
        <v>4500</v>
      </c>
      <c r="D8" s="23">
        <v>4300</v>
      </c>
      <c r="E8" s="129">
        <v>2500</v>
      </c>
      <c r="J8" s="21" t="s">
        <v>9</v>
      </c>
      <c r="K8" s="20">
        <v>31</v>
      </c>
      <c r="L8" s="22">
        <f t="shared" si="0"/>
        <v>3000</v>
      </c>
      <c r="M8" s="133">
        <f t="shared" ref="M8:M12" si="1">IF(L8=" "," ",K8*L8)</f>
        <v>93000</v>
      </c>
    </row>
    <row r="9" spans="1:13" ht="20.25" customHeight="1">
      <c r="A9" s="16" t="s">
        <v>4</v>
      </c>
      <c r="B9" s="4">
        <v>4500</v>
      </c>
      <c r="C9" s="23">
        <v>7000</v>
      </c>
      <c r="D9" s="23">
        <v>4300</v>
      </c>
      <c r="E9" s="129">
        <v>4500</v>
      </c>
      <c r="J9" s="21" t="s">
        <v>12</v>
      </c>
      <c r="K9" s="20">
        <v>23</v>
      </c>
      <c r="L9" s="22">
        <f t="shared" si="0"/>
        <v>4500</v>
      </c>
      <c r="M9" s="133">
        <f t="shared" si="1"/>
        <v>103500</v>
      </c>
    </row>
    <row r="10" spans="1:13" ht="20.25" customHeight="1">
      <c r="A10" s="16" t="s">
        <v>2166</v>
      </c>
      <c r="B10" s="4">
        <v>3400</v>
      </c>
      <c r="C10" s="23">
        <v>7500</v>
      </c>
      <c r="D10" s="23">
        <v>3400</v>
      </c>
      <c r="E10" s="129">
        <v>3400</v>
      </c>
      <c r="J10" s="21" t="s">
        <v>2165</v>
      </c>
      <c r="K10" s="20">
        <v>12</v>
      </c>
      <c r="L10" s="22">
        <f t="shared" si="0"/>
        <v>7500</v>
      </c>
      <c r="M10" s="133">
        <f t="shared" si="1"/>
        <v>90000</v>
      </c>
    </row>
    <row r="11" spans="1:13" ht="20.25" customHeight="1">
      <c r="A11" s="16" t="s">
        <v>2168</v>
      </c>
      <c r="B11" s="4">
        <v>2300</v>
      </c>
      <c r="C11" s="23">
        <v>4500</v>
      </c>
      <c r="D11" s="23">
        <v>4300</v>
      </c>
      <c r="E11" s="129">
        <v>2500</v>
      </c>
      <c r="J11" s="21" t="s">
        <v>2167</v>
      </c>
      <c r="K11" s="20">
        <v>13</v>
      </c>
      <c r="L11" s="22">
        <f t="shared" si="0"/>
        <v>4500</v>
      </c>
      <c r="M11" s="133">
        <f t="shared" si="1"/>
        <v>58500</v>
      </c>
    </row>
    <row r="12" spans="1:13" ht="20.25" customHeight="1">
      <c r="A12" s="16" t="s">
        <v>2169</v>
      </c>
      <c r="B12" s="4">
        <v>6500</v>
      </c>
      <c r="C12" s="23">
        <v>7000</v>
      </c>
      <c r="D12" s="23">
        <v>4300</v>
      </c>
      <c r="E12" s="129">
        <v>6500</v>
      </c>
      <c r="J12" s="21" t="s">
        <v>2170</v>
      </c>
      <c r="K12" s="20">
        <v>21</v>
      </c>
      <c r="L12" s="22">
        <f t="shared" si="0"/>
        <v>5700</v>
      </c>
      <c r="M12" s="133">
        <f t="shared" si="1"/>
        <v>119700</v>
      </c>
    </row>
    <row r="13" spans="1:13" ht="20.25" customHeight="1" thickBot="1">
      <c r="A13" s="130" t="s">
        <v>2171</v>
      </c>
      <c r="B13" s="32">
        <v>4900</v>
      </c>
      <c r="C13" s="131">
        <v>5700</v>
      </c>
      <c r="D13" s="131">
        <v>6700</v>
      </c>
      <c r="E13" s="132">
        <v>6300</v>
      </c>
      <c r="J13" s="134" t="s">
        <v>7</v>
      </c>
      <c r="K13" s="135"/>
      <c r="L13" s="135" t="s">
        <v>20</v>
      </c>
      <c r="M13" s="136">
        <f>SUM(M7:M12)</f>
        <v>527700</v>
      </c>
    </row>
    <row r="14" spans="1:13" ht="20.25" customHeight="1" thickTop="1"/>
  </sheetData>
  <phoneticPr fontId="1" type="noConversion"/>
  <dataValidations count="2">
    <dataValidation type="list" allowBlank="1" showInputMessage="1" showErrorMessage="1" sqref="I5" xr:uid="{00000000-0002-0000-0700-000001000000}">
      <formula1>"봄,여름,가을,겨울"</formula1>
    </dataValidation>
    <dataValidation type="list" allowBlank="1" showInputMessage="1" showErrorMessage="1" sqref="J7:J12" xr:uid="{00000000-0002-0000-0700-000002000000}">
      <formula1>$A$6:$A$13</formula1>
    </dataValidation>
  </dataValidations>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
  <dimension ref="A3:Q26"/>
  <sheetViews>
    <sheetView workbookViewId="0">
      <selection activeCell="K14" sqref="K14"/>
    </sheetView>
  </sheetViews>
  <sheetFormatPr defaultRowHeight="17"/>
  <cols>
    <col min="2" max="2" width="14.5" customWidth="1"/>
    <col min="3" max="3" width="12.08203125" customWidth="1"/>
    <col min="4" max="4" width="8.5" customWidth="1"/>
    <col min="5" max="5" width="9.1640625" customWidth="1"/>
    <col min="6" max="6" width="9.08203125" customWidth="1"/>
    <col min="7" max="7" width="2.4140625" customWidth="1"/>
    <col min="8" max="8" width="3" customWidth="1"/>
    <col min="9" max="9" width="1.6640625" customWidth="1"/>
    <col min="10" max="10" width="11.58203125" customWidth="1"/>
    <col min="11" max="11" width="19.5" customWidth="1"/>
    <col min="12" max="12" width="8" customWidth="1"/>
    <col min="13" max="13" width="11.6640625" customWidth="1"/>
    <col min="14" max="14" width="13" customWidth="1"/>
    <col min="15" max="15" width="11.6640625" customWidth="1"/>
    <col min="16" max="16" width="14.6640625" customWidth="1"/>
    <col min="17" max="17" width="13.1640625" customWidth="1"/>
  </cols>
  <sheetData>
    <row r="3" spans="1:14" ht="24.75" customHeight="1">
      <c r="D3" s="18"/>
      <c r="J3" s="6" t="s">
        <v>21</v>
      </c>
      <c r="K3" t="s">
        <v>20</v>
      </c>
    </row>
    <row r="4" spans="1:14" ht="24.75" customHeight="1">
      <c r="A4" s="4"/>
      <c r="B4" s="16" t="s">
        <v>19</v>
      </c>
      <c r="C4" s="16" t="s">
        <v>1</v>
      </c>
      <c r="D4" s="16" t="s">
        <v>2</v>
      </c>
      <c r="E4" s="16" t="s">
        <v>3</v>
      </c>
      <c r="F4" s="17" t="s">
        <v>4</v>
      </c>
      <c r="J4" s="137">
        <v>44491</v>
      </c>
      <c r="K4" s="19"/>
      <c r="L4" s="19" t="s">
        <v>5</v>
      </c>
      <c r="M4" s="19" t="s">
        <v>6</v>
      </c>
      <c r="N4" s="122" t="s">
        <v>7</v>
      </c>
    </row>
    <row r="5" spans="1:14" ht="24.75" customHeight="1">
      <c r="A5" s="9" t="s">
        <v>22</v>
      </c>
      <c r="B5" s="7">
        <v>3900</v>
      </c>
      <c r="C5" s="7">
        <v>2500</v>
      </c>
      <c r="D5" s="7">
        <v>3000</v>
      </c>
      <c r="E5" s="7">
        <v>6500</v>
      </c>
      <c r="F5" s="12">
        <v>7000</v>
      </c>
      <c r="K5" s="3" t="s">
        <v>18</v>
      </c>
      <c r="L5" s="20">
        <v>4</v>
      </c>
      <c r="M5" s="20">
        <f>HLOOKUP(K5,$A$4:$F$8,    IF($J$3="봄",2,IF($J$3="여름",3,IF($J$3="가을",4,5))),0)</f>
        <v>4500</v>
      </c>
      <c r="N5" s="123">
        <f>L5*M5</f>
        <v>18000</v>
      </c>
    </row>
    <row r="6" spans="1:14" ht="24.75" customHeight="1">
      <c r="A6" s="139" t="s">
        <v>8</v>
      </c>
      <c r="B6" s="7">
        <v>4500</v>
      </c>
      <c r="C6" s="7">
        <v>1500</v>
      </c>
      <c r="D6" s="7">
        <v>2200</v>
      </c>
      <c r="E6" s="7">
        <v>6000</v>
      </c>
      <c r="F6" s="12">
        <v>7200</v>
      </c>
      <c r="K6" s="3" t="s">
        <v>9</v>
      </c>
      <c r="L6" s="20">
        <v>3</v>
      </c>
      <c r="M6" s="20">
        <f t="shared" ref="M6:M9" si="0">HLOOKUP(K6,$A$4:$F$8,    IF($J$3="봄",2,IF($J$3="여름",3,IF($J$3="가을",4,5))),0)</f>
        <v>1500</v>
      </c>
      <c r="N6" s="123">
        <f t="shared" ref="N6:N9" si="1">L6*M6</f>
        <v>4500</v>
      </c>
    </row>
    <row r="7" spans="1:14" ht="24.75" customHeight="1">
      <c r="A7" s="139" t="s">
        <v>23</v>
      </c>
      <c r="B7" s="7">
        <v>4800</v>
      </c>
      <c r="C7" s="7">
        <v>2500</v>
      </c>
      <c r="D7" s="7">
        <v>3500</v>
      </c>
      <c r="E7" s="7">
        <v>5500</v>
      </c>
      <c r="F7" s="12">
        <v>7000</v>
      </c>
      <c r="K7" s="3" t="s">
        <v>12</v>
      </c>
      <c r="L7" s="20">
        <v>6</v>
      </c>
      <c r="M7" s="20">
        <f t="shared" si="0"/>
        <v>2200</v>
      </c>
      <c r="N7" s="123">
        <f t="shared" si="1"/>
        <v>13200</v>
      </c>
    </row>
    <row r="8" spans="1:14" ht="24.75" customHeight="1" thickBot="1">
      <c r="A8" s="15" t="s">
        <v>0</v>
      </c>
      <c r="B8" s="13">
        <v>4500</v>
      </c>
      <c r="C8" s="13">
        <v>3000</v>
      </c>
      <c r="D8" s="13">
        <v>3000</v>
      </c>
      <c r="E8" s="13">
        <v>6000</v>
      </c>
      <c r="F8" s="14">
        <v>6500</v>
      </c>
      <c r="K8" s="3" t="s">
        <v>10</v>
      </c>
      <c r="L8" s="20">
        <v>4</v>
      </c>
      <c r="M8" s="20">
        <f t="shared" si="0"/>
        <v>6000</v>
      </c>
      <c r="N8" s="123">
        <f>L8*M8</f>
        <v>24000</v>
      </c>
    </row>
    <row r="9" spans="1:14" ht="24.75" customHeight="1" thickTop="1">
      <c r="K9" s="3" t="s">
        <v>11</v>
      </c>
      <c r="L9" s="20">
        <v>12</v>
      </c>
      <c r="M9" s="20">
        <f t="shared" si="0"/>
        <v>7200</v>
      </c>
      <c r="N9" s="123">
        <f t="shared" si="1"/>
        <v>86400</v>
      </c>
    </row>
    <row r="10" spans="1:14" ht="24.75" customHeight="1" thickBot="1">
      <c r="K10" s="124" t="s">
        <v>7</v>
      </c>
      <c r="L10" s="125"/>
      <c r="M10" s="126" t="s">
        <v>20</v>
      </c>
      <c r="N10" s="127">
        <f>SUM(N5:N9)</f>
        <v>146100</v>
      </c>
    </row>
    <row r="11" spans="1:14" ht="24.75" customHeight="1" thickTop="1"/>
    <row r="22" spans="16:17">
      <c r="P22" s="2"/>
      <c r="Q22" s="2"/>
    </row>
    <row r="23" spans="16:17">
      <c r="P23" s="2"/>
      <c r="Q23" s="2"/>
    </row>
    <row r="24" spans="16:17">
      <c r="P24" s="2"/>
      <c r="Q24" s="2"/>
    </row>
    <row r="25" spans="16:17">
      <c r="P25" s="2"/>
      <c r="Q25" s="2"/>
    </row>
    <row r="26" spans="16:17">
      <c r="P26" s="2"/>
      <c r="Q26" s="2"/>
    </row>
  </sheetData>
  <phoneticPr fontId="1" type="noConversion"/>
  <dataValidations count="3">
    <dataValidation type="list" allowBlank="1" showInputMessage="1" showErrorMessage="1" sqref="N27:N28" xr:uid="{00000000-0002-0000-0800-000000000000}">
      <formula1>$B$2:$I$2</formula1>
    </dataValidation>
    <dataValidation type="list" allowBlank="1" showInputMessage="1" showErrorMessage="1" sqref="J3" xr:uid="{00000000-0002-0000-0800-000001000000}">
      <formula1>"여름,겨울"</formula1>
    </dataValidation>
    <dataValidation type="list" allowBlank="1" showInputMessage="1" showErrorMessage="1" sqref="K13:K32 K5:K9" xr:uid="{00000000-0002-0000-0800-000002000000}">
      <formula1>$B$4:$F$4</formula1>
    </dataValidation>
  </dataValidations>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dimension ref="A1:F383"/>
  <sheetViews>
    <sheetView workbookViewId="0">
      <selection activeCell="H13" sqref="H13"/>
    </sheetView>
  </sheetViews>
  <sheetFormatPr defaultRowHeight="17"/>
  <cols>
    <col min="1" max="1" width="24.5" customWidth="1"/>
    <col min="3" max="3" width="36" customWidth="1"/>
    <col min="4" max="4" width="15.6640625" customWidth="1"/>
    <col min="5" max="5" width="43.9140625" customWidth="1"/>
    <col min="6" max="6" width="19" customWidth="1"/>
  </cols>
  <sheetData>
    <row r="1" spans="1:6">
      <c r="A1" s="93" t="s">
        <v>1500</v>
      </c>
      <c r="B1" s="94" t="s">
        <v>1501</v>
      </c>
      <c r="C1" s="94" t="s">
        <v>1502</v>
      </c>
      <c r="D1" s="94" t="s">
        <v>1503</v>
      </c>
      <c r="E1" s="94" t="s">
        <v>1504</v>
      </c>
      <c r="F1" s="95" t="s">
        <v>1505</v>
      </c>
    </row>
    <row r="2" spans="1:6">
      <c r="A2" s="96" t="s">
        <v>1506</v>
      </c>
      <c r="B2" s="97" t="s">
        <v>1507</v>
      </c>
      <c r="C2" s="98" t="s">
        <v>1508</v>
      </c>
      <c r="D2" s="97" t="s">
        <v>1509</v>
      </c>
      <c r="E2" s="98" t="s">
        <v>1510</v>
      </c>
      <c r="F2" s="99" t="s">
        <v>1511</v>
      </c>
    </row>
    <row r="3" spans="1:6">
      <c r="A3" s="96" t="s">
        <v>1512</v>
      </c>
      <c r="B3" s="97" t="s">
        <v>1513</v>
      </c>
      <c r="C3" s="98" t="s">
        <v>1514</v>
      </c>
      <c r="D3" s="97" t="s">
        <v>1515</v>
      </c>
      <c r="E3" s="98" t="s">
        <v>1516</v>
      </c>
      <c r="F3" s="99" t="s">
        <v>1517</v>
      </c>
    </row>
    <row r="4" spans="1:6">
      <c r="A4" s="96" t="s">
        <v>1518</v>
      </c>
      <c r="B4" s="97" t="s">
        <v>1519</v>
      </c>
      <c r="C4" s="98" t="s">
        <v>1520</v>
      </c>
      <c r="D4" s="97" t="s">
        <v>1521</v>
      </c>
      <c r="E4" s="98" t="s">
        <v>1522</v>
      </c>
      <c r="F4" s="99" t="s">
        <v>1523</v>
      </c>
    </row>
    <row r="5" spans="1:6">
      <c r="A5" s="96" t="s">
        <v>1524</v>
      </c>
      <c r="B5" s="97" t="s">
        <v>1525</v>
      </c>
      <c r="C5" s="98" t="s">
        <v>1526</v>
      </c>
      <c r="D5" s="97" t="s">
        <v>1527</v>
      </c>
      <c r="E5" s="98" t="s">
        <v>1528</v>
      </c>
      <c r="F5" s="99" t="s">
        <v>1529</v>
      </c>
    </row>
    <row r="6" spans="1:6">
      <c r="A6" s="96" t="s">
        <v>1530</v>
      </c>
      <c r="B6" s="97" t="s">
        <v>1531</v>
      </c>
      <c r="C6" s="98" t="s">
        <v>1532</v>
      </c>
      <c r="D6" s="97" t="s">
        <v>1533</v>
      </c>
      <c r="E6" s="98" t="s">
        <v>1534</v>
      </c>
      <c r="F6" s="99" t="s">
        <v>1535</v>
      </c>
    </row>
    <row r="7" spans="1:6">
      <c r="A7" s="96" t="s">
        <v>1536</v>
      </c>
      <c r="B7" s="97" t="s">
        <v>1537</v>
      </c>
      <c r="C7" s="98" t="s">
        <v>1538</v>
      </c>
      <c r="D7" s="97" t="s">
        <v>1539</v>
      </c>
      <c r="E7" s="98" t="s">
        <v>1540</v>
      </c>
      <c r="F7" s="99" t="s">
        <v>1541</v>
      </c>
    </row>
    <row r="8" spans="1:6">
      <c r="A8" s="96" t="s">
        <v>1542</v>
      </c>
      <c r="B8" s="97" t="s">
        <v>1543</v>
      </c>
      <c r="C8" s="98" t="s">
        <v>1544</v>
      </c>
      <c r="D8" s="97" t="s">
        <v>1545</v>
      </c>
      <c r="E8" s="98" t="s">
        <v>1546</v>
      </c>
      <c r="F8" s="99" t="s">
        <v>1547</v>
      </c>
    </row>
    <row r="9" spans="1:6">
      <c r="A9" s="96" t="s">
        <v>1548</v>
      </c>
      <c r="B9" s="97" t="s">
        <v>1549</v>
      </c>
      <c r="C9" s="98" t="s">
        <v>1550</v>
      </c>
      <c r="D9" s="97" t="s">
        <v>1551</v>
      </c>
      <c r="E9" s="98" t="s">
        <v>1552</v>
      </c>
      <c r="F9" s="99" t="s">
        <v>1553</v>
      </c>
    </row>
    <row r="10" spans="1:6">
      <c r="A10" s="96" t="s">
        <v>1554</v>
      </c>
      <c r="B10" s="97" t="s">
        <v>1555</v>
      </c>
      <c r="C10" s="98" t="s">
        <v>1556</v>
      </c>
      <c r="D10" s="97" t="s">
        <v>1557</v>
      </c>
      <c r="E10" s="98" t="s">
        <v>1558</v>
      </c>
      <c r="F10" s="99" t="s">
        <v>1559</v>
      </c>
    </row>
    <row r="11" spans="1:6">
      <c r="A11" s="96" t="s">
        <v>1560</v>
      </c>
      <c r="B11" s="97" t="s">
        <v>1561</v>
      </c>
      <c r="C11" s="98" t="s">
        <v>1562</v>
      </c>
      <c r="D11" s="97" t="s">
        <v>1563</v>
      </c>
      <c r="E11" s="98" t="s">
        <v>1564</v>
      </c>
      <c r="F11" s="99" t="s">
        <v>1565</v>
      </c>
    </row>
    <row r="12" spans="1:6">
      <c r="A12" s="96" t="s">
        <v>1566</v>
      </c>
      <c r="B12" s="97" t="s">
        <v>1567</v>
      </c>
      <c r="C12" s="98" t="s">
        <v>1568</v>
      </c>
      <c r="D12" s="97" t="s">
        <v>1569</v>
      </c>
      <c r="E12" s="98" t="s">
        <v>1570</v>
      </c>
      <c r="F12" s="99" t="s">
        <v>1571</v>
      </c>
    </row>
    <row r="13" spans="1:6">
      <c r="A13" s="96" t="s">
        <v>1572</v>
      </c>
      <c r="B13" s="97" t="s">
        <v>1573</v>
      </c>
      <c r="C13" s="98" t="s">
        <v>1574</v>
      </c>
      <c r="D13" s="97" t="s">
        <v>1575</v>
      </c>
      <c r="E13" s="98" t="s">
        <v>1576</v>
      </c>
      <c r="F13" s="99" t="s">
        <v>1577</v>
      </c>
    </row>
    <row r="14" spans="1:6">
      <c r="A14" s="96" t="s">
        <v>1578</v>
      </c>
      <c r="B14" s="97" t="s">
        <v>1579</v>
      </c>
      <c r="C14" s="98" t="s">
        <v>1580</v>
      </c>
      <c r="D14" s="97" t="s">
        <v>1581</v>
      </c>
      <c r="E14" s="98" t="s">
        <v>1582</v>
      </c>
      <c r="F14" s="99" t="s">
        <v>1583</v>
      </c>
    </row>
    <row r="15" spans="1:6">
      <c r="A15" s="96" t="s">
        <v>1584</v>
      </c>
      <c r="B15" s="97" t="s">
        <v>1585</v>
      </c>
      <c r="C15" s="98" t="s">
        <v>1586</v>
      </c>
      <c r="D15" s="97" t="s">
        <v>1587</v>
      </c>
      <c r="E15" s="98" t="s">
        <v>1588</v>
      </c>
      <c r="F15" s="99" t="s">
        <v>1589</v>
      </c>
    </row>
    <row r="16" spans="1:6">
      <c r="A16" s="96" t="s">
        <v>1590</v>
      </c>
      <c r="B16" s="97" t="s">
        <v>1591</v>
      </c>
      <c r="C16" s="98" t="s">
        <v>1592</v>
      </c>
      <c r="D16" s="97" t="s">
        <v>1593</v>
      </c>
      <c r="E16" s="98" t="s">
        <v>1594</v>
      </c>
      <c r="F16" s="99" t="s">
        <v>1595</v>
      </c>
    </row>
    <row r="17" spans="1:6">
      <c r="A17" s="96" t="s">
        <v>1596</v>
      </c>
      <c r="B17" s="97" t="s">
        <v>1597</v>
      </c>
      <c r="C17" s="98" t="s">
        <v>1598</v>
      </c>
      <c r="D17" s="97" t="s">
        <v>1599</v>
      </c>
      <c r="E17" s="98" t="s">
        <v>1600</v>
      </c>
      <c r="F17" s="99" t="s">
        <v>1601</v>
      </c>
    </row>
    <row r="18" spans="1:6">
      <c r="A18" s="96" t="s">
        <v>1602</v>
      </c>
      <c r="B18" s="97" t="s">
        <v>1603</v>
      </c>
      <c r="C18" s="98" t="s">
        <v>1604</v>
      </c>
      <c r="D18" s="97" t="s">
        <v>1605</v>
      </c>
      <c r="E18" s="98" t="s">
        <v>1606</v>
      </c>
      <c r="F18" s="99" t="s">
        <v>1607</v>
      </c>
    </row>
    <row r="19" spans="1:6">
      <c r="A19" s="96" t="s">
        <v>1608</v>
      </c>
      <c r="B19" s="97" t="s">
        <v>1609</v>
      </c>
      <c r="C19" s="98" t="s">
        <v>1610</v>
      </c>
      <c r="D19" s="97" t="s">
        <v>1611</v>
      </c>
      <c r="E19" s="98" t="s">
        <v>1612</v>
      </c>
      <c r="F19" s="99" t="s">
        <v>1613</v>
      </c>
    </row>
    <row r="20" spans="1:6">
      <c r="A20" s="96" t="s">
        <v>1614</v>
      </c>
      <c r="B20" s="97" t="s">
        <v>1615</v>
      </c>
      <c r="C20" s="98" t="s">
        <v>1616</v>
      </c>
      <c r="D20" s="97" t="s">
        <v>1617</v>
      </c>
      <c r="E20" s="98" t="s">
        <v>1618</v>
      </c>
      <c r="F20" s="99" t="s">
        <v>1619</v>
      </c>
    </row>
    <row r="21" spans="1:6">
      <c r="A21" s="96" t="s">
        <v>1620</v>
      </c>
      <c r="B21" s="97" t="s">
        <v>1621</v>
      </c>
      <c r="C21" s="98" t="s">
        <v>1622</v>
      </c>
      <c r="D21" s="97" t="s">
        <v>1623</v>
      </c>
      <c r="E21" s="98" t="s">
        <v>1624</v>
      </c>
      <c r="F21" s="99" t="s">
        <v>1625</v>
      </c>
    </row>
    <row r="22" spans="1:6">
      <c r="A22" s="96" t="s">
        <v>1626</v>
      </c>
      <c r="B22" s="97" t="s">
        <v>1627</v>
      </c>
      <c r="C22" s="98" t="s">
        <v>1628</v>
      </c>
      <c r="D22" s="97" t="s">
        <v>1629</v>
      </c>
      <c r="E22" s="98" t="s">
        <v>1630</v>
      </c>
      <c r="F22" s="99" t="s">
        <v>1631</v>
      </c>
    </row>
    <row r="23" spans="1:6">
      <c r="A23" s="96" t="s">
        <v>1632</v>
      </c>
      <c r="B23" s="97" t="s">
        <v>1633</v>
      </c>
      <c r="C23" s="98" t="s">
        <v>1634</v>
      </c>
      <c r="D23" s="97" t="s">
        <v>1635</v>
      </c>
      <c r="E23" s="98" t="s">
        <v>1636</v>
      </c>
      <c r="F23" s="99" t="s">
        <v>1637</v>
      </c>
    </row>
    <row r="24" spans="1:6">
      <c r="A24" s="96" t="s">
        <v>1638</v>
      </c>
      <c r="B24" s="97" t="s">
        <v>1639</v>
      </c>
      <c r="C24" s="98" t="s">
        <v>1640</v>
      </c>
      <c r="D24" s="97" t="s">
        <v>1641</v>
      </c>
      <c r="E24" s="98" t="s">
        <v>1642</v>
      </c>
      <c r="F24" s="99" t="s">
        <v>1643</v>
      </c>
    </row>
    <row r="25" spans="1:6">
      <c r="A25" s="96" t="s">
        <v>1644</v>
      </c>
      <c r="B25" s="97" t="s">
        <v>1645</v>
      </c>
      <c r="C25" s="98" t="s">
        <v>1646</v>
      </c>
      <c r="D25" s="97" t="s">
        <v>1647</v>
      </c>
      <c r="E25" s="98" t="s">
        <v>1648</v>
      </c>
      <c r="F25" s="99" t="s">
        <v>1649</v>
      </c>
    </row>
    <row r="26" spans="1:6">
      <c r="A26" s="96" t="s">
        <v>1650</v>
      </c>
      <c r="B26" s="97" t="s">
        <v>1651</v>
      </c>
      <c r="C26" s="98" t="s">
        <v>1652</v>
      </c>
      <c r="D26" s="97" t="s">
        <v>1653</v>
      </c>
      <c r="E26" s="98" t="s">
        <v>1654</v>
      </c>
      <c r="F26" s="99" t="s">
        <v>1655</v>
      </c>
    </row>
    <row r="27" spans="1:6">
      <c r="A27" s="96" t="s">
        <v>1656</v>
      </c>
      <c r="B27" s="97" t="s">
        <v>1657</v>
      </c>
      <c r="C27" s="98" t="s">
        <v>1658</v>
      </c>
      <c r="D27" s="97" t="s">
        <v>1659</v>
      </c>
      <c r="E27" s="98" t="s">
        <v>1660</v>
      </c>
      <c r="F27" s="99" t="s">
        <v>1661</v>
      </c>
    </row>
    <row r="28" spans="1:6">
      <c r="A28" s="96" t="s">
        <v>1662</v>
      </c>
      <c r="B28" s="97" t="s">
        <v>1663</v>
      </c>
      <c r="C28" s="98" t="s">
        <v>1664</v>
      </c>
      <c r="D28" s="97" t="s">
        <v>1665</v>
      </c>
      <c r="E28" s="98" t="s">
        <v>1666</v>
      </c>
      <c r="F28" s="99" t="s">
        <v>1667</v>
      </c>
    </row>
    <row r="29" spans="1:6">
      <c r="A29" s="96" t="s">
        <v>1668</v>
      </c>
      <c r="B29" s="97" t="s">
        <v>1669</v>
      </c>
      <c r="C29" s="98" t="s">
        <v>1670</v>
      </c>
      <c r="D29" s="97" t="s">
        <v>1671</v>
      </c>
      <c r="E29" s="98" t="s">
        <v>1672</v>
      </c>
      <c r="F29" s="99" t="s">
        <v>1673</v>
      </c>
    </row>
    <row r="30" spans="1:6">
      <c r="A30" s="96" t="s">
        <v>1674</v>
      </c>
      <c r="B30" s="97" t="s">
        <v>1675</v>
      </c>
      <c r="C30" s="98" t="s">
        <v>1676</v>
      </c>
      <c r="D30" s="97" t="s">
        <v>1677</v>
      </c>
      <c r="E30" s="98" t="s">
        <v>1678</v>
      </c>
      <c r="F30" s="99" t="s">
        <v>1679</v>
      </c>
    </row>
    <row r="31" spans="1:6">
      <c r="A31" s="96" t="s">
        <v>1680</v>
      </c>
      <c r="B31" s="97" t="s">
        <v>1681</v>
      </c>
      <c r="C31" s="98" t="s">
        <v>1682</v>
      </c>
      <c r="D31" s="97" t="s">
        <v>1683</v>
      </c>
      <c r="E31" s="98" t="s">
        <v>1684</v>
      </c>
      <c r="F31" s="99" t="s">
        <v>1685</v>
      </c>
    </row>
    <row r="32" spans="1:6">
      <c r="A32" s="96" t="s">
        <v>1686</v>
      </c>
      <c r="B32" s="97" t="s">
        <v>1687</v>
      </c>
      <c r="C32" s="98" t="s">
        <v>1688</v>
      </c>
      <c r="D32" s="97" t="s">
        <v>1689</v>
      </c>
      <c r="E32" s="98" t="s">
        <v>1690</v>
      </c>
      <c r="F32" s="99" t="s">
        <v>1691</v>
      </c>
    </row>
    <row r="33" spans="1:6">
      <c r="A33" s="96" t="s">
        <v>1692</v>
      </c>
      <c r="B33" s="97" t="s">
        <v>1693</v>
      </c>
      <c r="C33" s="98" t="s">
        <v>1694</v>
      </c>
      <c r="D33" s="97" t="s">
        <v>1695</v>
      </c>
      <c r="E33" s="98" t="s">
        <v>1696</v>
      </c>
      <c r="F33" s="99" t="s">
        <v>1697</v>
      </c>
    </row>
    <row r="34" spans="1:6">
      <c r="A34" s="96" t="s">
        <v>1698</v>
      </c>
      <c r="B34" s="97" t="s">
        <v>1699</v>
      </c>
      <c r="C34" s="98" t="s">
        <v>1700</v>
      </c>
      <c r="D34" s="97" t="s">
        <v>1701</v>
      </c>
      <c r="E34" s="98" t="s">
        <v>1702</v>
      </c>
      <c r="F34" s="99" t="s">
        <v>1703</v>
      </c>
    </row>
    <row r="35" spans="1:6">
      <c r="A35" s="96" t="s">
        <v>1704</v>
      </c>
      <c r="B35" s="97" t="s">
        <v>1705</v>
      </c>
      <c r="C35" s="98" t="s">
        <v>1706</v>
      </c>
      <c r="D35" s="97" t="s">
        <v>1707</v>
      </c>
      <c r="E35" s="98" t="s">
        <v>1708</v>
      </c>
      <c r="F35" s="99" t="s">
        <v>1709</v>
      </c>
    </row>
    <row r="36" spans="1:6">
      <c r="A36" s="96" t="s">
        <v>1710</v>
      </c>
      <c r="B36" s="97" t="s">
        <v>1711</v>
      </c>
      <c r="C36" s="98" t="s">
        <v>1712</v>
      </c>
      <c r="D36" s="97" t="s">
        <v>1713</v>
      </c>
      <c r="E36" s="98" t="s">
        <v>1714</v>
      </c>
      <c r="F36" s="99" t="s">
        <v>1715</v>
      </c>
    </row>
    <row r="37" spans="1:6">
      <c r="A37" s="96" t="s">
        <v>1716</v>
      </c>
      <c r="B37" s="97" t="s">
        <v>1717</v>
      </c>
      <c r="C37" s="98" t="s">
        <v>1718</v>
      </c>
      <c r="D37" s="97" t="s">
        <v>1719</v>
      </c>
      <c r="E37" s="98" t="s">
        <v>1720</v>
      </c>
      <c r="F37" s="99" t="s">
        <v>1721</v>
      </c>
    </row>
    <row r="38" spans="1:6">
      <c r="A38" s="96" t="s">
        <v>1722</v>
      </c>
      <c r="B38" s="97" t="s">
        <v>1723</v>
      </c>
      <c r="C38" s="98" t="s">
        <v>1724</v>
      </c>
      <c r="D38" s="97" t="s">
        <v>1725</v>
      </c>
      <c r="E38" s="98" t="s">
        <v>1726</v>
      </c>
      <c r="F38" s="99" t="s">
        <v>1727</v>
      </c>
    </row>
    <row r="39" spans="1:6">
      <c r="A39" s="96" t="s">
        <v>1728</v>
      </c>
      <c r="B39" s="97" t="s">
        <v>1729</v>
      </c>
      <c r="C39" s="98" t="s">
        <v>1730</v>
      </c>
      <c r="D39" s="97" t="s">
        <v>1731</v>
      </c>
      <c r="E39" s="98" t="s">
        <v>1732</v>
      </c>
      <c r="F39" s="99" t="s">
        <v>1733</v>
      </c>
    </row>
    <row r="40" spans="1:6">
      <c r="A40" s="96" t="s">
        <v>1734</v>
      </c>
      <c r="B40" s="97" t="s">
        <v>1735</v>
      </c>
      <c r="C40" s="98" t="s">
        <v>1736</v>
      </c>
      <c r="D40" s="97" t="s">
        <v>1737</v>
      </c>
      <c r="E40" s="98" t="s">
        <v>1738</v>
      </c>
      <c r="F40" s="99" t="s">
        <v>1739</v>
      </c>
    </row>
    <row r="41" spans="1:6">
      <c r="A41" s="96" t="s">
        <v>1740</v>
      </c>
      <c r="B41" s="97" t="s">
        <v>1741</v>
      </c>
      <c r="C41" s="98" t="s">
        <v>1742</v>
      </c>
      <c r="D41" s="97" t="s">
        <v>1743</v>
      </c>
      <c r="E41" s="98" t="s">
        <v>1744</v>
      </c>
      <c r="F41" s="99" t="s">
        <v>1745</v>
      </c>
    </row>
    <row r="42" spans="1:6">
      <c r="A42" s="96" t="s">
        <v>1746</v>
      </c>
      <c r="B42" s="97" t="s">
        <v>1747</v>
      </c>
      <c r="C42" s="98" t="s">
        <v>1748</v>
      </c>
      <c r="D42" s="97" t="s">
        <v>1749</v>
      </c>
      <c r="E42" s="98" t="s">
        <v>1750</v>
      </c>
      <c r="F42" s="99" t="s">
        <v>1751</v>
      </c>
    </row>
    <row r="43" spans="1:6">
      <c r="A43" s="96" t="s">
        <v>1752</v>
      </c>
      <c r="B43" s="97" t="s">
        <v>1753</v>
      </c>
      <c r="C43" s="98" t="s">
        <v>1754</v>
      </c>
      <c r="D43" s="97" t="s">
        <v>1755</v>
      </c>
      <c r="E43" s="98" t="s">
        <v>1756</v>
      </c>
      <c r="F43" s="99" t="s">
        <v>1757</v>
      </c>
    </row>
    <row r="44" spans="1:6">
      <c r="A44" s="96" t="s">
        <v>1758</v>
      </c>
      <c r="B44" s="97" t="s">
        <v>1759</v>
      </c>
      <c r="C44" s="98" t="s">
        <v>1760</v>
      </c>
      <c r="D44" s="97" t="s">
        <v>1761</v>
      </c>
      <c r="E44" s="98" t="s">
        <v>1762</v>
      </c>
      <c r="F44" s="99" t="s">
        <v>1763</v>
      </c>
    </row>
    <row r="45" spans="1:6">
      <c r="A45" s="96" t="s">
        <v>1764</v>
      </c>
      <c r="B45" s="97" t="s">
        <v>1765</v>
      </c>
      <c r="C45" s="98" t="s">
        <v>1766</v>
      </c>
      <c r="D45" s="97" t="s">
        <v>1767</v>
      </c>
      <c r="E45" s="98" t="s">
        <v>1768</v>
      </c>
      <c r="F45" s="99" t="s">
        <v>1769</v>
      </c>
    </row>
    <row r="46" spans="1:6">
      <c r="A46" s="96" t="s">
        <v>1770</v>
      </c>
      <c r="B46" s="97" t="s">
        <v>1771</v>
      </c>
      <c r="C46" s="98" t="s">
        <v>1772</v>
      </c>
      <c r="D46" s="97" t="s">
        <v>1773</v>
      </c>
      <c r="E46" s="98" t="s">
        <v>1774</v>
      </c>
      <c r="F46" s="99" t="s">
        <v>1775</v>
      </c>
    </row>
    <row r="47" spans="1:6">
      <c r="A47" s="96" t="s">
        <v>1776</v>
      </c>
      <c r="B47" s="97" t="s">
        <v>1777</v>
      </c>
      <c r="C47" s="98" t="s">
        <v>1778</v>
      </c>
      <c r="D47" s="97" t="s">
        <v>1779</v>
      </c>
      <c r="E47" s="98" t="s">
        <v>1780</v>
      </c>
      <c r="F47" s="99" t="s">
        <v>1781</v>
      </c>
    </row>
    <row r="48" spans="1:6">
      <c r="A48" s="96" t="s">
        <v>1782</v>
      </c>
      <c r="B48" s="97" t="s">
        <v>1783</v>
      </c>
      <c r="C48" s="98" t="s">
        <v>1784</v>
      </c>
      <c r="D48" s="97" t="s">
        <v>1785</v>
      </c>
      <c r="E48" s="98" t="s">
        <v>1786</v>
      </c>
      <c r="F48" s="99" t="s">
        <v>1787</v>
      </c>
    </row>
    <row r="49" spans="1:6">
      <c r="A49" s="96" t="s">
        <v>1788</v>
      </c>
      <c r="B49" s="97" t="s">
        <v>1789</v>
      </c>
      <c r="C49" s="98" t="s">
        <v>1790</v>
      </c>
      <c r="D49" s="97" t="s">
        <v>1791</v>
      </c>
      <c r="E49" s="98" t="s">
        <v>1792</v>
      </c>
      <c r="F49" s="99" t="s">
        <v>1793</v>
      </c>
    </row>
    <row r="50" spans="1:6">
      <c r="A50" s="96" t="s">
        <v>1794</v>
      </c>
      <c r="B50" s="97" t="s">
        <v>1795</v>
      </c>
      <c r="C50" s="98" t="s">
        <v>1796</v>
      </c>
      <c r="D50" s="97" t="s">
        <v>1797</v>
      </c>
      <c r="E50" s="98" t="s">
        <v>1798</v>
      </c>
      <c r="F50" s="99" t="s">
        <v>1799</v>
      </c>
    </row>
    <row r="51" spans="1:6">
      <c r="A51" s="96" t="s">
        <v>1800</v>
      </c>
      <c r="B51" s="97" t="s">
        <v>1801</v>
      </c>
      <c r="C51" s="98" t="s">
        <v>1802</v>
      </c>
      <c r="D51" s="97" t="s">
        <v>1803</v>
      </c>
      <c r="E51" s="98" t="s">
        <v>1804</v>
      </c>
      <c r="F51" s="99" t="s">
        <v>1805</v>
      </c>
    </row>
    <row r="52" spans="1:6">
      <c r="A52" s="96" t="s">
        <v>1806</v>
      </c>
      <c r="B52" s="97" t="s">
        <v>1807</v>
      </c>
      <c r="C52" s="98" t="s">
        <v>1808</v>
      </c>
      <c r="D52" s="97" t="s">
        <v>1809</v>
      </c>
      <c r="E52" s="98" t="s">
        <v>1810</v>
      </c>
      <c r="F52" s="99" t="s">
        <v>1811</v>
      </c>
    </row>
    <row r="53" spans="1:6">
      <c r="A53" s="96" t="s">
        <v>1812</v>
      </c>
      <c r="B53" s="97" t="s">
        <v>1813</v>
      </c>
      <c r="C53" s="98" t="s">
        <v>1814</v>
      </c>
      <c r="D53" s="97" t="s">
        <v>1815</v>
      </c>
      <c r="E53" s="98" t="s">
        <v>1816</v>
      </c>
      <c r="F53" s="99" t="s">
        <v>1817</v>
      </c>
    </row>
    <row r="54" spans="1:6">
      <c r="A54" s="96" t="s">
        <v>1818</v>
      </c>
      <c r="B54" s="97" t="s">
        <v>1819</v>
      </c>
      <c r="C54" s="98" t="s">
        <v>1820</v>
      </c>
      <c r="D54" s="97" t="s">
        <v>1821</v>
      </c>
      <c r="E54" s="98" t="s">
        <v>1822</v>
      </c>
      <c r="F54" s="99" t="s">
        <v>1823</v>
      </c>
    </row>
    <row r="55" spans="1:6">
      <c r="A55" s="96" t="s">
        <v>1824</v>
      </c>
      <c r="B55" s="97" t="s">
        <v>1825</v>
      </c>
      <c r="C55" s="98" t="s">
        <v>1826</v>
      </c>
      <c r="D55" s="97" t="s">
        <v>1827</v>
      </c>
      <c r="E55" s="98" t="s">
        <v>1552</v>
      </c>
      <c r="F55" s="99" t="s">
        <v>1828</v>
      </c>
    </row>
    <row r="56" spans="1:6">
      <c r="A56" s="96" t="s">
        <v>1829</v>
      </c>
      <c r="B56" s="97" t="s">
        <v>1830</v>
      </c>
      <c r="C56" s="98" t="s">
        <v>1831</v>
      </c>
      <c r="D56" s="97" t="s">
        <v>1832</v>
      </c>
      <c r="E56" s="98" t="s">
        <v>1833</v>
      </c>
      <c r="F56" s="99" t="s">
        <v>1834</v>
      </c>
    </row>
    <row r="57" spans="1:6">
      <c r="A57" s="96" t="s">
        <v>1835</v>
      </c>
      <c r="B57" s="97" t="s">
        <v>1836</v>
      </c>
      <c r="C57" s="98" t="s">
        <v>1837</v>
      </c>
      <c r="D57" s="97" t="s">
        <v>1838</v>
      </c>
      <c r="E57" s="98" t="s">
        <v>1839</v>
      </c>
      <c r="F57" s="99" t="s">
        <v>1840</v>
      </c>
    </row>
    <row r="58" spans="1:6">
      <c r="A58" s="96" t="s">
        <v>1841</v>
      </c>
      <c r="B58" s="97" t="s">
        <v>1842</v>
      </c>
      <c r="C58" s="98" t="s">
        <v>1843</v>
      </c>
      <c r="D58" s="97" t="s">
        <v>1844</v>
      </c>
      <c r="E58" s="98" t="s">
        <v>1845</v>
      </c>
      <c r="F58" s="99" t="s">
        <v>1846</v>
      </c>
    </row>
    <row r="59" spans="1:6">
      <c r="A59" s="96" t="s">
        <v>1847</v>
      </c>
      <c r="B59" s="97" t="s">
        <v>1848</v>
      </c>
      <c r="C59" s="98" t="s">
        <v>1849</v>
      </c>
      <c r="D59" s="97" t="s">
        <v>1850</v>
      </c>
      <c r="E59" s="98" t="s">
        <v>1851</v>
      </c>
      <c r="F59" s="99" t="s">
        <v>1852</v>
      </c>
    </row>
    <row r="60" spans="1:6">
      <c r="A60" s="96" t="s">
        <v>1853</v>
      </c>
      <c r="B60" s="97" t="s">
        <v>1854</v>
      </c>
      <c r="C60" s="98" t="s">
        <v>1855</v>
      </c>
      <c r="D60" s="97" t="s">
        <v>1856</v>
      </c>
      <c r="E60" s="98" t="s">
        <v>1660</v>
      </c>
      <c r="F60" s="99" t="s">
        <v>1857</v>
      </c>
    </row>
    <row r="61" spans="1:6">
      <c r="A61" s="96" t="s">
        <v>1858</v>
      </c>
      <c r="B61" s="97" t="s">
        <v>1859</v>
      </c>
      <c r="C61" s="98" t="s">
        <v>1860</v>
      </c>
      <c r="D61" s="97" t="s">
        <v>1861</v>
      </c>
      <c r="E61" s="98" t="s">
        <v>1862</v>
      </c>
      <c r="F61" s="99" t="s">
        <v>1863</v>
      </c>
    </row>
    <row r="62" spans="1:6">
      <c r="A62" s="96" t="s">
        <v>1864</v>
      </c>
      <c r="B62" s="97" t="s">
        <v>1865</v>
      </c>
      <c r="C62" s="98" t="s">
        <v>1866</v>
      </c>
      <c r="D62" s="97" t="s">
        <v>1867</v>
      </c>
      <c r="E62" s="98" t="s">
        <v>1868</v>
      </c>
      <c r="F62" s="99" t="s">
        <v>1869</v>
      </c>
    </row>
    <row r="63" spans="1:6">
      <c r="A63" s="96" t="s">
        <v>1870</v>
      </c>
      <c r="B63" s="97" t="s">
        <v>1871</v>
      </c>
      <c r="C63" s="98" t="s">
        <v>1872</v>
      </c>
      <c r="D63" s="97" t="s">
        <v>1873</v>
      </c>
      <c r="E63" s="98" t="s">
        <v>1874</v>
      </c>
      <c r="F63" s="99" t="s">
        <v>1875</v>
      </c>
    </row>
    <row r="64" spans="1:6">
      <c r="A64" s="96" t="s">
        <v>1876</v>
      </c>
      <c r="B64" s="97" t="s">
        <v>1877</v>
      </c>
      <c r="C64" s="98" t="s">
        <v>1878</v>
      </c>
      <c r="D64" s="97" t="s">
        <v>1879</v>
      </c>
      <c r="E64" s="98" t="s">
        <v>1880</v>
      </c>
      <c r="F64" s="99" t="s">
        <v>1881</v>
      </c>
    </row>
    <row r="65" spans="1:6">
      <c r="A65" s="96" t="s">
        <v>1882</v>
      </c>
      <c r="B65" s="97" t="s">
        <v>1883</v>
      </c>
      <c r="C65" s="98" t="s">
        <v>1884</v>
      </c>
      <c r="D65" s="97" t="s">
        <v>1885</v>
      </c>
      <c r="E65" s="98" t="s">
        <v>1886</v>
      </c>
      <c r="F65" s="99" t="s">
        <v>1887</v>
      </c>
    </row>
    <row r="66" spans="1:6">
      <c r="A66" s="96" t="s">
        <v>1888</v>
      </c>
      <c r="B66" s="97" t="s">
        <v>1889</v>
      </c>
      <c r="C66" s="98" t="s">
        <v>1890</v>
      </c>
      <c r="D66" s="97" t="s">
        <v>1891</v>
      </c>
      <c r="E66" s="98" t="s">
        <v>1892</v>
      </c>
      <c r="F66" s="99" t="s">
        <v>1893</v>
      </c>
    </row>
    <row r="67" spans="1:6">
      <c r="A67" s="96" t="s">
        <v>1894</v>
      </c>
      <c r="B67" s="97" t="s">
        <v>1895</v>
      </c>
      <c r="C67" s="98" t="s">
        <v>1896</v>
      </c>
      <c r="D67" s="97" t="s">
        <v>1897</v>
      </c>
      <c r="E67" s="98" t="s">
        <v>1898</v>
      </c>
      <c r="F67" s="99" t="s">
        <v>1899</v>
      </c>
    </row>
    <row r="68" spans="1:6">
      <c r="A68" s="96" t="s">
        <v>1900</v>
      </c>
      <c r="B68" s="97" t="s">
        <v>1901</v>
      </c>
      <c r="C68" s="98" t="s">
        <v>1902</v>
      </c>
      <c r="D68" s="97" t="s">
        <v>1903</v>
      </c>
      <c r="E68" s="98" t="s">
        <v>1904</v>
      </c>
      <c r="F68" s="99" t="s">
        <v>1905</v>
      </c>
    </row>
    <row r="69" spans="1:6">
      <c r="A69" s="96" t="s">
        <v>1906</v>
      </c>
      <c r="B69" s="97" t="s">
        <v>1907</v>
      </c>
      <c r="C69" s="98" t="s">
        <v>1908</v>
      </c>
      <c r="D69" s="97" t="s">
        <v>1909</v>
      </c>
      <c r="E69" s="98" t="s">
        <v>1910</v>
      </c>
      <c r="F69" s="99" t="s">
        <v>1911</v>
      </c>
    </row>
    <row r="70" spans="1:6">
      <c r="A70" s="96" t="s">
        <v>1912</v>
      </c>
      <c r="B70" s="97" t="s">
        <v>1913</v>
      </c>
      <c r="C70" s="98" t="s">
        <v>1914</v>
      </c>
      <c r="D70" s="97" t="s">
        <v>1915</v>
      </c>
      <c r="E70" s="98" t="s">
        <v>1916</v>
      </c>
      <c r="F70" s="99" t="s">
        <v>1917</v>
      </c>
    </row>
    <row r="71" spans="1:6">
      <c r="A71" s="96" t="s">
        <v>1918</v>
      </c>
      <c r="B71" s="97" t="s">
        <v>1919</v>
      </c>
      <c r="C71" s="98" t="s">
        <v>1920</v>
      </c>
      <c r="D71" s="97" t="s">
        <v>1921</v>
      </c>
      <c r="E71" s="98" t="s">
        <v>1922</v>
      </c>
      <c r="F71" s="99" t="s">
        <v>1923</v>
      </c>
    </row>
    <row r="72" spans="1:6">
      <c r="A72" s="96" t="s">
        <v>1924</v>
      </c>
      <c r="B72" s="97" t="s">
        <v>1925</v>
      </c>
      <c r="C72" s="98" t="s">
        <v>1926</v>
      </c>
      <c r="D72" s="97" t="s">
        <v>1927</v>
      </c>
      <c r="E72" s="98" t="s">
        <v>1928</v>
      </c>
      <c r="F72" s="99" t="s">
        <v>1929</v>
      </c>
    </row>
    <row r="73" spans="1:6">
      <c r="A73" s="96" t="s">
        <v>1930</v>
      </c>
      <c r="B73" s="97" t="s">
        <v>1931</v>
      </c>
      <c r="C73" s="98" t="s">
        <v>1932</v>
      </c>
      <c r="D73" s="97" t="s">
        <v>1933</v>
      </c>
      <c r="E73" s="98" t="s">
        <v>1934</v>
      </c>
      <c r="F73" s="99" t="s">
        <v>1935</v>
      </c>
    </row>
    <row r="74" spans="1:6">
      <c r="A74" s="96" t="s">
        <v>1936</v>
      </c>
      <c r="B74" s="97" t="s">
        <v>1937</v>
      </c>
      <c r="C74" s="98" t="s">
        <v>1938</v>
      </c>
      <c r="D74" s="97" t="s">
        <v>1939</v>
      </c>
      <c r="E74" s="98" t="s">
        <v>1702</v>
      </c>
      <c r="F74" s="99" t="s">
        <v>1940</v>
      </c>
    </row>
    <row r="75" spans="1:6">
      <c r="A75" s="96" t="s">
        <v>1941</v>
      </c>
      <c r="B75" s="97" t="s">
        <v>1942</v>
      </c>
      <c r="C75" s="98" t="s">
        <v>1943</v>
      </c>
      <c r="D75" s="97" t="s">
        <v>1944</v>
      </c>
      <c r="E75" s="98" t="s">
        <v>1945</v>
      </c>
      <c r="F75" s="99" t="s">
        <v>1946</v>
      </c>
    </row>
    <row r="76" spans="1:6">
      <c r="A76" s="96" t="s">
        <v>1947</v>
      </c>
      <c r="B76" s="97" t="s">
        <v>1948</v>
      </c>
      <c r="C76" s="98" t="s">
        <v>1949</v>
      </c>
      <c r="D76" s="97" t="s">
        <v>1950</v>
      </c>
      <c r="E76" s="98" t="s">
        <v>1951</v>
      </c>
      <c r="F76" s="99" t="s">
        <v>1952</v>
      </c>
    </row>
    <row r="77" spans="1:6">
      <c r="A77" s="96" t="s">
        <v>1953</v>
      </c>
      <c r="B77" s="97" t="s">
        <v>1954</v>
      </c>
      <c r="C77" s="98" t="s">
        <v>1955</v>
      </c>
      <c r="D77" s="97" t="s">
        <v>1956</v>
      </c>
      <c r="E77" s="98" t="s">
        <v>1957</v>
      </c>
      <c r="F77" s="99" t="s">
        <v>1958</v>
      </c>
    </row>
    <row r="78" spans="1:6">
      <c r="A78" s="96" t="s">
        <v>1959</v>
      </c>
      <c r="B78" s="97" t="s">
        <v>1960</v>
      </c>
      <c r="C78" s="98" t="s">
        <v>1961</v>
      </c>
      <c r="D78" s="97" t="s">
        <v>1962</v>
      </c>
      <c r="E78" s="98" t="s">
        <v>1963</v>
      </c>
      <c r="F78" s="99" t="s">
        <v>1964</v>
      </c>
    </row>
    <row r="79" spans="1:6">
      <c r="A79" s="96" t="s">
        <v>1965</v>
      </c>
      <c r="B79" s="97" t="s">
        <v>1966</v>
      </c>
      <c r="C79" s="98" t="s">
        <v>1967</v>
      </c>
      <c r="D79" s="97" t="s">
        <v>1968</v>
      </c>
      <c r="E79" s="98" t="s">
        <v>1969</v>
      </c>
      <c r="F79" s="99" t="s">
        <v>1970</v>
      </c>
    </row>
    <row r="80" spans="1:6">
      <c r="A80" s="96" t="s">
        <v>1971</v>
      </c>
      <c r="B80" s="97" t="s">
        <v>1972</v>
      </c>
      <c r="C80" s="98" t="s">
        <v>1973</v>
      </c>
      <c r="D80" s="97" t="s">
        <v>1974</v>
      </c>
      <c r="E80" s="98" t="s">
        <v>1975</v>
      </c>
      <c r="F80" s="99" t="s">
        <v>1976</v>
      </c>
    </row>
    <row r="81" spans="1:6">
      <c r="A81" s="96" t="s">
        <v>1977</v>
      </c>
      <c r="B81" s="97" t="s">
        <v>1978</v>
      </c>
      <c r="C81" s="98" t="s">
        <v>1979</v>
      </c>
      <c r="D81" s="97" t="s">
        <v>1980</v>
      </c>
      <c r="E81" s="98" t="s">
        <v>1981</v>
      </c>
      <c r="F81" s="99" t="s">
        <v>1982</v>
      </c>
    </row>
    <row r="82" spans="1:6">
      <c r="A82" s="96" t="s">
        <v>1983</v>
      </c>
      <c r="B82" s="97" t="s">
        <v>1984</v>
      </c>
      <c r="C82" s="98" t="s">
        <v>1985</v>
      </c>
      <c r="D82" s="97" t="s">
        <v>1986</v>
      </c>
      <c r="E82" s="98" t="s">
        <v>1987</v>
      </c>
      <c r="F82" s="99" t="s">
        <v>1988</v>
      </c>
    </row>
    <row r="83" spans="1:6">
      <c r="A83" s="96" t="s">
        <v>1989</v>
      </c>
      <c r="B83" s="97" t="s">
        <v>1990</v>
      </c>
      <c r="C83" s="98" t="s">
        <v>1991</v>
      </c>
      <c r="D83" s="97" t="s">
        <v>1992</v>
      </c>
      <c r="E83" s="98" t="s">
        <v>1993</v>
      </c>
      <c r="F83" s="99" t="s">
        <v>1994</v>
      </c>
    </row>
    <row r="84" spans="1:6">
      <c r="A84" s="96" t="s">
        <v>1995</v>
      </c>
      <c r="B84" s="97" t="s">
        <v>1996</v>
      </c>
      <c r="C84" s="98" t="s">
        <v>1997</v>
      </c>
      <c r="D84" s="97" t="s">
        <v>1998</v>
      </c>
      <c r="E84" s="98" t="s">
        <v>1999</v>
      </c>
      <c r="F84" s="99" t="s">
        <v>2000</v>
      </c>
    </row>
    <row r="85" spans="1:6">
      <c r="A85" s="96" t="s">
        <v>2001</v>
      </c>
      <c r="B85" s="97" t="s">
        <v>2002</v>
      </c>
      <c r="C85" s="98" t="s">
        <v>2003</v>
      </c>
      <c r="D85" s="97" t="s">
        <v>2004</v>
      </c>
      <c r="E85" s="98" t="s">
        <v>2005</v>
      </c>
      <c r="F85" s="99" t="s">
        <v>2006</v>
      </c>
    </row>
    <row r="86" spans="1:6">
      <c r="A86" s="96" t="s">
        <v>2007</v>
      </c>
      <c r="B86" s="97" t="s">
        <v>2008</v>
      </c>
      <c r="C86" s="98" t="s">
        <v>2009</v>
      </c>
      <c r="D86" s="97" t="s">
        <v>2010</v>
      </c>
      <c r="E86" s="98" t="s">
        <v>2011</v>
      </c>
      <c r="F86" s="99" t="s">
        <v>2012</v>
      </c>
    </row>
    <row r="87" spans="1:6">
      <c r="A87" s="96" t="s">
        <v>2013</v>
      </c>
      <c r="B87" s="97" t="s">
        <v>2014</v>
      </c>
      <c r="C87" s="98" t="s">
        <v>2015</v>
      </c>
      <c r="D87" s="97" t="s">
        <v>2016</v>
      </c>
      <c r="E87" s="98" t="s">
        <v>2017</v>
      </c>
      <c r="F87" s="99" t="s">
        <v>2018</v>
      </c>
    </row>
    <row r="88" spans="1:6">
      <c r="A88" s="96" t="s">
        <v>2019</v>
      </c>
      <c r="B88" s="97" t="s">
        <v>2020</v>
      </c>
      <c r="C88" s="98" t="s">
        <v>2021</v>
      </c>
      <c r="D88" s="97" t="s">
        <v>2022</v>
      </c>
      <c r="E88" s="98" t="s">
        <v>2023</v>
      </c>
      <c r="F88" s="99" t="s">
        <v>2024</v>
      </c>
    </row>
    <row r="89" spans="1:6">
      <c r="A89" s="96" t="s">
        <v>2025</v>
      </c>
      <c r="B89" s="97" t="s">
        <v>2026</v>
      </c>
      <c r="C89" s="98" t="s">
        <v>2027</v>
      </c>
      <c r="D89" s="97" t="s">
        <v>2028</v>
      </c>
      <c r="E89" s="98" t="s">
        <v>2029</v>
      </c>
      <c r="F89" s="99" t="s">
        <v>2030</v>
      </c>
    </row>
    <row r="90" spans="1:6">
      <c r="A90" s="96" t="s">
        <v>2031</v>
      </c>
      <c r="B90" s="97" t="s">
        <v>2032</v>
      </c>
      <c r="C90" s="98" t="s">
        <v>2033</v>
      </c>
      <c r="D90" s="97" t="s">
        <v>2034</v>
      </c>
      <c r="E90" s="98" t="s">
        <v>1774</v>
      </c>
      <c r="F90" s="99" t="s">
        <v>2035</v>
      </c>
    </row>
    <row r="91" spans="1:6">
      <c r="A91" s="96" t="s">
        <v>2036</v>
      </c>
      <c r="B91" s="97" t="s">
        <v>2037</v>
      </c>
      <c r="C91" s="98" t="s">
        <v>2038</v>
      </c>
      <c r="D91" s="97" t="s">
        <v>2039</v>
      </c>
      <c r="E91" s="98" t="s">
        <v>2040</v>
      </c>
      <c r="F91" s="99" t="s">
        <v>2041</v>
      </c>
    </row>
    <row r="92" spans="1:6">
      <c r="A92" s="96" t="s">
        <v>2042</v>
      </c>
      <c r="B92" s="97" t="s">
        <v>2043</v>
      </c>
      <c r="C92" s="98" t="s">
        <v>2044</v>
      </c>
      <c r="D92" s="97" t="s">
        <v>2045</v>
      </c>
      <c r="E92" s="98" t="s">
        <v>2046</v>
      </c>
      <c r="F92" s="99" t="s">
        <v>2047</v>
      </c>
    </row>
    <row r="93" spans="1:6">
      <c r="A93" s="96" t="s">
        <v>2048</v>
      </c>
      <c r="B93" s="97" t="s">
        <v>2049</v>
      </c>
      <c r="C93" s="98" t="s">
        <v>2050</v>
      </c>
      <c r="D93" s="97" t="s">
        <v>2051</v>
      </c>
      <c r="E93" s="98" t="s">
        <v>2052</v>
      </c>
      <c r="F93" s="99" t="s">
        <v>2053</v>
      </c>
    </row>
    <row r="94" spans="1:6">
      <c r="A94" s="96" t="s">
        <v>2054</v>
      </c>
      <c r="B94" s="97" t="s">
        <v>2055</v>
      </c>
      <c r="C94" s="98" t="s">
        <v>2056</v>
      </c>
      <c r="D94" s="97" t="s">
        <v>2057</v>
      </c>
      <c r="E94" s="98" t="s">
        <v>2058</v>
      </c>
      <c r="F94" s="99" t="s">
        <v>2059</v>
      </c>
    </row>
    <row r="95" spans="1:6">
      <c r="A95" s="96" t="s">
        <v>2060</v>
      </c>
      <c r="B95" s="97" t="s">
        <v>2061</v>
      </c>
      <c r="C95" s="98" t="s">
        <v>2062</v>
      </c>
      <c r="D95" s="97" t="s">
        <v>2063</v>
      </c>
      <c r="E95" s="98" t="s">
        <v>2064</v>
      </c>
      <c r="F95" s="99" t="s">
        <v>2065</v>
      </c>
    </row>
    <row r="96" spans="1:6">
      <c r="A96" s="96" t="s">
        <v>2066</v>
      </c>
      <c r="B96" s="97" t="s">
        <v>2067</v>
      </c>
      <c r="C96" s="98" t="s">
        <v>2068</v>
      </c>
      <c r="D96" s="97" t="s">
        <v>2069</v>
      </c>
      <c r="E96" s="98" t="s">
        <v>2070</v>
      </c>
      <c r="F96" s="99" t="s">
        <v>2071</v>
      </c>
    </row>
    <row r="97" spans="1:6">
      <c r="A97" s="96" t="s">
        <v>2072</v>
      </c>
      <c r="B97" s="97" t="s">
        <v>2073</v>
      </c>
      <c r="C97" s="98" t="s">
        <v>2074</v>
      </c>
      <c r="D97" s="97" t="s">
        <v>2075</v>
      </c>
      <c r="E97" s="98" t="s">
        <v>2076</v>
      </c>
      <c r="F97" s="99" t="s">
        <v>2077</v>
      </c>
    </row>
    <row r="98" spans="1:6">
      <c r="A98" s="100" t="s">
        <v>2078</v>
      </c>
      <c r="B98" s="101" t="s">
        <v>2079</v>
      </c>
      <c r="C98" s="102" t="s">
        <v>2080</v>
      </c>
      <c r="D98" s="101" t="s">
        <v>2081</v>
      </c>
      <c r="E98" s="102" t="s">
        <v>2082</v>
      </c>
      <c r="F98" s="103" t="s">
        <v>2083</v>
      </c>
    </row>
    <row r="99" spans="1:6">
      <c r="A99" s="96" t="s">
        <v>1518</v>
      </c>
      <c r="B99" s="97" t="s">
        <v>1519</v>
      </c>
      <c r="C99" s="98" t="s">
        <v>1520</v>
      </c>
      <c r="D99" s="97" t="s">
        <v>1521</v>
      </c>
      <c r="E99" s="98" t="s">
        <v>1522</v>
      </c>
      <c r="F99" s="99" t="s">
        <v>1523</v>
      </c>
    </row>
    <row r="100" spans="1:6">
      <c r="A100" s="96" t="s">
        <v>1524</v>
      </c>
      <c r="B100" s="97" t="s">
        <v>1525</v>
      </c>
      <c r="C100" s="98" t="s">
        <v>1526</v>
      </c>
      <c r="D100" s="97" t="s">
        <v>1527</v>
      </c>
      <c r="E100" s="98" t="s">
        <v>1528</v>
      </c>
      <c r="F100" s="99" t="s">
        <v>1529</v>
      </c>
    </row>
    <row r="101" spans="1:6">
      <c r="A101" s="96" t="s">
        <v>1530</v>
      </c>
      <c r="B101" s="97" t="s">
        <v>1531</v>
      </c>
      <c r="C101" s="98" t="s">
        <v>1532</v>
      </c>
      <c r="D101" s="97" t="s">
        <v>1533</v>
      </c>
      <c r="E101" s="98" t="s">
        <v>1534</v>
      </c>
      <c r="F101" s="99" t="s">
        <v>1535</v>
      </c>
    </row>
    <row r="102" spans="1:6">
      <c r="A102" s="96" t="s">
        <v>1536</v>
      </c>
      <c r="B102" s="97" t="s">
        <v>1537</v>
      </c>
      <c r="C102" s="98" t="s">
        <v>1538</v>
      </c>
      <c r="D102" s="97" t="s">
        <v>1539</v>
      </c>
      <c r="E102" s="98" t="s">
        <v>1540</v>
      </c>
      <c r="F102" s="99" t="s">
        <v>1541</v>
      </c>
    </row>
    <row r="103" spans="1:6">
      <c r="A103" s="96" t="s">
        <v>1542</v>
      </c>
      <c r="B103" s="97" t="s">
        <v>1543</v>
      </c>
      <c r="C103" s="98" t="s">
        <v>1544</v>
      </c>
      <c r="D103" s="97" t="s">
        <v>1545</v>
      </c>
      <c r="E103" s="98" t="s">
        <v>1546</v>
      </c>
      <c r="F103" s="99" t="s">
        <v>1547</v>
      </c>
    </row>
    <row r="104" spans="1:6">
      <c r="A104" s="96" t="s">
        <v>1548</v>
      </c>
      <c r="B104" s="97" t="s">
        <v>1549</v>
      </c>
      <c r="C104" s="98" t="s">
        <v>1550</v>
      </c>
      <c r="D104" s="97" t="s">
        <v>1551</v>
      </c>
      <c r="E104" s="98" t="s">
        <v>1552</v>
      </c>
      <c r="F104" s="99" t="s">
        <v>1553</v>
      </c>
    </row>
    <row r="105" spans="1:6">
      <c r="A105" s="96" t="s">
        <v>1554</v>
      </c>
      <c r="B105" s="97" t="s">
        <v>1555</v>
      </c>
      <c r="C105" s="98" t="s">
        <v>1556</v>
      </c>
      <c r="D105" s="97" t="s">
        <v>1557</v>
      </c>
      <c r="E105" s="98" t="s">
        <v>1558</v>
      </c>
      <c r="F105" s="99" t="s">
        <v>1559</v>
      </c>
    </row>
    <row r="106" spans="1:6">
      <c r="A106" s="96" t="s">
        <v>1560</v>
      </c>
      <c r="B106" s="97" t="s">
        <v>1561</v>
      </c>
      <c r="C106" s="98" t="s">
        <v>1562</v>
      </c>
      <c r="D106" s="97" t="s">
        <v>1563</v>
      </c>
      <c r="E106" s="98" t="s">
        <v>1564</v>
      </c>
      <c r="F106" s="99" t="s">
        <v>1565</v>
      </c>
    </row>
    <row r="107" spans="1:6">
      <c r="A107" s="96" t="s">
        <v>1566</v>
      </c>
      <c r="B107" s="97" t="s">
        <v>1567</v>
      </c>
      <c r="C107" s="98" t="s">
        <v>1568</v>
      </c>
      <c r="D107" s="97" t="s">
        <v>1569</v>
      </c>
      <c r="E107" s="98" t="s">
        <v>1570</v>
      </c>
      <c r="F107" s="99" t="s">
        <v>1571</v>
      </c>
    </row>
    <row r="108" spans="1:6">
      <c r="A108" s="96" t="s">
        <v>1572</v>
      </c>
      <c r="B108" s="97" t="s">
        <v>1573</v>
      </c>
      <c r="C108" s="98" t="s">
        <v>1574</v>
      </c>
      <c r="D108" s="97" t="s">
        <v>1575</v>
      </c>
      <c r="E108" s="98" t="s">
        <v>1576</v>
      </c>
      <c r="F108" s="99" t="s">
        <v>1577</v>
      </c>
    </row>
    <row r="109" spans="1:6">
      <c r="A109" s="96" t="s">
        <v>1578</v>
      </c>
      <c r="B109" s="97" t="s">
        <v>1579</v>
      </c>
      <c r="C109" s="98" t="s">
        <v>1580</v>
      </c>
      <c r="D109" s="97" t="s">
        <v>1581</v>
      </c>
      <c r="E109" s="98" t="s">
        <v>1582</v>
      </c>
      <c r="F109" s="99" t="s">
        <v>1583</v>
      </c>
    </row>
    <row r="110" spans="1:6">
      <c r="A110" s="96" t="s">
        <v>1584</v>
      </c>
      <c r="B110" s="97" t="s">
        <v>1585</v>
      </c>
      <c r="C110" s="98" t="s">
        <v>1586</v>
      </c>
      <c r="D110" s="97" t="s">
        <v>1587</v>
      </c>
      <c r="E110" s="98" t="s">
        <v>1588</v>
      </c>
      <c r="F110" s="99" t="s">
        <v>1589</v>
      </c>
    </row>
    <row r="111" spans="1:6">
      <c r="A111" s="96" t="s">
        <v>1590</v>
      </c>
      <c r="B111" s="97" t="s">
        <v>1591</v>
      </c>
      <c r="C111" s="98" t="s">
        <v>1592</v>
      </c>
      <c r="D111" s="97" t="s">
        <v>1593</v>
      </c>
      <c r="E111" s="98" t="s">
        <v>1594</v>
      </c>
      <c r="F111" s="99" t="s">
        <v>1595</v>
      </c>
    </row>
    <row r="112" spans="1:6">
      <c r="A112" s="96" t="s">
        <v>1596</v>
      </c>
      <c r="B112" s="97" t="s">
        <v>1597</v>
      </c>
      <c r="C112" s="98" t="s">
        <v>1598</v>
      </c>
      <c r="D112" s="97" t="s">
        <v>1599</v>
      </c>
      <c r="E112" s="98" t="s">
        <v>1600</v>
      </c>
      <c r="F112" s="99" t="s">
        <v>1601</v>
      </c>
    </row>
    <row r="113" spans="1:6">
      <c r="A113" s="96" t="s">
        <v>1602</v>
      </c>
      <c r="B113" s="97" t="s">
        <v>1603</v>
      </c>
      <c r="C113" s="98" t="s">
        <v>1604</v>
      </c>
      <c r="D113" s="97" t="s">
        <v>1605</v>
      </c>
      <c r="E113" s="98" t="s">
        <v>1606</v>
      </c>
      <c r="F113" s="99" t="s">
        <v>1607</v>
      </c>
    </row>
    <row r="114" spans="1:6">
      <c r="A114" s="96" t="s">
        <v>1608</v>
      </c>
      <c r="B114" s="97" t="s">
        <v>1609</v>
      </c>
      <c r="C114" s="98" t="s">
        <v>1610</v>
      </c>
      <c r="D114" s="97" t="s">
        <v>1611</v>
      </c>
      <c r="E114" s="98" t="s">
        <v>1612</v>
      </c>
      <c r="F114" s="99" t="s">
        <v>1613</v>
      </c>
    </row>
    <row r="115" spans="1:6">
      <c r="A115" s="96" t="s">
        <v>1614</v>
      </c>
      <c r="B115" s="97" t="s">
        <v>1615</v>
      </c>
      <c r="C115" s="98" t="s">
        <v>1616</v>
      </c>
      <c r="D115" s="97" t="s">
        <v>1617</v>
      </c>
      <c r="E115" s="98" t="s">
        <v>1618</v>
      </c>
      <c r="F115" s="99" t="s">
        <v>1619</v>
      </c>
    </row>
    <row r="116" spans="1:6">
      <c r="A116" s="96" t="s">
        <v>1620</v>
      </c>
      <c r="B116" s="97" t="s">
        <v>1621</v>
      </c>
      <c r="C116" s="98" t="s">
        <v>1622</v>
      </c>
      <c r="D116" s="97" t="s">
        <v>1623</v>
      </c>
      <c r="E116" s="98" t="s">
        <v>1624</v>
      </c>
      <c r="F116" s="99" t="s">
        <v>1625</v>
      </c>
    </row>
    <row r="117" spans="1:6">
      <c r="A117" s="96" t="s">
        <v>1626</v>
      </c>
      <c r="B117" s="97" t="s">
        <v>1627</v>
      </c>
      <c r="C117" s="98" t="s">
        <v>1628</v>
      </c>
      <c r="D117" s="97" t="s">
        <v>1629</v>
      </c>
      <c r="E117" s="98" t="s">
        <v>1630</v>
      </c>
      <c r="F117" s="99" t="s">
        <v>1631</v>
      </c>
    </row>
    <row r="118" spans="1:6">
      <c r="A118" s="96" t="s">
        <v>1632</v>
      </c>
      <c r="B118" s="97" t="s">
        <v>1633</v>
      </c>
      <c r="C118" s="98" t="s">
        <v>1634</v>
      </c>
      <c r="D118" s="97" t="s">
        <v>1635</v>
      </c>
      <c r="E118" s="98" t="s">
        <v>1636</v>
      </c>
      <c r="F118" s="99" t="s">
        <v>1637</v>
      </c>
    </row>
    <row r="119" spans="1:6">
      <c r="A119" s="96" t="s">
        <v>1638</v>
      </c>
      <c r="B119" s="97" t="s">
        <v>1639</v>
      </c>
      <c r="C119" s="98" t="s">
        <v>1640</v>
      </c>
      <c r="D119" s="97" t="s">
        <v>1641</v>
      </c>
      <c r="E119" s="98" t="s">
        <v>1642</v>
      </c>
      <c r="F119" s="99" t="s">
        <v>1643</v>
      </c>
    </row>
    <row r="120" spans="1:6">
      <c r="A120" s="96" t="s">
        <v>1644</v>
      </c>
      <c r="B120" s="97" t="s">
        <v>1645</v>
      </c>
      <c r="C120" s="98" t="s">
        <v>1646</v>
      </c>
      <c r="D120" s="97" t="s">
        <v>1647</v>
      </c>
      <c r="E120" s="98" t="s">
        <v>1648</v>
      </c>
      <c r="F120" s="99" t="s">
        <v>1649</v>
      </c>
    </row>
    <row r="121" spans="1:6">
      <c r="A121" s="96" t="s">
        <v>1650</v>
      </c>
      <c r="B121" s="97" t="s">
        <v>1651</v>
      </c>
      <c r="C121" s="98" t="s">
        <v>1652</v>
      </c>
      <c r="D121" s="97" t="s">
        <v>1653</v>
      </c>
      <c r="E121" s="98" t="s">
        <v>1654</v>
      </c>
      <c r="F121" s="99" t="s">
        <v>1655</v>
      </c>
    </row>
    <row r="122" spans="1:6">
      <c r="A122" s="96" t="s">
        <v>1656</v>
      </c>
      <c r="B122" s="97" t="s">
        <v>1657</v>
      </c>
      <c r="C122" s="98" t="s">
        <v>1658</v>
      </c>
      <c r="D122" s="97" t="s">
        <v>1659</v>
      </c>
      <c r="E122" s="98" t="s">
        <v>1660</v>
      </c>
      <c r="F122" s="99" t="s">
        <v>1661</v>
      </c>
    </row>
    <row r="123" spans="1:6">
      <c r="A123" s="96" t="s">
        <v>1662</v>
      </c>
      <c r="B123" s="97" t="s">
        <v>1663</v>
      </c>
      <c r="C123" s="98" t="s">
        <v>1664</v>
      </c>
      <c r="D123" s="97" t="s">
        <v>1665</v>
      </c>
      <c r="E123" s="98" t="s">
        <v>1666</v>
      </c>
      <c r="F123" s="99" t="s">
        <v>1667</v>
      </c>
    </row>
    <row r="124" spans="1:6">
      <c r="A124" s="96" t="s">
        <v>1668</v>
      </c>
      <c r="B124" s="97" t="s">
        <v>1669</v>
      </c>
      <c r="C124" s="98" t="s">
        <v>1670</v>
      </c>
      <c r="D124" s="97" t="s">
        <v>1671</v>
      </c>
      <c r="E124" s="98" t="s">
        <v>1672</v>
      </c>
      <c r="F124" s="99" t="s">
        <v>1673</v>
      </c>
    </row>
    <row r="125" spans="1:6">
      <c r="A125" s="96" t="s">
        <v>1674</v>
      </c>
      <c r="B125" s="97" t="s">
        <v>1675</v>
      </c>
      <c r="C125" s="98" t="s">
        <v>1676</v>
      </c>
      <c r="D125" s="97" t="s">
        <v>1677</v>
      </c>
      <c r="E125" s="98" t="s">
        <v>1678</v>
      </c>
      <c r="F125" s="99" t="s">
        <v>1679</v>
      </c>
    </row>
    <row r="126" spans="1:6">
      <c r="A126" s="96" t="s">
        <v>1680</v>
      </c>
      <c r="B126" s="97" t="s">
        <v>1681</v>
      </c>
      <c r="C126" s="98" t="s">
        <v>1682</v>
      </c>
      <c r="D126" s="97" t="s">
        <v>1683</v>
      </c>
      <c r="E126" s="98" t="s">
        <v>1684</v>
      </c>
      <c r="F126" s="99" t="s">
        <v>1685</v>
      </c>
    </row>
    <row r="127" spans="1:6">
      <c r="A127" s="96" t="s">
        <v>1686</v>
      </c>
      <c r="B127" s="97" t="s">
        <v>1687</v>
      </c>
      <c r="C127" s="98" t="s">
        <v>1688</v>
      </c>
      <c r="D127" s="97" t="s">
        <v>1689</v>
      </c>
      <c r="E127" s="98" t="s">
        <v>1690</v>
      </c>
      <c r="F127" s="99" t="s">
        <v>1691</v>
      </c>
    </row>
    <row r="128" spans="1:6">
      <c r="A128" s="96" t="s">
        <v>1692</v>
      </c>
      <c r="B128" s="97" t="s">
        <v>1693</v>
      </c>
      <c r="C128" s="98" t="s">
        <v>1694</v>
      </c>
      <c r="D128" s="97" t="s">
        <v>1695</v>
      </c>
      <c r="E128" s="98" t="s">
        <v>1696</v>
      </c>
      <c r="F128" s="99" t="s">
        <v>1697</v>
      </c>
    </row>
    <row r="129" spans="1:6">
      <c r="A129" s="96" t="s">
        <v>1698</v>
      </c>
      <c r="B129" s="97" t="s">
        <v>1699</v>
      </c>
      <c r="C129" s="98" t="s">
        <v>1700</v>
      </c>
      <c r="D129" s="97" t="s">
        <v>1701</v>
      </c>
      <c r="E129" s="98" t="s">
        <v>1702</v>
      </c>
      <c r="F129" s="99" t="s">
        <v>1703</v>
      </c>
    </row>
    <row r="130" spans="1:6">
      <c r="A130" s="96" t="s">
        <v>1704</v>
      </c>
      <c r="B130" s="97" t="s">
        <v>1705</v>
      </c>
      <c r="C130" s="98" t="s">
        <v>1706</v>
      </c>
      <c r="D130" s="97" t="s">
        <v>1707</v>
      </c>
      <c r="E130" s="98" t="s">
        <v>1708</v>
      </c>
      <c r="F130" s="99" t="s">
        <v>1709</v>
      </c>
    </row>
    <row r="131" spans="1:6">
      <c r="A131" s="96" t="s">
        <v>1710</v>
      </c>
      <c r="B131" s="97" t="s">
        <v>1711</v>
      </c>
      <c r="C131" s="98" t="s">
        <v>1712</v>
      </c>
      <c r="D131" s="97" t="s">
        <v>1713</v>
      </c>
      <c r="E131" s="98" t="s">
        <v>1714</v>
      </c>
      <c r="F131" s="99" t="s">
        <v>1715</v>
      </c>
    </row>
    <row r="132" spans="1:6">
      <c r="A132" s="96" t="s">
        <v>1716</v>
      </c>
      <c r="B132" s="97" t="s">
        <v>1717</v>
      </c>
      <c r="C132" s="98" t="s">
        <v>1718</v>
      </c>
      <c r="D132" s="97" t="s">
        <v>1719</v>
      </c>
      <c r="E132" s="98" t="s">
        <v>1720</v>
      </c>
      <c r="F132" s="99" t="s">
        <v>1721</v>
      </c>
    </row>
    <row r="133" spans="1:6">
      <c r="A133" s="96" t="s">
        <v>1722</v>
      </c>
      <c r="B133" s="97" t="s">
        <v>1723</v>
      </c>
      <c r="C133" s="98" t="s">
        <v>1724</v>
      </c>
      <c r="D133" s="97" t="s">
        <v>1725</v>
      </c>
      <c r="E133" s="98" t="s">
        <v>1726</v>
      </c>
      <c r="F133" s="99" t="s">
        <v>1727</v>
      </c>
    </row>
    <row r="134" spans="1:6">
      <c r="A134" s="96" t="s">
        <v>1728</v>
      </c>
      <c r="B134" s="97" t="s">
        <v>1729</v>
      </c>
      <c r="C134" s="98" t="s">
        <v>1730</v>
      </c>
      <c r="D134" s="97" t="s">
        <v>1731</v>
      </c>
      <c r="E134" s="98" t="s">
        <v>1732</v>
      </c>
      <c r="F134" s="99" t="s">
        <v>1733</v>
      </c>
    </row>
    <row r="135" spans="1:6">
      <c r="A135" s="96" t="s">
        <v>1734</v>
      </c>
      <c r="B135" s="97" t="s">
        <v>1735</v>
      </c>
      <c r="C135" s="98" t="s">
        <v>1736</v>
      </c>
      <c r="D135" s="97" t="s">
        <v>1737</v>
      </c>
      <c r="E135" s="98" t="s">
        <v>1738</v>
      </c>
      <c r="F135" s="99" t="s">
        <v>1739</v>
      </c>
    </row>
    <row r="136" spans="1:6">
      <c r="A136" s="96" t="s">
        <v>1740</v>
      </c>
      <c r="B136" s="97" t="s">
        <v>1741</v>
      </c>
      <c r="C136" s="98" t="s">
        <v>1742</v>
      </c>
      <c r="D136" s="97" t="s">
        <v>1743</v>
      </c>
      <c r="E136" s="98" t="s">
        <v>1744</v>
      </c>
      <c r="F136" s="99" t="s">
        <v>1745</v>
      </c>
    </row>
    <row r="137" spans="1:6">
      <c r="A137" s="96" t="s">
        <v>1746</v>
      </c>
      <c r="B137" s="97" t="s">
        <v>1747</v>
      </c>
      <c r="C137" s="98" t="s">
        <v>1748</v>
      </c>
      <c r="D137" s="97" t="s">
        <v>1749</v>
      </c>
      <c r="E137" s="98" t="s">
        <v>1750</v>
      </c>
      <c r="F137" s="99" t="s">
        <v>1751</v>
      </c>
    </row>
    <row r="138" spans="1:6">
      <c r="A138" s="96" t="s">
        <v>1752</v>
      </c>
      <c r="B138" s="97" t="s">
        <v>1753</v>
      </c>
      <c r="C138" s="98" t="s">
        <v>1754</v>
      </c>
      <c r="D138" s="97" t="s">
        <v>1755</v>
      </c>
      <c r="E138" s="98" t="s">
        <v>1756</v>
      </c>
      <c r="F138" s="99" t="s">
        <v>1757</v>
      </c>
    </row>
    <row r="139" spans="1:6">
      <c r="A139" s="96" t="s">
        <v>1758</v>
      </c>
      <c r="B139" s="97" t="s">
        <v>1759</v>
      </c>
      <c r="C139" s="98" t="s">
        <v>1760</v>
      </c>
      <c r="D139" s="97" t="s">
        <v>1761</v>
      </c>
      <c r="E139" s="98" t="s">
        <v>1762</v>
      </c>
      <c r="F139" s="99" t="s">
        <v>1763</v>
      </c>
    </row>
    <row r="140" spans="1:6">
      <c r="A140" s="96" t="s">
        <v>1764</v>
      </c>
      <c r="B140" s="97" t="s">
        <v>1765</v>
      </c>
      <c r="C140" s="98" t="s">
        <v>1766</v>
      </c>
      <c r="D140" s="97" t="s">
        <v>1767</v>
      </c>
      <c r="E140" s="98" t="s">
        <v>1768</v>
      </c>
      <c r="F140" s="99" t="s">
        <v>1769</v>
      </c>
    </row>
    <row r="141" spans="1:6">
      <c r="A141" s="96" t="s">
        <v>1770</v>
      </c>
      <c r="B141" s="97" t="s">
        <v>1771</v>
      </c>
      <c r="C141" s="98" t="s">
        <v>1772</v>
      </c>
      <c r="D141" s="97" t="s">
        <v>1773</v>
      </c>
      <c r="E141" s="98" t="s">
        <v>1774</v>
      </c>
      <c r="F141" s="99" t="s">
        <v>1775</v>
      </c>
    </row>
    <row r="142" spans="1:6">
      <c r="A142" s="96" t="s">
        <v>1776</v>
      </c>
      <c r="B142" s="97" t="s">
        <v>1777</v>
      </c>
      <c r="C142" s="98" t="s">
        <v>1778</v>
      </c>
      <c r="D142" s="97" t="s">
        <v>1779</v>
      </c>
      <c r="E142" s="98" t="s">
        <v>1780</v>
      </c>
      <c r="F142" s="99" t="s">
        <v>1781</v>
      </c>
    </row>
    <row r="143" spans="1:6">
      <c r="A143" s="96" t="s">
        <v>1782</v>
      </c>
      <c r="B143" s="97" t="s">
        <v>1783</v>
      </c>
      <c r="C143" s="98" t="s">
        <v>1784</v>
      </c>
      <c r="D143" s="97" t="s">
        <v>1785</v>
      </c>
      <c r="E143" s="98" t="s">
        <v>1786</v>
      </c>
      <c r="F143" s="99" t="s">
        <v>1787</v>
      </c>
    </row>
    <row r="144" spans="1:6">
      <c r="A144" s="96" t="s">
        <v>1788</v>
      </c>
      <c r="B144" s="97" t="s">
        <v>1789</v>
      </c>
      <c r="C144" s="98" t="s">
        <v>1790</v>
      </c>
      <c r="D144" s="97" t="s">
        <v>1791</v>
      </c>
      <c r="E144" s="98" t="s">
        <v>1792</v>
      </c>
      <c r="F144" s="99" t="s">
        <v>1793</v>
      </c>
    </row>
    <row r="145" spans="1:6">
      <c r="A145" s="96" t="s">
        <v>1794</v>
      </c>
      <c r="B145" s="97" t="s">
        <v>1795</v>
      </c>
      <c r="C145" s="98" t="s">
        <v>1796</v>
      </c>
      <c r="D145" s="97" t="s">
        <v>1797</v>
      </c>
      <c r="E145" s="98" t="s">
        <v>1798</v>
      </c>
      <c r="F145" s="99" t="s">
        <v>1799</v>
      </c>
    </row>
    <row r="146" spans="1:6">
      <c r="A146" s="96" t="s">
        <v>1800</v>
      </c>
      <c r="B146" s="97" t="s">
        <v>1801</v>
      </c>
      <c r="C146" s="98" t="s">
        <v>1802</v>
      </c>
      <c r="D146" s="97" t="s">
        <v>1803</v>
      </c>
      <c r="E146" s="98" t="s">
        <v>1804</v>
      </c>
      <c r="F146" s="99" t="s">
        <v>1805</v>
      </c>
    </row>
    <row r="147" spans="1:6">
      <c r="A147" s="96" t="s">
        <v>1806</v>
      </c>
      <c r="B147" s="97" t="s">
        <v>1807</v>
      </c>
      <c r="C147" s="98" t="s">
        <v>1808</v>
      </c>
      <c r="D147" s="97" t="s">
        <v>1809</v>
      </c>
      <c r="E147" s="98" t="s">
        <v>1810</v>
      </c>
      <c r="F147" s="99" t="s">
        <v>1811</v>
      </c>
    </row>
    <row r="148" spans="1:6">
      <c r="A148" s="96" t="s">
        <v>1812</v>
      </c>
      <c r="B148" s="97" t="s">
        <v>1813</v>
      </c>
      <c r="C148" s="98" t="s">
        <v>1814</v>
      </c>
      <c r="D148" s="97" t="s">
        <v>1815</v>
      </c>
      <c r="E148" s="98" t="s">
        <v>1816</v>
      </c>
      <c r="F148" s="99" t="s">
        <v>1817</v>
      </c>
    </row>
    <row r="149" spans="1:6">
      <c r="A149" s="96" t="s">
        <v>1818</v>
      </c>
      <c r="B149" s="97" t="s">
        <v>1819</v>
      </c>
      <c r="C149" s="98" t="s">
        <v>1820</v>
      </c>
      <c r="D149" s="97" t="s">
        <v>1821</v>
      </c>
      <c r="E149" s="98" t="s">
        <v>1822</v>
      </c>
      <c r="F149" s="99" t="s">
        <v>1823</v>
      </c>
    </row>
    <row r="150" spans="1:6">
      <c r="A150" s="96" t="s">
        <v>1824</v>
      </c>
      <c r="B150" s="97" t="s">
        <v>1825</v>
      </c>
      <c r="C150" s="98" t="s">
        <v>1826</v>
      </c>
      <c r="D150" s="97" t="s">
        <v>1827</v>
      </c>
      <c r="E150" s="98" t="s">
        <v>1552</v>
      </c>
      <c r="F150" s="99" t="s">
        <v>1828</v>
      </c>
    </row>
    <row r="151" spans="1:6">
      <c r="A151" s="96" t="s">
        <v>1829</v>
      </c>
      <c r="B151" s="97" t="s">
        <v>1830</v>
      </c>
      <c r="C151" s="98" t="s">
        <v>1831</v>
      </c>
      <c r="D151" s="97" t="s">
        <v>1832</v>
      </c>
      <c r="E151" s="98" t="s">
        <v>1833</v>
      </c>
      <c r="F151" s="99" t="s">
        <v>1834</v>
      </c>
    </row>
    <row r="152" spans="1:6">
      <c r="A152" s="96" t="s">
        <v>1835</v>
      </c>
      <c r="B152" s="97" t="s">
        <v>1836</v>
      </c>
      <c r="C152" s="98" t="s">
        <v>1837</v>
      </c>
      <c r="D152" s="97" t="s">
        <v>1838</v>
      </c>
      <c r="E152" s="98" t="s">
        <v>1839</v>
      </c>
      <c r="F152" s="99" t="s">
        <v>1840</v>
      </c>
    </row>
    <row r="153" spans="1:6">
      <c r="A153" s="96" t="s">
        <v>1841</v>
      </c>
      <c r="B153" s="97" t="s">
        <v>1842</v>
      </c>
      <c r="C153" s="98" t="s">
        <v>1843</v>
      </c>
      <c r="D153" s="97" t="s">
        <v>1844</v>
      </c>
      <c r="E153" s="98" t="s">
        <v>1845</v>
      </c>
      <c r="F153" s="99" t="s">
        <v>1846</v>
      </c>
    </row>
    <row r="154" spans="1:6">
      <c r="A154" s="96" t="s">
        <v>1847</v>
      </c>
      <c r="B154" s="97" t="s">
        <v>1848</v>
      </c>
      <c r="C154" s="98" t="s">
        <v>1849</v>
      </c>
      <c r="D154" s="97" t="s">
        <v>1850</v>
      </c>
      <c r="E154" s="98" t="s">
        <v>1851</v>
      </c>
      <c r="F154" s="99" t="s">
        <v>1852</v>
      </c>
    </row>
    <row r="155" spans="1:6">
      <c r="A155" s="96" t="s">
        <v>1853</v>
      </c>
      <c r="B155" s="97" t="s">
        <v>1854</v>
      </c>
      <c r="C155" s="98" t="s">
        <v>1855</v>
      </c>
      <c r="D155" s="97" t="s">
        <v>1856</v>
      </c>
      <c r="E155" s="98" t="s">
        <v>1660</v>
      </c>
      <c r="F155" s="99" t="s">
        <v>1857</v>
      </c>
    </row>
    <row r="156" spans="1:6">
      <c r="A156" s="96" t="s">
        <v>1858</v>
      </c>
      <c r="B156" s="97" t="s">
        <v>1859</v>
      </c>
      <c r="C156" s="98" t="s">
        <v>1860</v>
      </c>
      <c r="D156" s="97" t="s">
        <v>1861</v>
      </c>
      <c r="E156" s="98" t="s">
        <v>1862</v>
      </c>
      <c r="F156" s="99" t="s">
        <v>1863</v>
      </c>
    </row>
    <row r="157" spans="1:6">
      <c r="A157" s="96" t="s">
        <v>1864</v>
      </c>
      <c r="B157" s="97" t="s">
        <v>1865</v>
      </c>
      <c r="C157" s="98" t="s">
        <v>1866</v>
      </c>
      <c r="D157" s="97" t="s">
        <v>1867</v>
      </c>
      <c r="E157" s="98" t="s">
        <v>1868</v>
      </c>
      <c r="F157" s="99" t="s">
        <v>1869</v>
      </c>
    </row>
    <row r="158" spans="1:6">
      <c r="A158" s="96" t="s">
        <v>1870</v>
      </c>
      <c r="B158" s="97" t="s">
        <v>1871</v>
      </c>
      <c r="C158" s="98" t="s">
        <v>1872</v>
      </c>
      <c r="D158" s="97" t="s">
        <v>1873</v>
      </c>
      <c r="E158" s="98" t="s">
        <v>1874</v>
      </c>
      <c r="F158" s="99" t="s">
        <v>1875</v>
      </c>
    </row>
    <row r="159" spans="1:6">
      <c r="A159" s="96" t="s">
        <v>1876</v>
      </c>
      <c r="B159" s="97" t="s">
        <v>1877</v>
      </c>
      <c r="C159" s="98" t="s">
        <v>1878</v>
      </c>
      <c r="D159" s="97" t="s">
        <v>1879</v>
      </c>
      <c r="E159" s="98" t="s">
        <v>1880</v>
      </c>
      <c r="F159" s="99" t="s">
        <v>1881</v>
      </c>
    </row>
    <row r="160" spans="1:6">
      <c r="A160" s="96" t="s">
        <v>1882</v>
      </c>
      <c r="B160" s="97" t="s">
        <v>1883</v>
      </c>
      <c r="C160" s="98" t="s">
        <v>1884</v>
      </c>
      <c r="D160" s="97" t="s">
        <v>1885</v>
      </c>
      <c r="E160" s="98" t="s">
        <v>1886</v>
      </c>
      <c r="F160" s="99" t="s">
        <v>1887</v>
      </c>
    </row>
    <row r="161" spans="1:6">
      <c r="A161" s="96" t="s">
        <v>1888</v>
      </c>
      <c r="B161" s="97" t="s">
        <v>1889</v>
      </c>
      <c r="C161" s="98" t="s">
        <v>1890</v>
      </c>
      <c r="D161" s="97" t="s">
        <v>1891</v>
      </c>
      <c r="E161" s="98" t="s">
        <v>1892</v>
      </c>
      <c r="F161" s="99" t="s">
        <v>1893</v>
      </c>
    </row>
    <row r="162" spans="1:6">
      <c r="A162" s="96" t="s">
        <v>1894</v>
      </c>
      <c r="B162" s="97" t="s">
        <v>1895</v>
      </c>
      <c r="C162" s="98" t="s">
        <v>1896</v>
      </c>
      <c r="D162" s="97" t="s">
        <v>1897</v>
      </c>
      <c r="E162" s="98" t="s">
        <v>1898</v>
      </c>
      <c r="F162" s="99" t="s">
        <v>1899</v>
      </c>
    </row>
    <row r="163" spans="1:6">
      <c r="A163" s="96" t="s">
        <v>1900</v>
      </c>
      <c r="B163" s="97" t="s">
        <v>1901</v>
      </c>
      <c r="C163" s="98" t="s">
        <v>1902</v>
      </c>
      <c r="D163" s="97" t="s">
        <v>1903</v>
      </c>
      <c r="E163" s="98" t="s">
        <v>1904</v>
      </c>
      <c r="F163" s="99" t="s">
        <v>1905</v>
      </c>
    </row>
    <row r="164" spans="1:6">
      <c r="A164" s="96" t="s">
        <v>1906</v>
      </c>
      <c r="B164" s="97" t="s">
        <v>1907</v>
      </c>
      <c r="C164" s="98" t="s">
        <v>1908</v>
      </c>
      <c r="D164" s="97" t="s">
        <v>1909</v>
      </c>
      <c r="E164" s="98" t="s">
        <v>1910</v>
      </c>
      <c r="F164" s="99" t="s">
        <v>1911</v>
      </c>
    </row>
    <row r="165" spans="1:6">
      <c r="A165" s="96" t="s">
        <v>1912</v>
      </c>
      <c r="B165" s="97" t="s">
        <v>1913</v>
      </c>
      <c r="C165" s="98" t="s">
        <v>1914</v>
      </c>
      <c r="D165" s="97" t="s">
        <v>1915</v>
      </c>
      <c r="E165" s="98" t="s">
        <v>1916</v>
      </c>
      <c r="F165" s="99" t="s">
        <v>1917</v>
      </c>
    </row>
    <row r="166" spans="1:6">
      <c r="A166" s="96" t="s">
        <v>1918</v>
      </c>
      <c r="B166" s="97" t="s">
        <v>1919</v>
      </c>
      <c r="C166" s="98" t="s">
        <v>1920</v>
      </c>
      <c r="D166" s="97" t="s">
        <v>1921</v>
      </c>
      <c r="E166" s="98" t="s">
        <v>1922</v>
      </c>
      <c r="F166" s="99" t="s">
        <v>1923</v>
      </c>
    </row>
    <row r="167" spans="1:6">
      <c r="A167" s="96" t="s">
        <v>1924</v>
      </c>
      <c r="B167" s="97" t="s">
        <v>1925</v>
      </c>
      <c r="C167" s="98" t="s">
        <v>1926</v>
      </c>
      <c r="D167" s="97" t="s">
        <v>1927</v>
      </c>
      <c r="E167" s="98" t="s">
        <v>1928</v>
      </c>
      <c r="F167" s="99" t="s">
        <v>1929</v>
      </c>
    </row>
    <row r="168" spans="1:6">
      <c r="A168" s="96" t="s">
        <v>1930</v>
      </c>
      <c r="B168" s="97" t="s">
        <v>1931</v>
      </c>
      <c r="C168" s="98" t="s">
        <v>1932</v>
      </c>
      <c r="D168" s="97" t="s">
        <v>1933</v>
      </c>
      <c r="E168" s="98" t="s">
        <v>1934</v>
      </c>
      <c r="F168" s="99" t="s">
        <v>1935</v>
      </c>
    </row>
    <row r="169" spans="1:6">
      <c r="A169" s="96" t="s">
        <v>1936</v>
      </c>
      <c r="B169" s="97" t="s">
        <v>1937</v>
      </c>
      <c r="C169" s="98" t="s">
        <v>1938</v>
      </c>
      <c r="D169" s="97" t="s">
        <v>1939</v>
      </c>
      <c r="E169" s="98" t="s">
        <v>1702</v>
      </c>
      <c r="F169" s="99" t="s">
        <v>1940</v>
      </c>
    </row>
    <row r="170" spans="1:6">
      <c r="A170" s="96" t="s">
        <v>1941</v>
      </c>
      <c r="B170" s="97" t="s">
        <v>1942</v>
      </c>
      <c r="C170" s="98" t="s">
        <v>1943</v>
      </c>
      <c r="D170" s="97" t="s">
        <v>1944</v>
      </c>
      <c r="E170" s="98" t="s">
        <v>1945</v>
      </c>
      <c r="F170" s="99" t="s">
        <v>1946</v>
      </c>
    </row>
    <row r="171" spans="1:6">
      <c r="A171" s="96" t="s">
        <v>1947</v>
      </c>
      <c r="B171" s="97" t="s">
        <v>1948</v>
      </c>
      <c r="C171" s="98" t="s">
        <v>1949</v>
      </c>
      <c r="D171" s="97" t="s">
        <v>1950</v>
      </c>
      <c r="E171" s="98" t="s">
        <v>1951</v>
      </c>
      <c r="F171" s="99" t="s">
        <v>1952</v>
      </c>
    </row>
    <row r="172" spans="1:6">
      <c r="A172" s="96" t="s">
        <v>1953</v>
      </c>
      <c r="B172" s="97" t="s">
        <v>1954</v>
      </c>
      <c r="C172" s="98" t="s">
        <v>1955</v>
      </c>
      <c r="D172" s="97" t="s">
        <v>1956</v>
      </c>
      <c r="E172" s="98" t="s">
        <v>1957</v>
      </c>
      <c r="F172" s="99" t="s">
        <v>1958</v>
      </c>
    </row>
    <row r="173" spans="1:6">
      <c r="A173" s="96" t="s">
        <v>1959</v>
      </c>
      <c r="B173" s="97" t="s">
        <v>1960</v>
      </c>
      <c r="C173" s="98" t="s">
        <v>1961</v>
      </c>
      <c r="D173" s="97" t="s">
        <v>1962</v>
      </c>
      <c r="E173" s="98" t="s">
        <v>1963</v>
      </c>
      <c r="F173" s="99" t="s">
        <v>1964</v>
      </c>
    </row>
    <row r="174" spans="1:6">
      <c r="A174" s="96" t="s">
        <v>1965</v>
      </c>
      <c r="B174" s="97" t="s">
        <v>1966</v>
      </c>
      <c r="C174" s="98" t="s">
        <v>1967</v>
      </c>
      <c r="D174" s="97" t="s">
        <v>1968</v>
      </c>
      <c r="E174" s="98" t="s">
        <v>1969</v>
      </c>
      <c r="F174" s="99" t="s">
        <v>1970</v>
      </c>
    </row>
    <row r="175" spans="1:6">
      <c r="A175" s="96" t="s">
        <v>1971</v>
      </c>
      <c r="B175" s="97" t="s">
        <v>1972</v>
      </c>
      <c r="C175" s="98" t="s">
        <v>1973</v>
      </c>
      <c r="D175" s="97" t="s">
        <v>1974</v>
      </c>
      <c r="E175" s="98" t="s">
        <v>1975</v>
      </c>
      <c r="F175" s="99" t="s">
        <v>1976</v>
      </c>
    </row>
    <row r="176" spans="1:6">
      <c r="A176" s="96" t="s">
        <v>1977</v>
      </c>
      <c r="B176" s="97" t="s">
        <v>1978</v>
      </c>
      <c r="C176" s="98" t="s">
        <v>1979</v>
      </c>
      <c r="D176" s="97" t="s">
        <v>1980</v>
      </c>
      <c r="E176" s="98" t="s">
        <v>1981</v>
      </c>
      <c r="F176" s="99" t="s">
        <v>1982</v>
      </c>
    </row>
    <row r="177" spans="1:6">
      <c r="A177" s="96" t="s">
        <v>1983</v>
      </c>
      <c r="B177" s="97" t="s">
        <v>1984</v>
      </c>
      <c r="C177" s="98" t="s">
        <v>1985</v>
      </c>
      <c r="D177" s="97" t="s">
        <v>1986</v>
      </c>
      <c r="E177" s="98" t="s">
        <v>1987</v>
      </c>
      <c r="F177" s="99" t="s">
        <v>1988</v>
      </c>
    </row>
    <row r="178" spans="1:6">
      <c r="A178" s="96" t="s">
        <v>1989</v>
      </c>
      <c r="B178" s="97" t="s">
        <v>1990</v>
      </c>
      <c r="C178" s="98" t="s">
        <v>1991</v>
      </c>
      <c r="D178" s="97" t="s">
        <v>1992</v>
      </c>
      <c r="E178" s="98" t="s">
        <v>1993</v>
      </c>
      <c r="F178" s="99" t="s">
        <v>1994</v>
      </c>
    </row>
    <row r="179" spans="1:6">
      <c r="A179" s="96" t="s">
        <v>1995</v>
      </c>
      <c r="B179" s="97" t="s">
        <v>1996</v>
      </c>
      <c r="C179" s="98" t="s">
        <v>1997</v>
      </c>
      <c r="D179" s="97" t="s">
        <v>1998</v>
      </c>
      <c r="E179" s="98" t="s">
        <v>1999</v>
      </c>
      <c r="F179" s="99" t="s">
        <v>2000</v>
      </c>
    </row>
    <row r="180" spans="1:6">
      <c r="A180" s="96" t="s">
        <v>2001</v>
      </c>
      <c r="B180" s="97" t="s">
        <v>2002</v>
      </c>
      <c r="C180" s="98" t="s">
        <v>2003</v>
      </c>
      <c r="D180" s="97" t="s">
        <v>2004</v>
      </c>
      <c r="E180" s="98" t="s">
        <v>2005</v>
      </c>
      <c r="F180" s="99" t="s">
        <v>2006</v>
      </c>
    </row>
    <row r="181" spans="1:6">
      <c r="A181" s="96" t="s">
        <v>2007</v>
      </c>
      <c r="B181" s="97" t="s">
        <v>2008</v>
      </c>
      <c r="C181" s="98" t="s">
        <v>2009</v>
      </c>
      <c r="D181" s="97" t="s">
        <v>2010</v>
      </c>
      <c r="E181" s="98" t="s">
        <v>2011</v>
      </c>
      <c r="F181" s="99" t="s">
        <v>2012</v>
      </c>
    </row>
    <row r="182" spans="1:6">
      <c r="A182" s="96" t="s">
        <v>2013</v>
      </c>
      <c r="B182" s="97" t="s">
        <v>2014</v>
      </c>
      <c r="C182" s="98" t="s">
        <v>2015</v>
      </c>
      <c r="D182" s="97" t="s">
        <v>2016</v>
      </c>
      <c r="E182" s="98" t="s">
        <v>2017</v>
      </c>
      <c r="F182" s="99" t="s">
        <v>2018</v>
      </c>
    </row>
    <row r="183" spans="1:6">
      <c r="A183" s="96" t="s">
        <v>2019</v>
      </c>
      <c r="B183" s="97" t="s">
        <v>2020</v>
      </c>
      <c r="C183" s="98" t="s">
        <v>2021</v>
      </c>
      <c r="D183" s="97" t="s">
        <v>2022</v>
      </c>
      <c r="E183" s="98" t="s">
        <v>2023</v>
      </c>
      <c r="F183" s="99" t="s">
        <v>2024</v>
      </c>
    </row>
    <row r="184" spans="1:6">
      <c r="A184" s="96" t="s">
        <v>2025</v>
      </c>
      <c r="B184" s="97" t="s">
        <v>2026</v>
      </c>
      <c r="C184" s="98" t="s">
        <v>2027</v>
      </c>
      <c r="D184" s="97" t="s">
        <v>2028</v>
      </c>
      <c r="E184" s="98" t="s">
        <v>2029</v>
      </c>
      <c r="F184" s="99" t="s">
        <v>2030</v>
      </c>
    </row>
    <row r="185" spans="1:6">
      <c r="A185" s="96" t="s">
        <v>2031</v>
      </c>
      <c r="B185" s="97" t="s">
        <v>2032</v>
      </c>
      <c r="C185" s="98" t="s">
        <v>2033</v>
      </c>
      <c r="D185" s="97" t="s">
        <v>2034</v>
      </c>
      <c r="E185" s="98" t="s">
        <v>1774</v>
      </c>
      <c r="F185" s="99" t="s">
        <v>2035</v>
      </c>
    </row>
    <row r="186" spans="1:6">
      <c r="A186" s="96" t="s">
        <v>2036</v>
      </c>
      <c r="B186" s="97" t="s">
        <v>2037</v>
      </c>
      <c r="C186" s="98" t="s">
        <v>2038</v>
      </c>
      <c r="D186" s="97" t="s">
        <v>2039</v>
      </c>
      <c r="E186" s="98" t="s">
        <v>2040</v>
      </c>
      <c r="F186" s="99" t="s">
        <v>2041</v>
      </c>
    </row>
    <row r="187" spans="1:6">
      <c r="A187" s="96" t="s">
        <v>2042</v>
      </c>
      <c r="B187" s="97" t="s">
        <v>2043</v>
      </c>
      <c r="C187" s="98" t="s">
        <v>2044</v>
      </c>
      <c r="D187" s="97" t="s">
        <v>2045</v>
      </c>
      <c r="E187" s="98" t="s">
        <v>2046</v>
      </c>
      <c r="F187" s="99" t="s">
        <v>2047</v>
      </c>
    </row>
    <row r="188" spans="1:6">
      <c r="A188" s="96" t="s">
        <v>2048</v>
      </c>
      <c r="B188" s="97" t="s">
        <v>2049</v>
      </c>
      <c r="C188" s="98" t="s">
        <v>2050</v>
      </c>
      <c r="D188" s="97" t="s">
        <v>2051</v>
      </c>
      <c r="E188" s="98" t="s">
        <v>2052</v>
      </c>
      <c r="F188" s="99" t="s">
        <v>2053</v>
      </c>
    </row>
    <row r="189" spans="1:6">
      <c r="A189" s="96" t="s">
        <v>2054</v>
      </c>
      <c r="B189" s="97" t="s">
        <v>2055</v>
      </c>
      <c r="C189" s="98" t="s">
        <v>2056</v>
      </c>
      <c r="D189" s="97" t="s">
        <v>2057</v>
      </c>
      <c r="E189" s="98" t="s">
        <v>2058</v>
      </c>
      <c r="F189" s="99" t="s">
        <v>2059</v>
      </c>
    </row>
    <row r="190" spans="1:6">
      <c r="A190" s="96" t="s">
        <v>2060</v>
      </c>
      <c r="B190" s="97" t="s">
        <v>2061</v>
      </c>
      <c r="C190" s="98" t="s">
        <v>2062</v>
      </c>
      <c r="D190" s="97" t="s">
        <v>2063</v>
      </c>
      <c r="E190" s="98" t="s">
        <v>2064</v>
      </c>
      <c r="F190" s="99" t="s">
        <v>2065</v>
      </c>
    </row>
    <row r="191" spans="1:6">
      <c r="A191" s="96" t="s">
        <v>2066</v>
      </c>
      <c r="B191" s="97" t="s">
        <v>2067</v>
      </c>
      <c r="C191" s="98" t="s">
        <v>2068</v>
      </c>
      <c r="D191" s="97" t="s">
        <v>2069</v>
      </c>
      <c r="E191" s="98" t="s">
        <v>2070</v>
      </c>
      <c r="F191" s="99" t="s">
        <v>2071</v>
      </c>
    </row>
    <row r="192" spans="1:6">
      <c r="A192" s="96" t="s">
        <v>2072</v>
      </c>
      <c r="B192" s="97" t="s">
        <v>2073</v>
      </c>
      <c r="C192" s="98" t="s">
        <v>2074</v>
      </c>
      <c r="D192" s="97" t="s">
        <v>2075</v>
      </c>
      <c r="E192" s="98" t="s">
        <v>2076</v>
      </c>
      <c r="F192" s="99" t="s">
        <v>2077</v>
      </c>
    </row>
    <row r="193" spans="1:6">
      <c r="A193" s="96" t="s">
        <v>1506</v>
      </c>
      <c r="B193" s="97" t="s">
        <v>1507</v>
      </c>
      <c r="C193" s="98" t="s">
        <v>1508</v>
      </c>
      <c r="D193" s="97" t="s">
        <v>1509</v>
      </c>
      <c r="E193" s="98" t="s">
        <v>1510</v>
      </c>
      <c r="F193" s="99" t="s">
        <v>1511</v>
      </c>
    </row>
    <row r="194" spans="1:6">
      <c r="A194" s="96" t="s">
        <v>1512</v>
      </c>
      <c r="B194" s="97" t="s">
        <v>1513</v>
      </c>
      <c r="C194" s="98" t="s">
        <v>1514</v>
      </c>
      <c r="D194" s="97" t="s">
        <v>1515</v>
      </c>
      <c r="E194" s="98" t="s">
        <v>1516</v>
      </c>
      <c r="F194" s="99" t="s">
        <v>1517</v>
      </c>
    </row>
    <row r="195" spans="1:6">
      <c r="A195" s="96" t="s">
        <v>1518</v>
      </c>
      <c r="B195" s="97" t="s">
        <v>1519</v>
      </c>
      <c r="C195" s="98" t="s">
        <v>1520</v>
      </c>
      <c r="D195" s="97" t="s">
        <v>1521</v>
      </c>
      <c r="E195" s="98" t="s">
        <v>1522</v>
      </c>
      <c r="F195" s="99" t="s">
        <v>1523</v>
      </c>
    </row>
    <row r="196" spans="1:6">
      <c r="A196" s="96" t="s">
        <v>1524</v>
      </c>
      <c r="B196" s="97" t="s">
        <v>1525</v>
      </c>
      <c r="C196" s="98" t="s">
        <v>1526</v>
      </c>
      <c r="D196" s="97" t="s">
        <v>1527</v>
      </c>
      <c r="E196" s="98" t="s">
        <v>1528</v>
      </c>
      <c r="F196" s="99" t="s">
        <v>1529</v>
      </c>
    </row>
    <row r="197" spans="1:6">
      <c r="A197" s="96" t="s">
        <v>1530</v>
      </c>
      <c r="B197" s="97" t="s">
        <v>1531</v>
      </c>
      <c r="C197" s="98" t="s">
        <v>1532</v>
      </c>
      <c r="D197" s="97" t="s">
        <v>1533</v>
      </c>
      <c r="E197" s="98" t="s">
        <v>1534</v>
      </c>
      <c r="F197" s="99" t="s">
        <v>1535</v>
      </c>
    </row>
    <row r="198" spans="1:6">
      <c r="A198" s="96" t="s">
        <v>1536</v>
      </c>
      <c r="B198" s="97" t="s">
        <v>1537</v>
      </c>
      <c r="C198" s="98" t="s">
        <v>1538</v>
      </c>
      <c r="D198" s="97" t="s">
        <v>1539</v>
      </c>
      <c r="E198" s="98" t="s">
        <v>1540</v>
      </c>
      <c r="F198" s="99" t="s">
        <v>1541</v>
      </c>
    </row>
    <row r="199" spans="1:6">
      <c r="A199" s="96" t="s">
        <v>1542</v>
      </c>
      <c r="B199" s="97" t="s">
        <v>1543</v>
      </c>
      <c r="C199" s="98" t="s">
        <v>1544</v>
      </c>
      <c r="D199" s="97" t="s">
        <v>1545</v>
      </c>
      <c r="E199" s="98" t="s">
        <v>1546</v>
      </c>
      <c r="F199" s="99" t="s">
        <v>1547</v>
      </c>
    </row>
    <row r="200" spans="1:6">
      <c r="A200" s="96" t="s">
        <v>1548</v>
      </c>
      <c r="B200" s="97" t="s">
        <v>1549</v>
      </c>
      <c r="C200" s="98" t="s">
        <v>1550</v>
      </c>
      <c r="D200" s="97" t="s">
        <v>1551</v>
      </c>
      <c r="E200" s="98" t="s">
        <v>1552</v>
      </c>
      <c r="F200" s="99" t="s">
        <v>1553</v>
      </c>
    </row>
    <row r="201" spans="1:6">
      <c r="A201" s="96" t="s">
        <v>1554</v>
      </c>
      <c r="B201" s="97" t="s">
        <v>1555</v>
      </c>
      <c r="C201" s="98" t="s">
        <v>1556</v>
      </c>
      <c r="D201" s="97" t="s">
        <v>1557</v>
      </c>
      <c r="E201" s="98" t="s">
        <v>1558</v>
      </c>
      <c r="F201" s="99" t="s">
        <v>1559</v>
      </c>
    </row>
    <row r="202" spans="1:6">
      <c r="A202" s="96" t="s">
        <v>1560</v>
      </c>
      <c r="B202" s="97" t="s">
        <v>1561</v>
      </c>
      <c r="C202" s="98" t="s">
        <v>1562</v>
      </c>
      <c r="D202" s="97" t="s">
        <v>1563</v>
      </c>
      <c r="E202" s="98" t="s">
        <v>1564</v>
      </c>
      <c r="F202" s="99" t="s">
        <v>1565</v>
      </c>
    </row>
    <row r="203" spans="1:6">
      <c r="A203" s="96" t="s">
        <v>1566</v>
      </c>
      <c r="B203" s="97" t="s">
        <v>1567</v>
      </c>
      <c r="C203" s="98" t="s">
        <v>1568</v>
      </c>
      <c r="D203" s="97" t="s">
        <v>1569</v>
      </c>
      <c r="E203" s="98" t="s">
        <v>1570</v>
      </c>
      <c r="F203" s="99" t="s">
        <v>1571</v>
      </c>
    </row>
    <row r="204" spans="1:6">
      <c r="A204" s="96" t="s">
        <v>1572</v>
      </c>
      <c r="B204" s="97" t="s">
        <v>1573</v>
      </c>
      <c r="C204" s="98" t="s">
        <v>1574</v>
      </c>
      <c r="D204" s="97" t="s">
        <v>1575</v>
      </c>
      <c r="E204" s="98" t="s">
        <v>1576</v>
      </c>
      <c r="F204" s="99" t="s">
        <v>1577</v>
      </c>
    </row>
    <row r="205" spans="1:6">
      <c r="A205" s="96" t="s">
        <v>1578</v>
      </c>
      <c r="B205" s="97" t="s">
        <v>1579</v>
      </c>
      <c r="C205" s="98" t="s">
        <v>1580</v>
      </c>
      <c r="D205" s="97" t="s">
        <v>1581</v>
      </c>
      <c r="E205" s="98" t="s">
        <v>1582</v>
      </c>
      <c r="F205" s="99" t="s">
        <v>1583</v>
      </c>
    </row>
    <row r="206" spans="1:6">
      <c r="A206" s="96" t="s">
        <v>1584</v>
      </c>
      <c r="B206" s="97" t="s">
        <v>1585</v>
      </c>
      <c r="C206" s="98" t="s">
        <v>1586</v>
      </c>
      <c r="D206" s="97" t="s">
        <v>1587</v>
      </c>
      <c r="E206" s="98" t="s">
        <v>1588</v>
      </c>
      <c r="F206" s="99" t="s">
        <v>1589</v>
      </c>
    </row>
    <row r="207" spans="1:6">
      <c r="A207" s="96" t="s">
        <v>1590</v>
      </c>
      <c r="B207" s="97" t="s">
        <v>1591</v>
      </c>
      <c r="C207" s="98" t="s">
        <v>1592</v>
      </c>
      <c r="D207" s="97" t="s">
        <v>1593</v>
      </c>
      <c r="E207" s="98" t="s">
        <v>1594</v>
      </c>
      <c r="F207" s="99" t="s">
        <v>1595</v>
      </c>
    </row>
    <row r="208" spans="1:6">
      <c r="A208" s="96" t="s">
        <v>1596</v>
      </c>
      <c r="B208" s="97" t="s">
        <v>1597</v>
      </c>
      <c r="C208" s="98" t="s">
        <v>1598</v>
      </c>
      <c r="D208" s="97" t="s">
        <v>1599</v>
      </c>
      <c r="E208" s="98" t="s">
        <v>1600</v>
      </c>
      <c r="F208" s="99" t="s">
        <v>1601</v>
      </c>
    </row>
    <row r="209" spans="1:6">
      <c r="A209" s="96" t="s">
        <v>1602</v>
      </c>
      <c r="B209" s="97" t="s">
        <v>1603</v>
      </c>
      <c r="C209" s="98" t="s">
        <v>1604</v>
      </c>
      <c r="D209" s="97" t="s">
        <v>1605</v>
      </c>
      <c r="E209" s="98" t="s">
        <v>1606</v>
      </c>
      <c r="F209" s="99" t="s">
        <v>1607</v>
      </c>
    </row>
    <row r="210" spans="1:6">
      <c r="A210" s="96" t="s">
        <v>1608</v>
      </c>
      <c r="B210" s="97" t="s">
        <v>1609</v>
      </c>
      <c r="C210" s="98" t="s">
        <v>1610</v>
      </c>
      <c r="D210" s="97" t="s">
        <v>1611</v>
      </c>
      <c r="E210" s="98" t="s">
        <v>1612</v>
      </c>
      <c r="F210" s="99" t="s">
        <v>1613</v>
      </c>
    </row>
    <row r="211" spans="1:6">
      <c r="A211" s="96" t="s">
        <v>1614</v>
      </c>
      <c r="B211" s="97" t="s">
        <v>1615</v>
      </c>
      <c r="C211" s="98" t="s">
        <v>1616</v>
      </c>
      <c r="D211" s="97" t="s">
        <v>1617</v>
      </c>
      <c r="E211" s="98" t="s">
        <v>1618</v>
      </c>
      <c r="F211" s="99" t="s">
        <v>1619</v>
      </c>
    </row>
    <row r="212" spans="1:6">
      <c r="A212" s="96" t="s">
        <v>1620</v>
      </c>
      <c r="B212" s="97" t="s">
        <v>1621</v>
      </c>
      <c r="C212" s="98" t="s">
        <v>1622</v>
      </c>
      <c r="D212" s="97" t="s">
        <v>1623</v>
      </c>
      <c r="E212" s="98" t="s">
        <v>1624</v>
      </c>
      <c r="F212" s="99" t="s">
        <v>1625</v>
      </c>
    </row>
    <row r="213" spans="1:6">
      <c r="A213" s="96" t="s">
        <v>1626</v>
      </c>
      <c r="B213" s="97" t="s">
        <v>1627</v>
      </c>
      <c r="C213" s="98" t="s">
        <v>1628</v>
      </c>
      <c r="D213" s="97" t="s">
        <v>1629</v>
      </c>
      <c r="E213" s="98" t="s">
        <v>1630</v>
      </c>
      <c r="F213" s="99" t="s">
        <v>1631</v>
      </c>
    </row>
    <row r="214" spans="1:6">
      <c r="A214" s="96" t="s">
        <v>1632</v>
      </c>
      <c r="B214" s="97" t="s">
        <v>1633</v>
      </c>
      <c r="C214" s="98" t="s">
        <v>1634</v>
      </c>
      <c r="D214" s="97" t="s">
        <v>1635</v>
      </c>
      <c r="E214" s="98" t="s">
        <v>1636</v>
      </c>
      <c r="F214" s="99" t="s">
        <v>1637</v>
      </c>
    </row>
    <row r="215" spans="1:6">
      <c r="A215" s="96" t="s">
        <v>1638</v>
      </c>
      <c r="B215" s="97" t="s">
        <v>1639</v>
      </c>
      <c r="C215" s="98" t="s">
        <v>1640</v>
      </c>
      <c r="D215" s="97" t="s">
        <v>1641</v>
      </c>
      <c r="E215" s="98" t="s">
        <v>1642</v>
      </c>
      <c r="F215" s="99" t="s">
        <v>1643</v>
      </c>
    </row>
    <row r="216" spans="1:6">
      <c r="A216" s="96" t="s">
        <v>1644</v>
      </c>
      <c r="B216" s="97" t="s">
        <v>1645</v>
      </c>
      <c r="C216" s="98" t="s">
        <v>1646</v>
      </c>
      <c r="D216" s="97" t="s">
        <v>1647</v>
      </c>
      <c r="E216" s="98" t="s">
        <v>1648</v>
      </c>
      <c r="F216" s="99" t="s">
        <v>1649</v>
      </c>
    </row>
    <row r="217" spans="1:6">
      <c r="A217" s="96" t="s">
        <v>1650</v>
      </c>
      <c r="B217" s="97" t="s">
        <v>1651</v>
      </c>
      <c r="C217" s="98" t="s">
        <v>1652</v>
      </c>
      <c r="D217" s="97" t="s">
        <v>1653</v>
      </c>
      <c r="E217" s="98" t="s">
        <v>1654</v>
      </c>
      <c r="F217" s="99" t="s">
        <v>1655</v>
      </c>
    </row>
    <row r="218" spans="1:6">
      <c r="A218" s="96" t="s">
        <v>1656</v>
      </c>
      <c r="B218" s="97" t="s">
        <v>1657</v>
      </c>
      <c r="C218" s="98" t="s">
        <v>1658</v>
      </c>
      <c r="D218" s="97" t="s">
        <v>1659</v>
      </c>
      <c r="E218" s="98" t="s">
        <v>1660</v>
      </c>
      <c r="F218" s="99" t="s">
        <v>1661</v>
      </c>
    </row>
    <row r="219" spans="1:6">
      <c r="A219" s="96" t="s">
        <v>1662</v>
      </c>
      <c r="B219" s="97" t="s">
        <v>1663</v>
      </c>
      <c r="C219" s="98" t="s">
        <v>1664</v>
      </c>
      <c r="D219" s="97" t="s">
        <v>1665</v>
      </c>
      <c r="E219" s="98" t="s">
        <v>1666</v>
      </c>
      <c r="F219" s="99" t="s">
        <v>1667</v>
      </c>
    </row>
    <row r="220" spans="1:6">
      <c r="A220" s="96" t="s">
        <v>1668</v>
      </c>
      <c r="B220" s="97" t="s">
        <v>1669</v>
      </c>
      <c r="C220" s="98" t="s">
        <v>1670</v>
      </c>
      <c r="D220" s="97" t="s">
        <v>1671</v>
      </c>
      <c r="E220" s="98" t="s">
        <v>1672</v>
      </c>
      <c r="F220" s="99" t="s">
        <v>1673</v>
      </c>
    </row>
    <row r="221" spans="1:6">
      <c r="A221" s="96" t="s">
        <v>1674</v>
      </c>
      <c r="B221" s="97" t="s">
        <v>1675</v>
      </c>
      <c r="C221" s="98" t="s">
        <v>1676</v>
      </c>
      <c r="D221" s="97" t="s">
        <v>1677</v>
      </c>
      <c r="E221" s="98" t="s">
        <v>1678</v>
      </c>
      <c r="F221" s="99" t="s">
        <v>1679</v>
      </c>
    </row>
    <row r="222" spans="1:6">
      <c r="A222" s="96" t="s">
        <v>1680</v>
      </c>
      <c r="B222" s="97" t="s">
        <v>1681</v>
      </c>
      <c r="C222" s="98" t="s">
        <v>1682</v>
      </c>
      <c r="D222" s="97" t="s">
        <v>1683</v>
      </c>
      <c r="E222" s="98" t="s">
        <v>1684</v>
      </c>
      <c r="F222" s="99" t="s">
        <v>1685</v>
      </c>
    </row>
    <row r="223" spans="1:6">
      <c r="A223" s="96" t="s">
        <v>1686</v>
      </c>
      <c r="B223" s="97" t="s">
        <v>1687</v>
      </c>
      <c r="C223" s="98" t="s">
        <v>1688</v>
      </c>
      <c r="D223" s="97" t="s">
        <v>1689</v>
      </c>
      <c r="E223" s="98" t="s">
        <v>1690</v>
      </c>
      <c r="F223" s="99" t="s">
        <v>1691</v>
      </c>
    </row>
    <row r="224" spans="1:6">
      <c r="A224" s="96" t="s">
        <v>1692</v>
      </c>
      <c r="B224" s="97" t="s">
        <v>1693</v>
      </c>
      <c r="C224" s="98" t="s">
        <v>1694</v>
      </c>
      <c r="D224" s="97" t="s">
        <v>1695</v>
      </c>
      <c r="E224" s="98" t="s">
        <v>1696</v>
      </c>
      <c r="F224" s="99" t="s">
        <v>1697</v>
      </c>
    </row>
    <row r="225" spans="1:6">
      <c r="A225" s="96" t="s">
        <v>1698</v>
      </c>
      <c r="B225" s="97" t="s">
        <v>1699</v>
      </c>
      <c r="C225" s="98" t="s">
        <v>1700</v>
      </c>
      <c r="D225" s="97" t="s">
        <v>1701</v>
      </c>
      <c r="E225" s="98" t="s">
        <v>1702</v>
      </c>
      <c r="F225" s="99" t="s">
        <v>1703</v>
      </c>
    </row>
    <row r="226" spans="1:6">
      <c r="A226" s="96" t="s">
        <v>1704</v>
      </c>
      <c r="B226" s="97" t="s">
        <v>1705</v>
      </c>
      <c r="C226" s="98" t="s">
        <v>1706</v>
      </c>
      <c r="D226" s="97" t="s">
        <v>1707</v>
      </c>
      <c r="E226" s="98" t="s">
        <v>1708</v>
      </c>
      <c r="F226" s="99" t="s">
        <v>1709</v>
      </c>
    </row>
    <row r="227" spans="1:6">
      <c r="A227" s="96" t="s">
        <v>1710</v>
      </c>
      <c r="B227" s="97" t="s">
        <v>1711</v>
      </c>
      <c r="C227" s="98" t="s">
        <v>1712</v>
      </c>
      <c r="D227" s="97" t="s">
        <v>1713</v>
      </c>
      <c r="E227" s="98" t="s">
        <v>1714</v>
      </c>
      <c r="F227" s="99" t="s">
        <v>1715</v>
      </c>
    </row>
    <row r="228" spans="1:6">
      <c r="A228" s="96" t="s">
        <v>1716</v>
      </c>
      <c r="B228" s="97" t="s">
        <v>1717</v>
      </c>
      <c r="C228" s="98" t="s">
        <v>1718</v>
      </c>
      <c r="D228" s="97" t="s">
        <v>1719</v>
      </c>
      <c r="E228" s="98" t="s">
        <v>1720</v>
      </c>
      <c r="F228" s="99" t="s">
        <v>1721</v>
      </c>
    </row>
    <row r="229" spans="1:6">
      <c r="A229" s="96" t="s">
        <v>1722</v>
      </c>
      <c r="B229" s="97" t="s">
        <v>1723</v>
      </c>
      <c r="C229" s="98" t="s">
        <v>1724</v>
      </c>
      <c r="D229" s="97" t="s">
        <v>1725</v>
      </c>
      <c r="E229" s="98" t="s">
        <v>1726</v>
      </c>
      <c r="F229" s="99" t="s">
        <v>1727</v>
      </c>
    </row>
    <row r="230" spans="1:6">
      <c r="A230" s="96" t="s">
        <v>1728</v>
      </c>
      <c r="B230" s="97" t="s">
        <v>1729</v>
      </c>
      <c r="C230" s="98" t="s">
        <v>1730</v>
      </c>
      <c r="D230" s="97" t="s">
        <v>1731</v>
      </c>
      <c r="E230" s="98" t="s">
        <v>1732</v>
      </c>
      <c r="F230" s="99" t="s">
        <v>1733</v>
      </c>
    </row>
    <row r="231" spans="1:6">
      <c r="A231" s="96" t="s">
        <v>1734</v>
      </c>
      <c r="B231" s="97" t="s">
        <v>1735</v>
      </c>
      <c r="C231" s="98" t="s">
        <v>1736</v>
      </c>
      <c r="D231" s="97" t="s">
        <v>1737</v>
      </c>
      <c r="E231" s="98" t="s">
        <v>1738</v>
      </c>
      <c r="F231" s="99" t="s">
        <v>1739</v>
      </c>
    </row>
    <row r="232" spans="1:6">
      <c r="A232" s="96" t="s">
        <v>1740</v>
      </c>
      <c r="B232" s="97" t="s">
        <v>1741</v>
      </c>
      <c r="C232" s="98" t="s">
        <v>1742</v>
      </c>
      <c r="D232" s="97" t="s">
        <v>1743</v>
      </c>
      <c r="E232" s="98" t="s">
        <v>1744</v>
      </c>
      <c r="F232" s="99" t="s">
        <v>1745</v>
      </c>
    </row>
    <row r="233" spans="1:6">
      <c r="A233" s="96" t="s">
        <v>1746</v>
      </c>
      <c r="B233" s="97" t="s">
        <v>1747</v>
      </c>
      <c r="C233" s="98" t="s">
        <v>1748</v>
      </c>
      <c r="D233" s="97" t="s">
        <v>1749</v>
      </c>
      <c r="E233" s="98" t="s">
        <v>1750</v>
      </c>
      <c r="F233" s="99" t="s">
        <v>1751</v>
      </c>
    </row>
    <row r="234" spans="1:6">
      <c r="A234" s="96" t="s">
        <v>1752</v>
      </c>
      <c r="B234" s="97" t="s">
        <v>1753</v>
      </c>
      <c r="C234" s="98" t="s">
        <v>1754</v>
      </c>
      <c r="D234" s="97" t="s">
        <v>1755</v>
      </c>
      <c r="E234" s="98" t="s">
        <v>1756</v>
      </c>
      <c r="F234" s="99" t="s">
        <v>1757</v>
      </c>
    </row>
    <row r="235" spans="1:6">
      <c r="A235" s="96" t="s">
        <v>1758</v>
      </c>
      <c r="B235" s="97" t="s">
        <v>1759</v>
      </c>
      <c r="C235" s="98" t="s">
        <v>1760</v>
      </c>
      <c r="D235" s="97" t="s">
        <v>1761</v>
      </c>
      <c r="E235" s="98" t="s">
        <v>1762</v>
      </c>
      <c r="F235" s="99" t="s">
        <v>1763</v>
      </c>
    </row>
    <row r="236" spans="1:6">
      <c r="A236" s="96" t="s">
        <v>1764</v>
      </c>
      <c r="B236" s="97" t="s">
        <v>1765</v>
      </c>
      <c r="C236" s="98" t="s">
        <v>1766</v>
      </c>
      <c r="D236" s="97" t="s">
        <v>1767</v>
      </c>
      <c r="E236" s="98" t="s">
        <v>1768</v>
      </c>
      <c r="F236" s="99" t="s">
        <v>1769</v>
      </c>
    </row>
    <row r="237" spans="1:6">
      <c r="A237" s="96" t="s">
        <v>1770</v>
      </c>
      <c r="B237" s="97" t="s">
        <v>1771</v>
      </c>
      <c r="C237" s="98" t="s">
        <v>1772</v>
      </c>
      <c r="D237" s="97" t="s">
        <v>1773</v>
      </c>
      <c r="E237" s="98" t="s">
        <v>1774</v>
      </c>
      <c r="F237" s="99" t="s">
        <v>1775</v>
      </c>
    </row>
    <row r="238" spans="1:6">
      <c r="A238" s="96" t="s">
        <v>1776</v>
      </c>
      <c r="B238" s="97" t="s">
        <v>1777</v>
      </c>
      <c r="C238" s="98" t="s">
        <v>1778</v>
      </c>
      <c r="D238" s="97" t="s">
        <v>1779</v>
      </c>
      <c r="E238" s="98" t="s">
        <v>1780</v>
      </c>
      <c r="F238" s="99" t="s">
        <v>1781</v>
      </c>
    </row>
    <row r="239" spans="1:6">
      <c r="A239" s="96" t="s">
        <v>1782</v>
      </c>
      <c r="B239" s="97" t="s">
        <v>1783</v>
      </c>
      <c r="C239" s="98" t="s">
        <v>1784</v>
      </c>
      <c r="D239" s="97" t="s">
        <v>1785</v>
      </c>
      <c r="E239" s="98" t="s">
        <v>1786</v>
      </c>
      <c r="F239" s="99" t="s">
        <v>1787</v>
      </c>
    </row>
    <row r="240" spans="1:6">
      <c r="A240" s="96" t="s">
        <v>1788</v>
      </c>
      <c r="B240" s="97" t="s">
        <v>1789</v>
      </c>
      <c r="C240" s="98" t="s">
        <v>1790</v>
      </c>
      <c r="D240" s="97" t="s">
        <v>1791</v>
      </c>
      <c r="E240" s="98" t="s">
        <v>1792</v>
      </c>
      <c r="F240" s="99" t="s">
        <v>1793</v>
      </c>
    </row>
    <row r="241" spans="1:6">
      <c r="A241" s="96" t="s">
        <v>1794</v>
      </c>
      <c r="B241" s="97" t="s">
        <v>1795</v>
      </c>
      <c r="C241" s="98" t="s">
        <v>1796</v>
      </c>
      <c r="D241" s="97" t="s">
        <v>1797</v>
      </c>
      <c r="E241" s="98" t="s">
        <v>1798</v>
      </c>
      <c r="F241" s="99" t="s">
        <v>1799</v>
      </c>
    </row>
    <row r="242" spans="1:6">
      <c r="A242" s="96" t="s">
        <v>1800</v>
      </c>
      <c r="B242" s="97" t="s">
        <v>1801</v>
      </c>
      <c r="C242" s="98" t="s">
        <v>1802</v>
      </c>
      <c r="D242" s="97" t="s">
        <v>1803</v>
      </c>
      <c r="E242" s="98" t="s">
        <v>1804</v>
      </c>
      <c r="F242" s="99" t="s">
        <v>1805</v>
      </c>
    </row>
    <row r="243" spans="1:6">
      <c r="A243" s="96" t="s">
        <v>1806</v>
      </c>
      <c r="B243" s="97" t="s">
        <v>1807</v>
      </c>
      <c r="C243" s="98" t="s">
        <v>1808</v>
      </c>
      <c r="D243" s="97" t="s">
        <v>1809</v>
      </c>
      <c r="E243" s="98" t="s">
        <v>1810</v>
      </c>
      <c r="F243" s="99" t="s">
        <v>1811</v>
      </c>
    </row>
    <row r="244" spans="1:6">
      <c r="A244" s="96" t="s">
        <v>1812</v>
      </c>
      <c r="B244" s="97" t="s">
        <v>1813</v>
      </c>
      <c r="C244" s="98" t="s">
        <v>1814</v>
      </c>
      <c r="D244" s="97" t="s">
        <v>1815</v>
      </c>
      <c r="E244" s="98" t="s">
        <v>1816</v>
      </c>
      <c r="F244" s="99" t="s">
        <v>1817</v>
      </c>
    </row>
    <row r="245" spans="1:6">
      <c r="A245" s="96" t="s">
        <v>1818</v>
      </c>
      <c r="B245" s="97" t="s">
        <v>1819</v>
      </c>
      <c r="C245" s="98" t="s">
        <v>1820</v>
      </c>
      <c r="D245" s="97" t="s">
        <v>1821</v>
      </c>
      <c r="E245" s="98" t="s">
        <v>1822</v>
      </c>
      <c r="F245" s="99" t="s">
        <v>1823</v>
      </c>
    </row>
    <row r="246" spans="1:6">
      <c r="A246" s="96" t="s">
        <v>1824</v>
      </c>
      <c r="B246" s="97" t="s">
        <v>1825</v>
      </c>
      <c r="C246" s="98" t="s">
        <v>1826</v>
      </c>
      <c r="D246" s="97" t="s">
        <v>1827</v>
      </c>
      <c r="E246" s="98" t="s">
        <v>1552</v>
      </c>
      <c r="F246" s="99" t="s">
        <v>1828</v>
      </c>
    </row>
    <row r="247" spans="1:6">
      <c r="A247" s="96" t="s">
        <v>1829</v>
      </c>
      <c r="B247" s="97" t="s">
        <v>1830</v>
      </c>
      <c r="C247" s="98" t="s">
        <v>1831</v>
      </c>
      <c r="D247" s="97" t="s">
        <v>1832</v>
      </c>
      <c r="E247" s="98" t="s">
        <v>1833</v>
      </c>
      <c r="F247" s="99" t="s">
        <v>1834</v>
      </c>
    </row>
    <row r="248" spans="1:6">
      <c r="A248" s="96" t="s">
        <v>1835</v>
      </c>
      <c r="B248" s="97" t="s">
        <v>1836</v>
      </c>
      <c r="C248" s="98" t="s">
        <v>1837</v>
      </c>
      <c r="D248" s="97" t="s">
        <v>1838</v>
      </c>
      <c r="E248" s="98" t="s">
        <v>1839</v>
      </c>
      <c r="F248" s="99" t="s">
        <v>1840</v>
      </c>
    </row>
    <row r="249" spans="1:6">
      <c r="A249" s="96" t="s">
        <v>1841</v>
      </c>
      <c r="B249" s="97" t="s">
        <v>1842</v>
      </c>
      <c r="C249" s="98" t="s">
        <v>1843</v>
      </c>
      <c r="D249" s="97" t="s">
        <v>1844</v>
      </c>
      <c r="E249" s="98" t="s">
        <v>1845</v>
      </c>
      <c r="F249" s="99" t="s">
        <v>1846</v>
      </c>
    </row>
    <row r="250" spans="1:6">
      <c r="A250" s="96" t="s">
        <v>1847</v>
      </c>
      <c r="B250" s="97" t="s">
        <v>1848</v>
      </c>
      <c r="C250" s="98" t="s">
        <v>1849</v>
      </c>
      <c r="D250" s="97" t="s">
        <v>1850</v>
      </c>
      <c r="E250" s="98" t="s">
        <v>1851</v>
      </c>
      <c r="F250" s="99" t="s">
        <v>1852</v>
      </c>
    </row>
    <row r="251" spans="1:6">
      <c r="A251" s="96" t="s">
        <v>1853</v>
      </c>
      <c r="B251" s="97" t="s">
        <v>1854</v>
      </c>
      <c r="C251" s="98" t="s">
        <v>1855</v>
      </c>
      <c r="D251" s="97" t="s">
        <v>1856</v>
      </c>
      <c r="E251" s="98" t="s">
        <v>1660</v>
      </c>
      <c r="F251" s="99" t="s">
        <v>1857</v>
      </c>
    </row>
    <row r="252" spans="1:6">
      <c r="A252" s="96" t="s">
        <v>1858</v>
      </c>
      <c r="B252" s="97" t="s">
        <v>1859</v>
      </c>
      <c r="C252" s="98" t="s">
        <v>1860</v>
      </c>
      <c r="D252" s="97" t="s">
        <v>1861</v>
      </c>
      <c r="E252" s="98" t="s">
        <v>1862</v>
      </c>
      <c r="F252" s="99" t="s">
        <v>1863</v>
      </c>
    </row>
    <row r="253" spans="1:6">
      <c r="A253" s="96" t="s">
        <v>1864</v>
      </c>
      <c r="B253" s="97" t="s">
        <v>1865</v>
      </c>
      <c r="C253" s="98" t="s">
        <v>1866</v>
      </c>
      <c r="D253" s="97" t="s">
        <v>1867</v>
      </c>
      <c r="E253" s="98" t="s">
        <v>1868</v>
      </c>
      <c r="F253" s="99" t="s">
        <v>1869</v>
      </c>
    </row>
    <row r="254" spans="1:6">
      <c r="A254" s="96" t="s">
        <v>1870</v>
      </c>
      <c r="B254" s="97" t="s">
        <v>1871</v>
      </c>
      <c r="C254" s="98" t="s">
        <v>1872</v>
      </c>
      <c r="D254" s="97" t="s">
        <v>1873</v>
      </c>
      <c r="E254" s="98" t="s">
        <v>1874</v>
      </c>
      <c r="F254" s="99" t="s">
        <v>1875</v>
      </c>
    </row>
    <row r="255" spans="1:6">
      <c r="A255" s="96" t="s">
        <v>1876</v>
      </c>
      <c r="B255" s="97" t="s">
        <v>1877</v>
      </c>
      <c r="C255" s="98" t="s">
        <v>1878</v>
      </c>
      <c r="D255" s="97" t="s">
        <v>1879</v>
      </c>
      <c r="E255" s="98" t="s">
        <v>1880</v>
      </c>
      <c r="F255" s="99" t="s">
        <v>1881</v>
      </c>
    </row>
    <row r="256" spans="1:6">
      <c r="A256" s="96" t="s">
        <v>1882</v>
      </c>
      <c r="B256" s="97" t="s">
        <v>1883</v>
      </c>
      <c r="C256" s="98" t="s">
        <v>1884</v>
      </c>
      <c r="D256" s="97" t="s">
        <v>1885</v>
      </c>
      <c r="E256" s="98" t="s">
        <v>1886</v>
      </c>
      <c r="F256" s="99" t="s">
        <v>1887</v>
      </c>
    </row>
    <row r="257" spans="1:6">
      <c r="A257" s="96" t="s">
        <v>1888</v>
      </c>
      <c r="B257" s="97" t="s">
        <v>1889</v>
      </c>
      <c r="C257" s="98" t="s">
        <v>1890</v>
      </c>
      <c r="D257" s="97" t="s">
        <v>1891</v>
      </c>
      <c r="E257" s="98" t="s">
        <v>1892</v>
      </c>
      <c r="F257" s="99" t="s">
        <v>1893</v>
      </c>
    </row>
    <row r="258" spans="1:6">
      <c r="A258" s="96" t="s">
        <v>1894</v>
      </c>
      <c r="B258" s="97" t="s">
        <v>1895</v>
      </c>
      <c r="C258" s="98" t="s">
        <v>1896</v>
      </c>
      <c r="D258" s="97" t="s">
        <v>1897</v>
      </c>
      <c r="E258" s="98" t="s">
        <v>1898</v>
      </c>
      <c r="F258" s="99" t="s">
        <v>1899</v>
      </c>
    </row>
    <row r="259" spans="1:6">
      <c r="A259" s="96" t="s">
        <v>1900</v>
      </c>
      <c r="B259" s="97" t="s">
        <v>1901</v>
      </c>
      <c r="C259" s="98" t="s">
        <v>1902</v>
      </c>
      <c r="D259" s="97" t="s">
        <v>1903</v>
      </c>
      <c r="E259" s="98" t="s">
        <v>1904</v>
      </c>
      <c r="F259" s="99" t="s">
        <v>1905</v>
      </c>
    </row>
    <row r="260" spans="1:6">
      <c r="A260" s="96" t="s">
        <v>1906</v>
      </c>
      <c r="B260" s="97" t="s">
        <v>1907</v>
      </c>
      <c r="C260" s="98" t="s">
        <v>1908</v>
      </c>
      <c r="D260" s="97" t="s">
        <v>1909</v>
      </c>
      <c r="E260" s="98" t="s">
        <v>1910</v>
      </c>
      <c r="F260" s="99" t="s">
        <v>1911</v>
      </c>
    </row>
    <row r="261" spans="1:6">
      <c r="A261" s="96" t="s">
        <v>1912</v>
      </c>
      <c r="B261" s="97" t="s">
        <v>1913</v>
      </c>
      <c r="C261" s="98" t="s">
        <v>1914</v>
      </c>
      <c r="D261" s="97" t="s">
        <v>1915</v>
      </c>
      <c r="E261" s="98" t="s">
        <v>1916</v>
      </c>
      <c r="F261" s="99" t="s">
        <v>1917</v>
      </c>
    </row>
    <row r="262" spans="1:6">
      <c r="A262" s="96" t="s">
        <v>1918</v>
      </c>
      <c r="B262" s="97" t="s">
        <v>1919</v>
      </c>
      <c r="C262" s="98" t="s">
        <v>1920</v>
      </c>
      <c r="D262" s="97" t="s">
        <v>1921</v>
      </c>
      <c r="E262" s="98" t="s">
        <v>1922</v>
      </c>
      <c r="F262" s="99" t="s">
        <v>1923</v>
      </c>
    </row>
    <row r="263" spans="1:6">
      <c r="A263" s="96" t="s">
        <v>1924</v>
      </c>
      <c r="B263" s="97" t="s">
        <v>1925</v>
      </c>
      <c r="C263" s="98" t="s">
        <v>1926</v>
      </c>
      <c r="D263" s="97" t="s">
        <v>1927</v>
      </c>
      <c r="E263" s="98" t="s">
        <v>1928</v>
      </c>
      <c r="F263" s="99" t="s">
        <v>1929</v>
      </c>
    </row>
    <row r="264" spans="1:6">
      <c r="A264" s="96" t="s">
        <v>1930</v>
      </c>
      <c r="B264" s="97" t="s">
        <v>1931</v>
      </c>
      <c r="C264" s="98" t="s">
        <v>1932</v>
      </c>
      <c r="D264" s="97" t="s">
        <v>1933</v>
      </c>
      <c r="E264" s="98" t="s">
        <v>1934</v>
      </c>
      <c r="F264" s="99" t="s">
        <v>1935</v>
      </c>
    </row>
    <row r="265" spans="1:6">
      <c r="A265" s="96" t="s">
        <v>1936</v>
      </c>
      <c r="B265" s="97" t="s">
        <v>1937</v>
      </c>
      <c r="C265" s="98" t="s">
        <v>1938</v>
      </c>
      <c r="D265" s="97" t="s">
        <v>1939</v>
      </c>
      <c r="E265" s="98" t="s">
        <v>1702</v>
      </c>
      <c r="F265" s="99" t="s">
        <v>1940</v>
      </c>
    </row>
    <row r="266" spans="1:6">
      <c r="A266" s="96" t="s">
        <v>1941</v>
      </c>
      <c r="B266" s="97" t="s">
        <v>1942</v>
      </c>
      <c r="C266" s="98" t="s">
        <v>1943</v>
      </c>
      <c r="D266" s="97" t="s">
        <v>1944</v>
      </c>
      <c r="E266" s="98" t="s">
        <v>1945</v>
      </c>
      <c r="F266" s="99" t="s">
        <v>1946</v>
      </c>
    </row>
    <row r="267" spans="1:6">
      <c r="A267" s="96" t="s">
        <v>1947</v>
      </c>
      <c r="B267" s="97" t="s">
        <v>1948</v>
      </c>
      <c r="C267" s="98" t="s">
        <v>1949</v>
      </c>
      <c r="D267" s="97" t="s">
        <v>1950</v>
      </c>
      <c r="E267" s="98" t="s">
        <v>1951</v>
      </c>
      <c r="F267" s="99" t="s">
        <v>1952</v>
      </c>
    </row>
    <row r="268" spans="1:6">
      <c r="A268" s="96" t="s">
        <v>1953</v>
      </c>
      <c r="B268" s="97" t="s">
        <v>1954</v>
      </c>
      <c r="C268" s="98" t="s">
        <v>1955</v>
      </c>
      <c r="D268" s="97" t="s">
        <v>1956</v>
      </c>
      <c r="E268" s="98" t="s">
        <v>1957</v>
      </c>
      <c r="F268" s="99" t="s">
        <v>1958</v>
      </c>
    </row>
    <row r="269" spans="1:6">
      <c r="A269" s="96" t="s">
        <v>1959</v>
      </c>
      <c r="B269" s="97" t="s">
        <v>1960</v>
      </c>
      <c r="C269" s="98" t="s">
        <v>1961</v>
      </c>
      <c r="D269" s="97" t="s">
        <v>1962</v>
      </c>
      <c r="E269" s="98" t="s">
        <v>1963</v>
      </c>
      <c r="F269" s="99" t="s">
        <v>1964</v>
      </c>
    </row>
    <row r="270" spans="1:6">
      <c r="A270" s="96" t="s">
        <v>1965</v>
      </c>
      <c r="B270" s="97" t="s">
        <v>1966</v>
      </c>
      <c r="C270" s="98" t="s">
        <v>1967</v>
      </c>
      <c r="D270" s="97" t="s">
        <v>1968</v>
      </c>
      <c r="E270" s="98" t="s">
        <v>1969</v>
      </c>
      <c r="F270" s="99" t="s">
        <v>1970</v>
      </c>
    </row>
    <row r="271" spans="1:6">
      <c r="A271" s="96" t="s">
        <v>1971</v>
      </c>
      <c r="B271" s="97" t="s">
        <v>1972</v>
      </c>
      <c r="C271" s="98" t="s">
        <v>1973</v>
      </c>
      <c r="D271" s="97" t="s">
        <v>1974</v>
      </c>
      <c r="E271" s="98" t="s">
        <v>1975</v>
      </c>
      <c r="F271" s="99" t="s">
        <v>1976</v>
      </c>
    </row>
    <row r="272" spans="1:6">
      <c r="A272" s="96" t="s">
        <v>1977</v>
      </c>
      <c r="B272" s="97" t="s">
        <v>1978</v>
      </c>
      <c r="C272" s="98" t="s">
        <v>1979</v>
      </c>
      <c r="D272" s="97" t="s">
        <v>1980</v>
      </c>
      <c r="E272" s="98" t="s">
        <v>1981</v>
      </c>
      <c r="F272" s="99" t="s">
        <v>1982</v>
      </c>
    </row>
    <row r="273" spans="1:6">
      <c r="A273" s="96" t="s">
        <v>1983</v>
      </c>
      <c r="B273" s="97" t="s">
        <v>1984</v>
      </c>
      <c r="C273" s="98" t="s">
        <v>1985</v>
      </c>
      <c r="D273" s="97" t="s">
        <v>1986</v>
      </c>
      <c r="E273" s="98" t="s">
        <v>1987</v>
      </c>
      <c r="F273" s="99" t="s">
        <v>1988</v>
      </c>
    </row>
    <row r="274" spans="1:6">
      <c r="A274" s="96" t="s">
        <v>1989</v>
      </c>
      <c r="B274" s="97" t="s">
        <v>1990</v>
      </c>
      <c r="C274" s="98" t="s">
        <v>1991</v>
      </c>
      <c r="D274" s="97" t="s">
        <v>1992</v>
      </c>
      <c r="E274" s="98" t="s">
        <v>1993</v>
      </c>
      <c r="F274" s="99" t="s">
        <v>1994</v>
      </c>
    </row>
    <row r="275" spans="1:6">
      <c r="A275" s="96" t="s">
        <v>1995</v>
      </c>
      <c r="B275" s="97" t="s">
        <v>1996</v>
      </c>
      <c r="C275" s="98" t="s">
        <v>1997</v>
      </c>
      <c r="D275" s="97" t="s">
        <v>1998</v>
      </c>
      <c r="E275" s="98" t="s">
        <v>1999</v>
      </c>
      <c r="F275" s="99" t="s">
        <v>2000</v>
      </c>
    </row>
    <row r="276" spans="1:6">
      <c r="A276" s="96" t="s">
        <v>2001</v>
      </c>
      <c r="B276" s="97" t="s">
        <v>2002</v>
      </c>
      <c r="C276" s="98" t="s">
        <v>2003</v>
      </c>
      <c r="D276" s="97" t="s">
        <v>2004</v>
      </c>
      <c r="E276" s="98" t="s">
        <v>2005</v>
      </c>
      <c r="F276" s="99" t="s">
        <v>2006</v>
      </c>
    </row>
    <row r="277" spans="1:6">
      <c r="A277" s="96" t="s">
        <v>2007</v>
      </c>
      <c r="B277" s="97" t="s">
        <v>2008</v>
      </c>
      <c r="C277" s="98" t="s">
        <v>2009</v>
      </c>
      <c r="D277" s="97" t="s">
        <v>2010</v>
      </c>
      <c r="E277" s="98" t="s">
        <v>2011</v>
      </c>
      <c r="F277" s="99" t="s">
        <v>2012</v>
      </c>
    </row>
    <row r="278" spans="1:6">
      <c r="A278" s="96" t="s">
        <v>2013</v>
      </c>
      <c r="B278" s="97" t="s">
        <v>2014</v>
      </c>
      <c r="C278" s="98" t="s">
        <v>2015</v>
      </c>
      <c r="D278" s="97" t="s">
        <v>2016</v>
      </c>
      <c r="E278" s="98" t="s">
        <v>2017</v>
      </c>
      <c r="F278" s="99" t="s">
        <v>2018</v>
      </c>
    </row>
    <row r="279" spans="1:6">
      <c r="A279" s="96" t="s">
        <v>2019</v>
      </c>
      <c r="B279" s="97" t="s">
        <v>2020</v>
      </c>
      <c r="C279" s="98" t="s">
        <v>2021</v>
      </c>
      <c r="D279" s="97" t="s">
        <v>2022</v>
      </c>
      <c r="E279" s="98" t="s">
        <v>2023</v>
      </c>
      <c r="F279" s="99" t="s">
        <v>2024</v>
      </c>
    </row>
    <row r="280" spans="1:6">
      <c r="A280" s="96" t="s">
        <v>2025</v>
      </c>
      <c r="B280" s="97" t="s">
        <v>2026</v>
      </c>
      <c r="C280" s="98" t="s">
        <v>2027</v>
      </c>
      <c r="D280" s="97" t="s">
        <v>2028</v>
      </c>
      <c r="E280" s="98" t="s">
        <v>2029</v>
      </c>
      <c r="F280" s="99" t="s">
        <v>2030</v>
      </c>
    </row>
    <row r="281" spans="1:6">
      <c r="A281" s="96" t="s">
        <v>2031</v>
      </c>
      <c r="B281" s="97" t="s">
        <v>2032</v>
      </c>
      <c r="C281" s="98" t="s">
        <v>2033</v>
      </c>
      <c r="D281" s="97" t="s">
        <v>2034</v>
      </c>
      <c r="E281" s="98" t="s">
        <v>1774</v>
      </c>
      <c r="F281" s="99" t="s">
        <v>2035</v>
      </c>
    </row>
    <row r="282" spans="1:6">
      <c r="A282" s="96" t="s">
        <v>2036</v>
      </c>
      <c r="B282" s="97" t="s">
        <v>2037</v>
      </c>
      <c r="C282" s="98" t="s">
        <v>2038</v>
      </c>
      <c r="D282" s="97" t="s">
        <v>2039</v>
      </c>
      <c r="E282" s="98" t="s">
        <v>2040</v>
      </c>
      <c r="F282" s="99" t="s">
        <v>2041</v>
      </c>
    </row>
    <row r="283" spans="1:6">
      <c r="A283" s="96" t="s">
        <v>2042</v>
      </c>
      <c r="B283" s="97" t="s">
        <v>2043</v>
      </c>
      <c r="C283" s="98" t="s">
        <v>2044</v>
      </c>
      <c r="D283" s="97" t="s">
        <v>2045</v>
      </c>
      <c r="E283" s="98" t="s">
        <v>2046</v>
      </c>
      <c r="F283" s="99" t="s">
        <v>2047</v>
      </c>
    </row>
    <row r="284" spans="1:6">
      <c r="A284" s="96" t="s">
        <v>2048</v>
      </c>
      <c r="B284" s="97" t="s">
        <v>2049</v>
      </c>
      <c r="C284" s="98" t="s">
        <v>2050</v>
      </c>
      <c r="D284" s="97" t="s">
        <v>2051</v>
      </c>
      <c r="E284" s="98" t="s">
        <v>2052</v>
      </c>
      <c r="F284" s="99" t="s">
        <v>2053</v>
      </c>
    </row>
    <row r="285" spans="1:6">
      <c r="A285" s="96" t="s">
        <v>2054</v>
      </c>
      <c r="B285" s="97" t="s">
        <v>2055</v>
      </c>
      <c r="C285" s="98" t="s">
        <v>2056</v>
      </c>
      <c r="D285" s="97" t="s">
        <v>2057</v>
      </c>
      <c r="E285" s="98" t="s">
        <v>2058</v>
      </c>
      <c r="F285" s="99" t="s">
        <v>2059</v>
      </c>
    </row>
    <row r="286" spans="1:6">
      <c r="A286" s="96" t="s">
        <v>2060</v>
      </c>
      <c r="B286" s="97" t="s">
        <v>2061</v>
      </c>
      <c r="C286" s="98" t="s">
        <v>2062</v>
      </c>
      <c r="D286" s="97" t="s">
        <v>2063</v>
      </c>
      <c r="E286" s="98" t="s">
        <v>2064</v>
      </c>
      <c r="F286" s="99" t="s">
        <v>2065</v>
      </c>
    </row>
    <row r="287" spans="1:6">
      <c r="A287" s="96" t="s">
        <v>2066</v>
      </c>
      <c r="B287" s="97" t="s">
        <v>2067</v>
      </c>
      <c r="C287" s="98" t="s">
        <v>2068</v>
      </c>
      <c r="D287" s="97" t="s">
        <v>2069</v>
      </c>
      <c r="E287" s="98" t="s">
        <v>2070</v>
      </c>
      <c r="F287" s="99" t="s">
        <v>2071</v>
      </c>
    </row>
    <row r="288" spans="1:6">
      <c r="A288" s="96" t="s">
        <v>2072</v>
      </c>
      <c r="B288" s="97" t="s">
        <v>2073</v>
      </c>
      <c r="C288" s="98" t="s">
        <v>2074</v>
      </c>
      <c r="D288" s="97" t="s">
        <v>2075</v>
      </c>
      <c r="E288" s="98" t="s">
        <v>2076</v>
      </c>
      <c r="F288" s="99" t="s">
        <v>2077</v>
      </c>
    </row>
    <row r="289" spans="1:6">
      <c r="A289" s="100" t="s">
        <v>2078</v>
      </c>
      <c r="B289" s="101" t="s">
        <v>2079</v>
      </c>
      <c r="C289" s="102" t="s">
        <v>2080</v>
      </c>
      <c r="D289" s="101" t="s">
        <v>2081</v>
      </c>
      <c r="E289" s="102" t="s">
        <v>2082</v>
      </c>
      <c r="F289" s="103" t="s">
        <v>2083</v>
      </c>
    </row>
    <row r="290" spans="1:6">
      <c r="A290" s="96" t="s">
        <v>1518</v>
      </c>
      <c r="B290" s="97" t="s">
        <v>1519</v>
      </c>
      <c r="C290" s="98" t="s">
        <v>1520</v>
      </c>
      <c r="D290" s="97" t="s">
        <v>1521</v>
      </c>
      <c r="E290" s="98" t="s">
        <v>1522</v>
      </c>
      <c r="F290" s="99" t="s">
        <v>1523</v>
      </c>
    </row>
    <row r="291" spans="1:6">
      <c r="A291" s="96" t="s">
        <v>1524</v>
      </c>
      <c r="B291" s="97" t="s">
        <v>1525</v>
      </c>
      <c r="C291" s="98" t="s">
        <v>1526</v>
      </c>
      <c r="D291" s="97" t="s">
        <v>1527</v>
      </c>
      <c r="E291" s="98" t="s">
        <v>1528</v>
      </c>
      <c r="F291" s="99" t="s">
        <v>1529</v>
      </c>
    </row>
    <row r="292" spans="1:6">
      <c r="A292" s="96" t="s">
        <v>1530</v>
      </c>
      <c r="B292" s="97" t="s">
        <v>1531</v>
      </c>
      <c r="C292" s="98" t="s">
        <v>1532</v>
      </c>
      <c r="D292" s="97" t="s">
        <v>1533</v>
      </c>
      <c r="E292" s="98" t="s">
        <v>1534</v>
      </c>
      <c r="F292" s="99" t="s">
        <v>1535</v>
      </c>
    </row>
    <row r="293" spans="1:6">
      <c r="A293" s="96" t="s">
        <v>1536</v>
      </c>
      <c r="B293" s="97" t="s">
        <v>1537</v>
      </c>
      <c r="C293" s="98" t="s">
        <v>1538</v>
      </c>
      <c r="D293" s="97" t="s">
        <v>1539</v>
      </c>
      <c r="E293" s="98" t="s">
        <v>1540</v>
      </c>
      <c r="F293" s="99" t="s">
        <v>1541</v>
      </c>
    </row>
    <row r="294" spans="1:6">
      <c r="A294" s="96" t="s">
        <v>1542</v>
      </c>
      <c r="B294" s="97" t="s">
        <v>1543</v>
      </c>
      <c r="C294" s="98" t="s">
        <v>1544</v>
      </c>
      <c r="D294" s="97" t="s">
        <v>1545</v>
      </c>
      <c r="E294" s="98" t="s">
        <v>1546</v>
      </c>
      <c r="F294" s="99" t="s">
        <v>1547</v>
      </c>
    </row>
    <row r="295" spans="1:6">
      <c r="A295" s="96" t="s">
        <v>1548</v>
      </c>
      <c r="B295" s="97" t="s">
        <v>1549</v>
      </c>
      <c r="C295" s="98" t="s">
        <v>1550</v>
      </c>
      <c r="D295" s="97" t="s">
        <v>1551</v>
      </c>
      <c r="E295" s="98" t="s">
        <v>1552</v>
      </c>
      <c r="F295" s="99" t="s">
        <v>1553</v>
      </c>
    </row>
    <row r="296" spans="1:6">
      <c r="A296" s="96" t="s">
        <v>1554</v>
      </c>
      <c r="B296" s="97" t="s">
        <v>1555</v>
      </c>
      <c r="C296" s="98" t="s">
        <v>1556</v>
      </c>
      <c r="D296" s="97" t="s">
        <v>1557</v>
      </c>
      <c r="E296" s="98" t="s">
        <v>1558</v>
      </c>
      <c r="F296" s="99" t="s">
        <v>1559</v>
      </c>
    </row>
    <row r="297" spans="1:6">
      <c r="A297" s="96" t="s">
        <v>1560</v>
      </c>
      <c r="B297" s="97" t="s">
        <v>1561</v>
      </c>
      <c r="C297" s="98" t="s">
        <v>1562</v>
      </c>
      <c r="D297" s="97" t="s">
        <v>1563</v>
      </c>
      <c r="E297" s="98" t="s">
        <v>1564</v>
      </c>
      <c r="F297" s="99" t="s">
        <v>1565</v>
      </c>
    </row>
    <row r="298" spans="1:6">
      <c r="A298" s="96" t="s">
        <v>1566</v>
      </c>
      <c r="B298" s="97" t="s">
        <v>1567</v>
      </c>
      <c r="C298" s="98" t="s">
        <v>1568</v>
      </c>
      <c r="D298" s="97" t="s">
        <v>1569</v>
      </c>
      <c r="E298" s="98" t="s">
        <v>1570</v>
      </c>
      <c r="F298" s="99" t="s">
        <v>1571</v>
      </c>
    </row>
    <row r="299" spans="1:6">
      <c r="A299" s="96" t="s">
        <v>1572</v>
      </c>
      <c r="B299" s="97" t="s">
        <v>1573</v>
      </c>
      <c r="C299" s="98" t="s">
        <v>1574</v>
      </c>
      <c r="D299" s="97" t="s">
        <v>1575</v>
      </c>
      <c r="E299" s="98" t="s">
        <v>1576</v>
      </c>
      <c r="F299" s="99" t="s">
        <v>1577</v>
      </c>
    </row>
    <row r="300" spans="1:6">
      <c r="A300" s="96" t="s">
        <v>1578</v>
      </c>
      <c r="B300" s="97" t="s">
        <v>1579</v>
      </c>
      <c r="C300" s="98" t="s">
        <v>1580</v>
      </c>
      <c r="D300" s="97" t="s">
        <v>1581</v>
      </c>
      <c r="E300" s="98" t="s">
        <v>1582</v>
      </c>
      <c r="F300" s="99" t="s">
        <v>1583</v>
      </c>
    </row>
    <row r="301" spans="1:6">
      <c r="A301" s="96" t="s">
        <v>1584</v>
      </c>
      <c r="B301" s="97" t="s">
        <v>1585</v>
      </c>
      <c r="C301" s="98" t="s">
        <v>1586</v>
      </c>
      <c r="D301" s="97" t="s">
        <v>1587</v>
      </c>
      <c r="E301" s="98" t="s">
        <v>1588</v>
      </c>
      <c r="F301" s="99" t="s">
        <v>1589</v>
      </c>
    </row>
    <row r="302" spans="1:6">
      <c r="A302" s="96" t="s">
        <v>1590</v>
      </c>
      <c r="B302" s="97" t="s">
        <v>1591</v>
      </c>
      <c r="C302" s="98" t="s">
        <v>1592</v>
      </c>
      <c r="D302" s="97" t="s">
        <v>1593</v>
      </c>
      <c r="E302" s="98" t="s">
        <v>1594</v>
      </c>
      <c r="F302" s="99" t="s">
        <v>1595</v>
      </c>
    </row>
    <row r="303" spans="1:6">
      <c r="A303" s="96" t="s">
        <v>1596</v>
      </c>
      <c r="B303" s="97" t="s">
        <v>1597</v>
      </c>
      <c r="C303" s="98" t="s">
        <v>1598</v>
      </c>
      <c r="D303" s="97" t="s">
        <v>1599</v>
      </c>
      <c r="E303" s="98" t="s">
        <v>1600</v>
      </c>
      <c r="F303" s="99" t="s">
        <v>1601</v>
      </c>
    </row>
    <row r="304" spans="1:6">
      <c r="A304" s="96" t="s">
        <v>1602</v>
      </c>
      <c r="B304" s="97" t="s">
        <v>1603</v>
      </c>
      <c r="C304" s="98" t="s">
        <v>1604</v>
      </c>
      <c r="D304" s="97" t="s">
        <v>1605</v>
      </c>
      <c r="E304" s="98" t="s">
        <v>1606</v>
      </c>
      <c r="F304" s="99" t="s">
        <v>1607</v>
      </c>
    </row>
    <row r="305" spans="1:6">
      <c r="A305" s="96" t="s">
        <v>1608</v>
      </c>
      <c r="B305" s="97" t="s">
        <v>1609</v>
      </c>
      <c r="C305" s="98" t="s">
        <v>1610</v>
      </c>
      <c r="D305" s="97" t="s">
        <v>1611</v>
      </c>
      <c r="E305" s="98" t="s">
        <v>1612</v>
      </c>
      <c r="F305" s="99" t="s">
        <v>1613</v>
      </c>
    </row>
    <row r="306" spans="1:6">
      <c r="A306" s="96" t="s">
        <v>1614</v>
      </c>
      <c r="B306" s="97" t="s">
        <v>1615</v>
      </c>
      <c r="C306" s="98" t="s">
        <v>1616</v>
      </c>
      <c r="D306" s="97" t="s">
        <v>1617</v>
      </c>
      <c r="E306" s="98" t="s">
        <v>1618</v>
      </c>
      <c r="F306" s="99" t="s">
        <v>1619</v>
      </c>
    </row>
    <row r="307" spans="1:6">
      <c r="A307" s="96" t="s">
        <v>1620</v>
      </c>
      <c r="B307" s="97" t="s">
        <v>1621</v>
      </c>
      <c r="C307" s="98" t="s">
        <v>1622</v>
      </c>
      <c r="D307" s="97" t="s">
        <v>1623</v>
      </c>
      <c r="E307" s="98" t="s">
        <v>1624</v>
      </c>
      <c r="F307" s="99" t="s">
        <v>1625</v>
      </c>
    </row>
    <row r="308" spans="1:6">
      <c r="A308" s="96" t="s">
        <v>1626</v>
      </c>
      <c r="B308" s="97" t="s">
        <v>1627</v>
      </c>
      <c r="C308" s="98" t="s">
        <v>1628</v>
      </c>
      <c r="D308" s="97" t="s">
        <v>1629</v>
      </c>
      <c r="E308" s="98" t="s">
        <v>1630</v>
      </c>
      <c r="F308" s="99" t="s">
        <v>1631</v>
      </c>
    </row>
    <row r="309" spans="1:6">
      <c r="A309" s="96" t="s">
        <v>1632</v>
      </c>
      <c r="B309" s="97" t="s">
        <v>1633</v>
      </c>
      <c r="C309" s="98" t="s">
        <v>1634</v>
      </c>
      <c r="D309" s="97" t="s">
        <v>1635</v>
      </c>
      <c r="E309" s="98" t="s">
        <v>1636</v>
      </c>
      <c r="F309" s="99" t="s">
        <v>1637</v>
      </c>
    </row>
    <row r="310" spans="1:6">
      <c r="A310" s="96" t="s">
        <v>1638</v>
      </c>
      <c r="B310" s="97" t="s">
        <v>1639</v>
      </c>
      <c r="C310" s="98" t="s">
        <v>1640</v>
      </c>
      <c r="D310" s="97" t="s">
        <v>1641</v>
      </c>
      <c r="E310" s="98" t="s">
        <v>1642</v>
      </c>
      <c r="F310" s="99" t="s">
        <v>1643</v>
      </c>
    </row>
    <row r="311" spans="1:6">
      <c r="A311" s="96" t="s">
        <v>1644</v>
      </c>
      <c r="B311" s="97" t="s">
        <v>1645</v>
      </c>
      <c r="C311" s="98" t="s">
        <v>1646</v>
      </c>
      <c r="D311" s="97" t="s">
        <v>1647</v>
      </c>
      <c r="E311" s="98" t="s">
        <v>1648</v>
      </c>
      <c r="F311" s="99" t="s">
        <v>1649</v>
      </c>
    </row>
    <row r="312" spans="1:6">
      <c r="A312" s="96" t="s">
        <v>1650</v>
      </c>
      <c r="B312" s="97" t="s">
        <v>1651</v>
      </c>
      <c r="C312" s="98" t="s">
        <v>1652</v>
      </c>
      <c r="D312" s="97" t="s">
        <v>1653</v>
      </c>
      <c r="E312" s="98" t="s">
        <v>1654</v>
      </c>
      <c r="F312" s="99" t="s">
        <v>1655</v>
      </c>
    </row>
    <row r="313" spans="1:6">
      <c r="A313" s="96" t="s">
        <v>1656</v>
      </c>
      <c r="B313" s="97" t="s">
        <v>1657</v>
      </c>
      <c r="C313" s="98" t="s">
        <v>1658</v>
      </c>
      <c r="D313" s="97" t="s">
        <v>1659</v>
      </c>
      <c r="E313" s="98" t="s">
        <v>1660</v>
      </c>
      <c r="F313" s="99" t="s">
        <v>1661</v>
      </c>
    </row>
    <row r="314" spans="1:6">
      <c r="A314" s="96" t="s">
        <v>1662</v>
      </c>
      <c r="B314" s="97" t="s">
        <v>1663</v>
      </c>
      <c r="C314" s="98" t="s">
        <v>1664</v>
      </c>
      <c r="D314" s="97" t="s">
        <v>1665</v>
      </c>
      <c r="E314" s="98" t="s">
        <v>1666</v>
      </c>
      <c r="F314" s="99" t="s">
        <v>1667</v>
      </c>
    </row>
    <row r="315" spans="1:6">
      <c r="A315" s="96" t="s">
        <v>1668</v>
      </c>
      <c r="B315" s="97" t="s">
        <v>1669</v>
      </c>
      <c r="C315" s="98" t="s">
        <v>1670</v>
      </c>
      <c r="D315" s="97" t="s">
        <v>1671</v>
      </c>
      <c r="E315" s="98" t="s">
        <v>1672</v>
      </c>
      <c r="F315" s="99" t="s">
        <v>1673</v>
      </c>
    </row>
    <row r="316" spans="1:6">
      <c r="A316" s="96" t="s">
        <v>1674</v>
      </c>
      <c r="B316" s="97" t="s">
        <v>1675</v>
      </c>
      <c r="C316" s="98" t="s">
        <v>1676</v>
      </c>
      <c r="D316" s="97" t="s">
        <v>1677</v>
      </c>
      <c r="E316" s="98" t="s">
        <v>1678</v>
      </c>
      <c r="F316" s="99" t="s">
        <v>1679</v>
      </c>
    </row>
    <row r="317" spans="1:6">
      <c r="A317" s="96" t="s">
        <v>1680</v>
      </c>
      <c r="B317" s="97" t="s">
        <v>1681</v>
      </c>
      <c r="C317" s="98" t="s">
        <v>1682</v>
      </c>
      <c r="D317" s="97" t="s">
        <v>1683</v>
      </c>
      <c r="E317" s="98" t="s">
        <v>1684</v>
      </c>
      <c r="F317" s="99" t="s">
        <v>1685</v>
      </c>
    </row>
    <row r="318" spans="1:6">
      <c r="A318" s="96" t="s">
        <v>1686</v>
      </c>
      <c r="B318" s="97" t="s">
        <v>1687</v>
      </c>
      <c r="C318" s="98" t="s">
        <v>1688</v>
      </c>
      <c r="D318" s="97" t="s">
        <v>1689</v>
      </c>
      <c r="E318" s="98" t="s">
        <v>1690</v>
      </c>
      <c r="F318" s="99" t="s">
        <v>1691</v>
      </c>
    </row>
    <row r="319" spans="1:6">
      <c r="A319" s="96" t="s">
        <v>1692</v>
      </c>
      <c r="B319" s="97" t="s">
        <v>1693</v>
      </c>
      <c r="C319" s="98" t="s">
        <v>1694</v>
      </c>
      <c r="D319" s="97" t="s">
        <v>1695</v>
      </c>
      <c r="E319" s="98" t="s">
        <v>1696</v>
      </c>
      <c r="F319" s="99" t="s">
        <v>1697</v>
      </c>
    </row>
    <row r="320" spans="1:6">
      <c r="A320" s="96" t="s">
        <v>1698</v>
      </c>
      <c r="B320" s="97" t="s">
        <v>1699</v>
      </c>
      <c r="C320" s="98" t="s">
        <v>1700</v>
      </c>
      <c r="D320" s="97" t="s">
        <v>1701</v>
      </c>
      <c r="E320" s="98" t="s">
        <v>1702</v>
      </c>
      <c r="F320" s="99" t="s">
        <v>1703</v>
      </c>
    </row>
    <row r="321" spans="1:6">
      <c r="A321" s="96" t="s">
        <v>1704</v>
      </c>
      <c r="B321" s="97" t="s">
        <v>1705</v>
      </c>
      <c r="C321" s="98" t="s">
        <v>1706</v>
      </c>
      <c r="D321" s="97" t="s">
        <v>1707</v>
      </c>
      <c r="E321" s="98" t="s">
        <v>1708</v>
      </c>
      <c r="F321" s="99" t="s">
        <v>1709</v>
      </c>
    </row>
    <row r="322" spans="1:6">
      <c r="A322" s="96" t="s">
        <v>1710</v>
      </c>
      <c r="B322" s="97" t="s">
        <v>1711</v>
      </c>
      <c r="C322" s="98" t="s">
        <v>1712</v>
      </c>
      <c r="D322" s="97" t="s">
        <v>1713</v>
      </c>
      <c r="E322" s="98" t="s">
        <v>1714</v>
      </c>
      <c r="F322" s="99" t="s">
        <v>1715</v>
      </c>
    </row>
    <row r="323" spans="1:6">
      <c r="A323" s="96" t="s">
        <v>1716</v>
      </c>
      <c r="B323" s="97" t="s">
        <v>1717</v>
      </c>
      <c r="C323" s="98" t="s">
        <v>1718</v>
      </c>
      <c r="D323" s="97" t="s">
        <v>1719</v>
      </c>
      <c r="E323" s="98" t="s">
        <v>1720</v>
      </c>
      <c r="F323" s="99" t="s">
        <v>1721</v>
      </c>
    </row>
    <row r="324" spans="1:6">
      <c r="A324" s="96" t="s">
        <v>1722</v>
      </c>
      <c r="B324" s="97" t="s">
        <v>1723</v>
      </c>
      <c r="C324" s="98" t="s">
        <v>1724</v>
      </c>
      <c r="D324" s="97" t="s">
        <v>1725</v>
      </c>
      <c r="E324" s="98" t="s">
        <v>1726</v>
      </c>
      <c r="F324" s="99" t="s">
        <v>1727</v>
      </c>
    </row>
    <row r="325" spans="1:6">
      <c r="A325" s="96" t="s">
        <v>1728</v>
      </c>
      <c r="B325" s="97" t="s">
        <v>1729</v>
      </c>
      <c r="C325" s="98" t="s">
        <v>1730</v>
      </c>
      <c r="D325" s="97" t="s">
        <v>1731</v>
      </c>
      <c r="E325" s="98" t="s">
        <v>1732</v>
      </c>
      <c r="F325" s="99" t="s">
        <v>1733</v>
      </c>
    </row>
    <row r="326" spans="1:6">
      <c r="A326" s="96" t="s">
        <v>1734</v>
      </c>
      <c r="B326" s="97" t="s">
        <v>1735</v>
      </c>
      <c r="C326" s="98" t="s">
        <v>1736</v>
      </c>
      <c r="D326" s="97" t="s">
        <v>1737</v>
      </c>
      <c r="E326" s="98" t="s">
        <v>1738</v>
      </c>
      <c r="F326" s="99" t="s">
        <v>1739</v>
      </c>
    </row>
    <row r="327" spans="1:6">
      <c r="A327" s="96" t="s">
        <v>1740</v>
      </c>
      <c r="B327" s="97" t="s">
        <v>1741</v>
      </c>
      <c r="C327" s="98" t="s">
        <v>1742</v>
      </c>
      <c r="D327" s="97" t="s">
        <v>1743</v>
      </c>
      <c r="E327" s="98" t="s">
        <v>1744</v>
      </c>
      <c r="F327" s="99" t="s">
        <v>1745</v>
      </c>
    </row>
    <row r="328" spans="1:6">
      <c r="A328" s="96" t="s">
        <v>1746</v>
      </c>
      <c r="B328" s="97" t="s">
        <v>1747</v>
      </c>
      <c r="C328" s="98" t="s">
        <v>1748</v>
      </c>
      <c r="D328" s="97" t="s">
        <v>1749</v>
      </c>
      <c r="E328" s="98" t="s">
        <v>1750</v>
      </c>
      <c r="F328" s="99" t="s">
        <v>1751</v>
      </c>
    </row>
    <row r="329" spans="1:6">
      <c r="A329" s="96" t="s">
        <v>1752</v>
      </c>
      <c r="B329" s="97" t="s">
        <v>1753</v>
      </c>
      <c r="C329" s="98" t="s">
        <v>1754</v>
      </c>
      <c r="D329" s="97" t="s">
        <v>1755</v>
      </c>
      <c r="E329" s="98" t="s">
        <v>1756</v>
      </c>
      <c r="F329" s="99" t="s">
        <v>1757</v>
      </c>
    </row>
    <row r="330" spans="1:6">
      <c r="A330" s="96" t="s">
        <v>1758</v>
      </c>
      <c r="B330" s="97" t="s">
        <v>1759</v>
      </c>
      <c r="C330" s="98" t="s">
        <v>1760</v>
      </c>
      <c r="D330" s="97" t="s">
        <v>1761</v>
      </c>
      <c r="E330" s="98" t="s">
        <v>1762</v>
      </c>
      <c r="F330" s="99" t="s">
        <v>1763</v>
      </c>
    </row>
    <row r="331" spans="1:6">
      <c r="A331" s="96" t="s">
        <v>1764</v>
      </c>
      <c r="B331" s="97" t="s">
        <v>1765</v>
      </c>
      <c r="C331" s="98" t="s">
        <v>1766</v>
      </c>
      <c r="D331" s="97" t="s">
        <v>1767</v>
      </c>
      <c r="E331" s="98" t="s">
        <v>1768</v>
      </c>
      <c r="F331" s="99" t="s">
        <v>1769</v>
      </c>
    </row>
    <row r="332" spans="1:6">
      <c r="A332" s="96" t="s">
        <v>1770</v>
      </c>
      <c r="B332" s="97" t="s">
        <v>1771</v>
      </c>
      <c r="C332" s="98" t="s">
        <v>1772</v>
      </c>
      <c r="D332" s="97" t="s">
        <v>1773</v>
      </c>
      <c r="E332" s="98" t="s">
        <v>1774</v>
      </c>
      <c r="F332" s="99" t="s">
        <v>1775</v>
      </c>
    </row>
    <row r="333" spans="1:6">
      <c r="A333" s="96" t="s">
        <v>1776</v>
      </c>
      <c r="B333" s="97" t="s">
        <v>1777</v>
      </c>
      <c r="C333" s="98" t="s">
        <v>1778</v>
      </c>
      <c r="D333" s="97" t="s">
        <v>1779</v>
      </c>
      <c r="E333" s="98" t="s">
        <v>1780</v>
      </c>
      <c r="F333" s="99" t="s">
        <v>1781</v>
      </c>
    </row>
    <row r="334" spans="1:6">
      <c r="A334" s="96" t="s">
        <v>1782</v>
      </c>
      <c r="B334" s="97" t="s">
        <v>1783</v>
      </c>
      <c r="C334" s="98" t="s">
        <v>1784</v>
      </c>
      <c r="D334" s="97" t="s">
        <v>1785</v>
      </c>
      <c r="E334" s="98" t="s">
        <v>1786</v>
      </c>
      <c r="F334" s="99" t="s">
        <v>1787</v>
      </c>
    </row>
    <row r="335" spans="1:6">
      <c r="A335" s="96" t="s">
        <v>1788</v>
      </c>
      <c r="B335" s="97" t="s">
        <v>1789</v>
      </c>
      <c r="C335" s="98" t="s">
        <v>1790</v>
      </c>
      <c r="D335" s="97" t="s">
        <v>1791</v>
      </c>
      <c r="E335" s="98" t="s">
        <v>1792</v>
      </c>
      <c r="F335" s="99" t="s">
        <v>1793</v>
      </c>
    </row>
    <row r="336" spans="1:6">
      <c r="A336" s="96" t="s">
        <v>1794</v>
      </c>
      <c r="B336" s="97" t="s">
        <v>1795</v>
      </c>
      <c r="C336" s="98" t="s">
        <v>1796</v>
      </c>
      <c r="D336" s="97" t="s">
        <v>1797</v>
      </c>
      <c r="E336" s="98" t="s">
        <v>1798</v>
      </c>
      <c r="F336" s="99" t="s">
        <v>1799</v>
      </c>
    </row>
    <row r="337" spans="1:6">
      <c r="A337" s="96" t="s">
        <v>1800</v>
      </c>
      <c r="B337" s="97" t="s">
        <v>1801</v>
      </c>
      <c r="C337" s="98" t="s">
        <v>1802</v>
      </c>
      <c r="D337" s="97" t="s">
        <v>1803</v>
      </c>
      <c r="E337" s="98" t="s">
        <v>1804</v>
      </c>
      <c r="F337" s="99" t="s">
        <v>1805</v>
      </c>
    </row>
    <row r="338" spans="1:6">
      <c r="A338" s="96" t="s">
        <v>1806</v>
      </c>
      <c r="B338" s="97" t="s">
        <v>1807</v>
      </c>
      <c r="C338" s="98" t="s">
        <v>1808</v>
      </c>
      <c r="D338" s="97" t="s">
        <v>1809</v>
      </c>
      <c r="E338" s="98" t="s">
        <v>1810</v>
      </c>
      <c r="F338" s="99" t="s">
        <v>1811</v>
      </c>
    </row>
    <row r="339" spans="1:6">
      <c r="A339" s="96" t="s">
        <v>1812</v>
      </c>
      <c r="B339" s="97" t="s">
        <v>1813</v>
      </c>
      <c r="C339" s="98" t="s">
        <v>1814</v>
      </c>
      <c r="D339" s="97" t="s">
        <v>1815</v>
      </c>
      <c r="E339" s="98" t="s">
        <v>1816</v>
      </c>
      <c r="F339" s="99" t="s">
        <v>1817</v>
      </c>
    </row>
    <row r="340" spans="1:6">
      <c r="A340" s="96" t="s">
        <v>1818</v>
      </c>
      <c r="B340" s="97" t="s">
        <v>1819</v>
      </c>
      <c r="C340" s="98" t="s">
        <v>1820</v>
      </c>
      <c r="D340" s="97" t="s">
        <v>1821</v>
      </c>
      <c r="E340" s="98" t="s">
        <v>1822</v>
      </c>
      <c r="F340" s="99" t="s">
        <v>1823</v>
      </c>
    </row>
    <row r="341" spans="1:6">
      <c r="A341" s="96" t="s">
        <v>1824</v>
      </c>
      <c r="B341" s="97" t="s">
        <v>1825</v>
      </c>
      <c r="C341" s="98" t="s">
        <v>1826</v>
      </c>
      <c r="D341" s="97" t="s">
        <v>1827</v>
      </c>
      <c r="E341" s="98" t="s">
        <v>1552</v>
      </c>
      <c r="F341" s="99" t="s">
        <v>1828</v>
      </c>
    </row>
    <row r="342" spans="1:6">
      <c r="A342" s="96" t="s">
        <v>1829</v>
      </c>
      <c r="B342" s="97" t="s">
        <v>1830</v>
      </c>
      <c r="C342" s="98" t="s">
        <v>1831</v>
      </c>
      <c r="D342" s="97" t="s">
        <v>1832</v>
      </c>
      <c r="E342" s="98" t="s">
        <v>1833</v>
      </c>
      <c r="F342" s="99" t="s">
        <v>1834</v>
      </c>
    </row>
    <row r="343" spans="1:6">
      <c r="A343" s="96" t="s">
        <v>1835</v>
      </c>
      <c r="B343" s="97" t="s">
        <v>1836</v>
      </c>
      <c r="C343" s="98" t="s">
        <v>1837</v>
      </c>
      <c r="D343" s="97" t="s">
        <v>1838</v>
      </c>
      <c r="E343" s="98" t="s">
        <v>1839</v>
      </c>
      <c r="F343" s="99" t="s">
        <v>1840</v>
      </c>
    </row>
    <row r="344" spans="1:6">
      <c r="A344" s="96" t="s">
        <v>1841</v>
      </c>
      <c r="B344" s="97" t="s">
        <v>1842</v>
      </c>
      <c r="C344" s="98" t="s">
        <v>1843</v>
      </c>
      <c r="D344" s="97" t="s">
        <v>1844</v>
      </c>
      <c r="E344" s="98" t="s">
        <v>1845</v>
      </c>
      <c r="F344" s="99" t="s">
        <v>1846</v>
      </c>
    </row>
    <row r="345" spans="1:6">
      <c r="A345" s="96" t="s">
        <v>1847</v>
      </c>
      <c r="B345" s="97" t="s">
        <v>1848</v>
      </c>
      <c r="C345" s="98" t="s">
        <v>1849</v>
      </c>
      <c r="D345" s="97" t="s">
        <v>1850</v>
      </c>
      <c r="E345" s="98" t="s">
        <v>1851</v>
      </c>
      <c r="F345" s="99" t="s">
        <v>1852</v>
      </c>
    </row>
    <row r="346" spans="1:6">
      <c r="A346" s="96" t="s">
        <v>1853</v>
      </c>
      <c r="B346" s="97" t="s">
        <v>1854</v>
      </c>
      <c r="C346" s="98" t="s">
        <v>1855</v>
      </c>
      <c r="D346" s="97" t="s">
        <v>1856</v>
      </c>
      <c r="E346" s="98" t="s">
        <v>1660</v>
      </c>
      <c r="F346" s="99" t="s">
        <v>1857</v>
      </c>
    </row>
    <row r="347" spans="1:6">
      <c r="A347" s="96" t="s">
        <v>1858</v>
      </c>
      <c r="B347" s="97" t="s">
        <v>1859</v>
      </c>
      <c r="C347" s="98" t="s">
        <v>1860</v>
      </c>
      <c r="D347" s="97" t="s">
        <v>1861</v>
      </c>
      <c r="E347" s="98" t="s">
        <v>1862</v>
      </c>
      <c r="F347" s="99" t="s">
        <v>1863</v>
      </c>
    </row>
    <row r="348" spans="1:6">
      <c r="A348" s="96" t="s">
        <v>1864</v>
      </c>
      <c r="B348" s="97" t="s">
        <v>1865</v>
      </c>
      <c r="C348" s="98" t="s">
        <v>1866</v>
      </c>
      <c r="D348" s="97" t="s">
        <v>1867</v>
      </c>
      <c r="E348" s="98" t="s">
        <v>1868</v>
      </c>
      <c r="F348" s="99" t="s">
        <v>1869</v>
      </c>
    </row>
    <row r="349" spans="1:6">
      <c r="A349" s="96" t="s">
        <v>1870</v>
      </c>
      <c r="B349" s="97" t="s">
        <v>1871</v>
      </c>
      <c r="C349" s="98" t="s">
        <v>1872</v>
      </c>
      <c r="D349" s="97" t="s">
        <v>1873</v>
      </c>
      <c r="E349" s="98" t="s">
        <v>1874</v>
      </c>
      <c r="F349" s="99" t="s">
        <v>1875</v>
      </c>
    </row>
    <row r="350" spans="1:6">
      <c r="A350" s="96" t="s">
        <v>1876</v>
      </c>
      <c r="B350" s="97" t="s">
        <v>1877</v>
      </c>
      <c r="C350" s="98" t="s">
        <v>1878</v>
      </c>
      <c r="D350" s="97" t="s">
        <v>1879</v>
      </c>
      <c r="E350" s="98" t="s">
        <v>1880</v>
      </c>
      <c r="F350" s="99" t="s">
        <v>1881</v>
      </c>
    </row>
    <row r="351" spans="1:6">
      <c r="A351" s="96" t="s">
        <v>1882</v>
      </c>
      <c r="B351" s="97" t="s">
        <v>1883</v>
      </c>
      <c r="C351" s="98" t="s">
        <v>1884</v>
      </c>
      <c r="D351" s="97" t="s">
        <v>1885</v>
      </c>
      <c r="E351" s="98" t="s">
        <v>1886</v>
      </c>
      <c r="F351" s="99" t="s">
        <v>1887</v>
      </c>
    </row>
    <row r="352" spans="1:6">
      <c r="A352" s="96" t="s">
        <v>1888</v>
      </c>
      <c r="B352" s="97" t="s">
        <v>1889</v>
      </c>
      <c r="C352" s="98" t="s">
        <v>1890</v>
      </c>
      <c r="D352" s="97" t="s">
        <v>1891</v>
      </c>
      <c r="E352" s="98" t="s">
        <v>1892</v>
      </c>
      <c r="F352" s="99" t="s">
        <v>1893</v>
      </c>
    </row>
    <row r="353" spans="1:6">
      <c r="A353" s="96" t="s">
        <v>1894</v>
      </c>
      <c r="B353" s="97" t="s">
        <v>1895</v>
      </c>
      <c r="C353" s="98" t="s">
        <v>1896</v>
      </c>
      <c r="D353" s="97" t="s">
        <v>1897</v>
      </c>
      <c r="E353" s="98" t="s">
        <v>1898</v>
      </c>
      <c r="F353" s="99" t="s">
        <v>1899</v>
      </c>
    </row>
    <row r="354" spans="1:6">
      <c r="A354" s="96" t="s">
        <v>1900</v>
      </c>
      <c r="B354" s="97" t="s">
        <v>1901</v>
      </c>
      <c r="C354" s="98" t="s">
        <v>1902</v>
      </c>
      <c r="D354" s="97" t="s">
        <v>1903</v>
      </c>
      <c r="E354" s="98" t="s">
        <v>1904</v>
      </c>
      <c r="F354" s="99" t="s">
        <v>1905</v>
      </c>
    </row>
    <row r="355" spans="1:6">
      <c r="A355" s="96" t="s">
        <v>1906</v>
      </c>
      <c r="B355" s="97" t="s">
        <v>1907</v>
      </c>
      <c r="C355" s="98" t="s">
        <v>1908</v>
      </c>
      <c r="D355" s="97" t="s">
        <v>1909</v>
      </c>
      <c r="E355" s="98" t="s">
        <v>1910</v>
      </c>
      <c r="F355" s="99" t="s">
        <v>1911</v>
      </c>
    </row>
    <row r="356" spans="1:6">
      <c r="A356" s="96" t="s">
        <v>1912</v>
      </c>
      <c r="B356" s="97" t="s">
        <v>1913</v>
      </c>
      <c r="C356" s="98" t="s">
        <v>1914</v>
      </c>
      <c r="D356" s="97" t="s">
        <v>1915</v>
      </c>
      <c r="E356" s="98" t="s">
        <v>1916</v>
      </c>
      <c r="F356" s="99" t="s">
        <v>1917</v>
      </c>
    </row>
    <row r="357" spans="1:6">
      <c r="A357" s="96" t="s">
        <v>1918</v>
      </c>
      <c r="B357" s="97" t="s">
        <v>1919</v>
      </c>
      <c r="C357" s="98" t="s">
        <v>1920</v>
      </c>
      <c r="D357" s="97" t="s">
        <v>1921</v>
      </c>
      <c r="E357" s="98" t="s">
        <v>1922</v>
      </c>
      <c r="F357" s="99" t="s">
        <v>1923</v>
      </c>
    </row>
    <row r="358" spans="1:6">
      <c r="A358" s="96" t="s">
        <v>1924</v>
      </c>
      <c r="B358" s="97" t="s">
        <v>1925</v>
      </c>
      <c r="C358" s="98" t="s">
        <v>1926</v>
      </c>
      <c r="D358" s="97" t="s">
        <v>1927</v>
      </c>
      <c r="E358" s="98" t="s">
        <v>1928</v>
      </c>
      <c r="F358" s="99" t="s">
        <v>1929</v>
      </c>
    </row>
    <row r="359" spans="1:6">
      <c r="A359" s="96" t="s">
        <v>1930</v>
      </c>
      <c r="B359" s="97" t="s">
        <v>1931</v>
      </c>
      <c r="C359" s="98" t="s">
        <v>1932</v>
      </c>
      <c r="D359" s="97" t="s">
        <v>1933</v>
      </c>
      <c r="E359" s="98" t="s">
        <v>1934</v>
      </c>
      <c r="F359" s="99" t="s">
        <v>1935</v>
      </c>
    </row>
    <row r="360" spans="1:6">
      <c r="A360" s="96" t="s">
        <v>1936</v>
      </c>
      <c r="B360" s="97" t="s">
        <v>1937</v>
      </c>
      <c r="C360" s="98" t="s">
        <v>1938</v>
      </c>
      <c r="D360" s="97" t="s">
        <v>1939</v>
      </c>
      <c r="E360" s="98" t="s">
        <v>1702</v>
      </c>
      <c r="F360" s="99" t="s">
        <v>1940</v>
      </c>
    </row>
    <row r="361" spans="1:6">
      <c r="A361" s="96" t="s">
        <v>1941</v>
      </c>
      <c r="B361" s="97" t="s">
        <v>1942</v>
      </c>
      <c r="C361" s="98" t="s">
        <v>1943</v>
      </c>
      <c r="D361" s="97" t="s">
        <v>1944</v>
      </c>
      <c r="E361" s="98" t="s">
        <v>1945</v>
      </c>
      <c r="F361" s="99" t="s">
        <v>1946</v>
      </c>
    </row>
    <row r="362" spans="1:6">
      <c r="A362" s="96" t="s">
        <v>1947</v>
      </c>
      <c r="B362" s="97" t="s">
        <v>1948</v>
      </c>
      <c r="C362" s="98" t="s">
        <v>1949</v>
      </c>
      <c r="D362" s="97" t="s">
        <v>1950</v>
      </c>
      <c r="E362" s="98" t="s">
        <v>1951</v>
      </c>
      <c r="F362" s="99" t="s">
        <v>1952</v>
      </c>
    </row>
    <row r="363" spans="1:6">
      <c r="A363" s="96" t="s">
        <v>1953</v>
      </c>
      <c r="B363" s="97" t="s">
        <v>1954</v>
      </c>
      <c r="C363" s="98" t="s">
        <v>1955</v>
      </c>
      <c r="D363" s="97" t="s">
        <v>1956</v>
      </c>
      <c r="E363" s="98" t="s">
        <v>1957</v>
      </c>
      <c r="F363" s="99" t="s">
        <v>1958</v>
      </c>
    </row>
    <row r="364" spans="1:6">
      <c r="A364" s="96" t="s">
        <v>1959</v>
      </c>
      <c r="B364" s="97" t="s">
        <v>1960</v>
      </c>
      <c r="C364" s="98" t="s">
        <v>1961</v>
      </c>
      <c r="D364" s="97" t="s">
        <v>1962</v>
      </c>
      <c r="E364" s="98" t="s">
        <v>1963</v>
      </c>
      <c r="F364" s="99" t="s">
        <v>1964</v>
      </c>
    </row>
    <row r="365" spans="1:6">
      <c r="A365" s="96" t="s">
        <v>1965</v>
      </c>
      <c r="B365" s="97" t="s">
        <v>1966</v>
      </c>
      <c r="C365" s="98" t="s">
        <v>1967</v>
      </c>
      <c r="D365" s="97" t="s">
        <v>1968</v>
      </c>
      <c r="E365" s="98" t="s">
        <v>1969</v>
      </c>
      <c r="F365" s="99" t="s">
        <v>1970</v>
      </c>
    </row>
    <row r="366" spans="1:6">
      <c r="A366" s="96" t="s">
        <v>1971</v>
      </c>
      <c r="B366" s="97" t="s">
        <v>1972</v>
      </c>
      <c r="C366" s="98" t="s">
        <v>1973</v>
      </c>
      <c r="D366" s="97" t="s">
        <v>1974</v>
      </c>
      <c r="E366" s="98" t="s">
        <v>1975</v>
      </c>
      <c r="F366" s="99" t="s">
        <v>1976</v>
      </c>
    </row>
    <row r="367" spans="1:6">
      <c r="A367" s="96" t="s">
        <v>1977</v>
      </c>
      <c r="B367" s="97" t="s">
        <v>1978</v>
      </c>
      <c r="C367" s="98" t="s">
        <v>1979</v>
      </c>
      <c r="D367" s="97" t="s">
        <v>1980</v>
      </c>
      <c r="E367" s="98" t="s">
        <v>1981</v>
      </c>
      <c r="F367" s="99" t="s">
        <v>1982</v>
      </c>
    </row>
    <row r="368" spans="1:6">
      <c r="A368" s="96" t="s">
        <v>1983</v>
      </c>
      <c r="B368" s="97" t="s">
        <v>1984</v>
      </c>
      <c r="C368" s="98" t="s">
        <v>1985</v>
      </c>
      <c r="D368" s="97" t="s">
        <v>1986</v>
      </c>
      <c r="E368" s="98" t="s">
        <v>1987</v>
      </c>
      <c r="F368" s="99" t="s">
        <v>1988</v>
      </c>
    </row>
    <row r="369" spans="1:6">
      <c r="A369" s="96" t="s">
        <v>1989</v>
      </c>
      <c r="B369" s="97" t="s">
        <v>1990</v>
      </c>
      <c r="C369" s="98" t="s">
        <v>1991</v>
      </c>
      <c r="D369" s="97" t="s">
        <v>1992</v>
      </c>
      <c r="E369" s="98" t="s">
        <v>1993</v>
      </c>
      <c r="F369" s="99" t="s">
        <v>1994</v>
      </c>
    </row>
    <row r="370" spans="1:6">
      <c r="A370" s="96" t="s">
        <v>1995</v>
      </c>
      <c r="B370" s="97" t="s">
        <v>1996</v>
      </c>
      <c r="C370" s="98" t="s">
        <v>1997</v>
      </c>
      <c r="D370" s="97" t="s">
        <v>1998</v>
      </c>
      <c r="E370" s="98" t="s">
        <v>1999</v>
      </c>
      <c r="F370" s="99" t="s">
        <v>2000</v>
      </c>
    </row>
    <row r="371" spans="1:6">
      <c r="A371" s="96" t="s">
        <v>2001</v>
      </c>
      <c r="B371" s="97" t="s">
        <v>2002</v>
      </c>
      <c r="C371" s="98" t="s">
        <v>2003</v>
      </c>
      <c r="D371" s="97" t="s">
        <v>2004</v>
      </c>
      <c r="E371" s="98" t="s">
        <v>2005</v>
      </c>
      <c r="F371" s="99" t="s">
        <v>2006</v>
      </c>
    </row>
    <row r="372" spans="1:6">
      <c r="A372" s="96" t="s">
        <v>2007</v>
      </c>
      <c r="B372" s="97" t="s">
        <v>2008</v>
      </c>
      <c r="C372" s="98" t="s">
        <v>2009</v>
      </c>
      <c r="D372" s="97" t="s">
        <v>2010</v>
      </c>
      <c r="E372" s="98" t="s">
        <v>2011</v>
      </c>
      <c r="F372" s="99" t="s">
        <v>2012</v>
      </c>
    </row>
    <row r="373" spans="1:6">
      <c r="A373" s="96" t="s">
        <v>2013</v>
      </c>
      <c r="B373" s="97" t="s">
        <v>2014</v>
      </c>
      <c r="C373" s="98" t="s">
        <v>2015</v>
      </c>
      <c r="D373" s="97" t="s">
        <v>2016</v>
      </c>
      <c r="E373" s="98" t="s">
        <v>2017</v>
      </c>
      <c r="F373" s="99" t="s">
        <v>2018</v>
      </c>
    </row>
    <row r="374" spans="1:6">
      <c r="A374" s="96" t="s">
        <v>2019</v>
      </c>
      <c r="B374" s="97" t="s">
        <v>2020</v>
      </c>
      <c r="C374" s="98" t="s">
        <v>2021</v>
      </c>
      <c r="D374" s="97" t="s">
        <v>2022</v>
      </c>
      <c r="E374" s="98" t="s">
        <v>2023</v>
      </c>
      <c r="F374" s="99" t="s">
        <v>2024</v>
      </c>
    </row>
    <row r="375" spans="1:6">
      <c r="A375" s="96" t="s">
        <v>2025</v>
      </c>
      <c r="B375" s="97" t="s">
        <v>2026</v>
      </c>
      <c r="C375" s="98" t="s">
        <v>2027</v>
      </c>
      <c r="D375" s="97" t="s">
        <v>2028</v>
      </c>
      <c r="E375" s="98" t="s">
        <v>2029</v>
      </c>
      <c r="F375" s="99" t="s">
        <v>2030</v>
      </c>
    </row>
    <row r="376" spans="1:6">
      <c r="A376" s="96" t="s">
        <v>2031</v>
      </c>
      <c r="B376" s="97" t="s">
        <v>2032</v>
      </c>
      <c r="C376" s="98" t="s">
        <v>2033</v>
      </c>
      <c r="D376" s="97" t="s">
        <v>2034</v>
      </c>
      <c r="E376" s="98" t="s">
        <v>1774</v>
      </c>
      <c r="F376" s="99" t="s">
        <v>2035</v>
      </c>
    </row>
    <row r="377" spans="1:6">
      <c r="A377" s="96" t="s">
        <v>2036</v>
      </c>
      <c r="B377" s="97" t="s">
        <v>2037</v>
      </c>
      <c r="C377" s="98" t="s">
        <v>2038</v>
      </c>
      <c r="D377" s="97" t="s">
        <v>2039</v>
      </c>
      <c r="E377" s="98" t="s">
        <v>2040</v>
      </c>
      <c r="F377" s="99" t="s">
        <v>2041</v>
      </c>
    </row>
    <row r="378" spans="1:6">
      <c r="A378" s="96" t="s">
        <v>2042</v>
      </c>
      <c r="B378" s="97" t="s">
        <v>2043</v>
      </c>
      <c r="C378" s="98" t="s">
        <v>2044</v>
      </c>
      <c r="D378" s="97" t="s">
        <v>2045</v>
      </c>
      <c r="E378" s="98" t="s">
        <v>2046</v>
      </c>
      <c r="F378" s="99" t="s">
        <v>2047</v>
      </c>
    </row>
    <row r="379" spans="1:6">
      <c r="A379" s="96" t="s">
        <v>2048</v>
      </c>
      <c r="B379" s="97" t="s">
        <v>2049</v>
      </c>
      <c r="C379" s="98" t="s">
        <v>2050</v>
      </c>
      <c r="D379" s="97" t="s">
        <v>2051</v>
      </c>
      <c r="E379" s="98" t="s">
        <v>2052</v>
      </c>
      <c r="F379" s="99" t="s">
        <v>2053</v>
      </c>
    </row>
    <row r="380" spans="1:6">
      <c r="A380" s="96" t="s">
        <v>2054</v>
      </c>
      <c r="B380" s="97" t="s">
        <v>2055</v>
      </c>
      <c r="C380" s="98" t="s">
        <v>2056</v>
      </c>
      <c r="D380" s="97" t="s">
        <v>2057</v>
      </c>
      <c r="E380" s="98" t="s">
        <v>2058</v>
      </c>
      <c r="F380" s="99" t="s">
        <v>2059</v>
      </c>
    </row>
    <row r="381" spans="1:6">
      <c r="A381" s="96" t="s">
        <v>2060</v>
      </c>
      <c r="B381" s="97" t="s">
        <v>2061</v>
      </c>
      <c r="C381" s="98" t="s">
        <v>2062</v>
      </c>
      <c r="D381" s="97" t="s">
        <v>2063</v>
      </c>
      <c r="E381" s="98" t="s">
        <v>2064</v>
      </c>
      <c r="F381" s="99" t="s">
        <v>2065</v>
      </c>
    </row>
    <row r="382" spans="1:6">
      <c r="A382" s="96" t="s">
        <v>2066</v>
      </c>
      <c r="B382" s="97" t="s">
        <v>2067</v>
      </c>
      <c r="C382" s="98" t="s">
        <v>2068</v>
      </c>
      <c r="D382" s="97" t="s">
        <v>2069</v>
      </c>
      <c r="E382" s="98" t="s">
        <v>2070</v>
      </c>
      <c r="F382" s="99" t="s">
        <v>2071</v>
      </c>
    </row>
    <row r="383" spans="1:6">
      <c r="A383" s="96" t="s">
        <v>2072</v>
      </c>
      <c r="B383" s="97" t="s">
        <v>2073</v>
      </c>
      <c r="C383" s="98" t="s">
        <v>2074</v>
      </c>
      <c r="D383" s="97" t="s">
        <v>2075</v>
      </c>
      <c r="E383" s="98" t="s">
        <v>2076</v>
      </c>
      <c r="F383" s="99" t="s">
        <v>2077</v>
      </c>
    </row>
  </sheetData>
  <phoneticPr fontId="1" type="noConversion"/>
  <conditionalFormatting sqref="B2:B98">
    <cfRule type="duplicateValues" dxfId="11" priority="7"/>
  </conditionalFormatting>
  <conditionalFormatting sqref="A2:A98">
    <cfRule type="duplicateValues" dxfId="10" priority="8"/>
  </conditionalFormatting>
  <conditionalFormatting sqref="B99:B192">
    <cfRule type="duplicateValues" dxfId="9" priority="5"/>
  </conditionalFormatting>
  <conditionalFormatting sqref="A99:A192">
    <cfRule type="duplicateValues" dxfId="8" priority="6"/>
  </conditionalFormatting>
  <conditionalFormatting sqref="B193:B289">
    <cfRule type="duplicateValues" dxfId="7" priority="3"/>
  </conditionalFormatting>
  <conditionalFormatting sqref="A193:A289">
    <cfRule type="duplicateValues" dxfId="6" priority="4"/>
  </conditionalFormatting>
  <conditionalFormatting sqref="B290:B383">
    <cfRule type="duplicateValues" dxfId="5" priority="1"/>
  </conditionalFormatting>
  <conditionalFormatting sqref="A290:A383">
    <cfRule type="duplicateValues" dxfId="4" priority="2"/>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B7:F15"/>
  <sheetViews>
    <sheetView workbookViewId="0">
      <selection activeCell="E9" sqref="E9:F9"/>
    </sheetView>
  </sheetViews>
  <sheetFormatPr defaultRowHeight="17"/>
  <cols>
    <col min="2" max="2" width="9.4140625" customWidth="1"/>
    <col min="3" max="3" width="11.1640625" customWidth="1"/>
  </cols>
  <sheetData>
    <row r="7" spans="2:6">
      <c r="B7" s="10" t="s">
        <v>13</v>
      </c>
      <c r="C7" s="10" t="s">
        <v>14</v>
      </c>
      <c r="D7" s="1"/>
      <c r="E7" s="229" t="s">
        <v>15</v>
      </c>
      <c r="F7" s="229"/>
    </row>
    <row r="8" spans="2:6">
      <c r="B8" s="7">
        <v>1000</v>
      </c>
      <c r="C8" s="7">
        <f>B8*$F$9</f>
        <v>1310000</v>
      </c>
      <c r="D8" s="1"/>
      <c r="E8" s="8" t="s">
        <v>16</v>
      </c>
      <c r="F8" s="9" t="s">
        <v>17</v>
      </c>
    </row>
    <row r="9" spans="2:6">
      <c r="B9" s="7">
        <v>325</v>
      </c>
      <c r="C9" s="7">
        <f t="shared" ref="C9:C14" si="0">B9*$F$9</f>
        <v>425750</v>
      </c>
      <c r="D9" s="1"/>
      <c r="E9" s="7">
        <v>1</v>
      </c>
      <c r="F9" s="11">
        <v>1310</v>
      </c>
    </row>
    <row r="10" spans="2:6">
      <c r="B10" s="7">
        <v>500</v>
      </c>
      <c r="C10" s="7">
        <f t="shared" si="0"/>
        <v>655000</v>
      </c>
      <c r="D10" s="1"/>
      <c r="E10" s="1"/>
      <c r="F10" s="11">
        <v>1234</v>
      </c>
    </row>
    <row r="11" spans="2:6">
      <c r="B11" s="7">
        <v>567</v>
      </c>
      <c r="C11" s="7">
        <f t="shared" si="0"/>
        <v>742770</v>
      </c>
      <c r="D11" s="1"/>
      <c r="E11" s="1"/>
      <c r="F11" s="11">
        <v>1111</v>
      </c>
    </row>
    <row r="12" spans="2:6">
      <c r="B12" s="7">
        <v>540</v>
      </c>
      <c r="C12" s="7">
        <f t="shared" si="0"/>
        <v>707400</v>
      </c>
      <c r="D12" s="1"/>
      <c r="E12" s="1"/>
      <c r="F12" s="11">
        <v>1200</v>
      </c>
    </row>
    <row r="13" spans="2:6">
      <c r="B13" s="7">
        <v>2000</v>
      </c>
      <c r="C13" s="7">
        <f t="shared" si="0"/>
        <v>2620000</v>
      </c>
      <c r="D13" s="1"/>
      <c r="E13" s="1"/>
      <c r="F13" s="11">
        <v>1100</v>
      </c>
    </row>
    <row r="14" spans="2:6">
      <c r="B14" s="7">
        <v>3000</v>
      </c>
      <c r="C14" s="7">
        <f t="shared" si="0"/>
        <v>3930000</v>
      </c>
      <c r="D14" s="1"/>
      <c r="E14" s="1"/>
      <c r="F14" s="11">
        <v>1000</v>
      </c>
    </row>
    <row r="15" spans="2:6">
      <c r="C15" s="1">
        <f>SUM(C8:C14)</f>
        <v>10390920</v>
      </c>
      <c r="F15" s="11">
        <v>900</v>
      </c>
    </row>
  </sheetData>
  <mergeCells count="1">
    <mergeCell ref="E7:F7"/>
  </mergeCells>
  <phoneticPr fontId="1" type="noConversion"/>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4"/>
  <dimension ref="B1:E21"/>
  <sheetViews>
    <sheetView topLeftCell="A7" zoomScale="115" zoomScaleNormal="115" workbookViewId="0">
      <selection activeCell="H18" sqref="H18"/>
    </sheetView>
  </sheetViews>
  <sheetFormatPr defaultRowHeight="17"/>
  <cols>
    <col min="1" max="1" width="3.1640625" customWidth="1"/>
    <col min="2" max="2" width="7.08203125" bestFit="1" customWidth="1"/>
    <col min="3" max="3" width="13" bestFit="1" customWidth="1"/>
    <col min="4" max="4" width="17.1640625" bestFit="1" customWidth="1"/>
    <col min="5" max="5" width="5.5" bestFit="1" customWidth="1"/>
    <col min="7" max="7" width="7.08203125" bestFit="1" customWidth="1"/>
    <col min="8" max="8" width="13" bestFit="1" customWidth="1"/>
    <col min="9" max="9" width="5.5" bestFit="1" customWidth="1"/>
  </cols>
  <sheetData>
    <row r="1" spans="2:5" ht="17.5">
      <c r="B1" s="88" t="s">
        <v>269</v>
      </c>
      <c r="C1" s="88"/>
    </row>
    <row r="2" spans="2:5" ht="17.5">
      <c r="B2" s="88"/>
      <c r="C2" s="87" t="s">
        <v>268</v>
      </c>
    </row>
    <row r="3" spans="2:5" ht="17.5">
      <c r="B3" s="88"/>
      <c r="C3" s="87" t="s">
        <v>267</v>
      </c>
    </row>
    <row r="4" spans="2:5" ht="17.5">
      <c r="B4" s="88"/>
      <c r="C4" s="87" t="s">
        <v>266</v>
      </c>
    </row>
    <row r="5" spans="2:5">
      <c r="B5" t="s">
        <v>265</v>
      </c>
    </row>
    <row r="6" spans="2:5">
      <c r="B6" s="86" t="s">
        <v>264</v>
      </c>
      <c r="C6" s="85" t="s">
        <v>263</v>
      </c>
      <c r="D6" s="85" t="s">
        <v>262</v>
      </c>
      <c r="E6" s="85" t="s">
        <v>261</v>
      </c>
    </row>
    <row r="7" spans="2:5">
      <c r="B7" s="80" t="s">
        <v>260</v>
      </c>
      <c r="C7" s="79" t="s">
        <v>231</v>
      </c>
      <c r="D7" s="79" t="s">
        <v>234</v>
      </c>
      <c r="E7" s="78" t="s">
        <v>233</v>
      </c>
    </row>
    <row r="8" spans="2:5">
      <c r="B8" s="84" t="s">
        <v>259</v>
      </c>
      <c r="C8" s="79" t="s">
        <v>231</v>
      </c>
      <c r="D8" s="79" t="s">
        <v>241</v>
      </c>
      <c r="E8" s="78" t="s">
        <v>258</v>
      </c>
    </row>
    <row r="9" spans="2:5">
      <c r="B9" s="80" t="s">
        <v>257</v>
      </c>
      <c r="C9" s="79" t="s">
        <v>238</v>
      </c>
      <c r="D9" s="79" t="s">
        <v>237</v>
      </c>
      <c r="E9" s="78" t="s">
        <v>233</v>
      </c>
    </row>
    <row r="10" spans="2:5">
      <c r="B10" s="83" t="s">
        <v>256</v>
      </c>
      <c r="C10" s="79" t="s">
        <v>246</v>
      </c>
      <c r="D10" s="79" t="s">
        <v>245</v>
      </c>
      <c r="E10" s="78" t="s">
        <v>236</v>
      </c>
    </row>
    <row r="11" spans="2:5">
      <c r="B11" s="81" t="s">
        <v>255</v>
      </c>
      <c r="C11" s="79" t="s">
        <v>238</v>
      </c>
      <c r="D11" s="79" t="s">
        <v>250</v>
      </c>
      <c r="E11" s="78" t="s">
        <v>240</v>
      </c>
    </row>
    <row r="12" spans="2:5">
      <c r="B12" s="81" t="s">
        <v>254</v>
      </c>
      <c r="C12" s="79" t="s">
        <v>231</v>
      </c>
      <c r="D12" s="79" t="s">
        <v>234</v>
      </c>
      <c r="E12" s="78" t="s">
        <v>229</v>
      </c>
    </row>
    <row r="13" spans="2:5">
      <c r="B13" s="81" t="s">
        <v>253</v>
      </c>
      <c r="C13" s="79" t="s">
        <v>238</v>
      </c>
      <c r="D13" s="79" t="s">
        <v>237</v>
      </c>
      <c r="E13" s="78" t="s">
        <v>252</v>
      </c>
    </row>
    <row r="14" spans="2:5">
      <c r="B14" s="82" t="s">
        <v>251</v>
      </c>
      <c r="C14" s="79" t="s">
        <v>238</v>
      </c>
      <c r="D14" s="79" t="s">
        <v>250</v>
      </c>
      <c r="E14" s="78" t="s">
        <v>249</v>
      </c>
    </row>
    <row r="15" spans="2:5">
      <c r="B15" s="82" t="s">
        <v>248</v>
      </c>
      <c r="C15" s="79" t="s">
        <v>246</v>
      </c>
      <c r="D15" s="79" t="s">
        <v>245</v>
      </c>
      <c r="E15" s="78" t="s">
        <v>233</v>
      </c>
    </row>
    <row r="16" spans="2:5">
      <c r="B16" s="82" t="s">
        <v>247</v>
      </c>
      <c r="C16" s="79" t="s">
        <v>246</v>
      </c>
      <c r="D16" s="79" t="s">
        <v>245</v>
      </c>
      <c r="E16" s="78" t="s">
        <v>243</v>
      </c>
    </row>
    <row r="17" spans="2:5">
      <c r="B17" s="81" t="s">
        <v>244</v>
      </c>
      <c r="C17" s="79" t="s">
        <v>231</v>
      </c>
      <c r="D17" s="79" t="s">
        <v>230</v>
      </c>
      <c r="E17" s="78" t="s">
        <v>243</v>
      </c>
    </row>
    <row r="18" spans="2:5">
      <c r="B18" s="81" t="s">
        <v>242</v>
      </c>
      <c r="C18" s="79" t="s">
        <v>231</v>
      </c>
      <c r="D18" s="79" t="s">
        <v>241</v>
      </c>
      <c r="E18" s="78" t="s">
        <v>240</v>
      </c>
    </row>
    <row r="19" spans="2:5">
      <c r="B19" s="80" t="s">
        <v>239</v>
      </c>
      <c r="C19" s="79" t="s">
        <v>238</v>
      </c>
      <c r="D19" s="79" t="s">
        <v>237</v>
      </c>
      <c r="E19" s="78" t="s">
        <v>236</v>
      </c>
    </row>
    <row r="20" spans="2:5">
      <c r="B20" s="80" t="s">
        <v>235</v>
      </c>
      <c r="C20" s="79" t="s">
        <v>231</v>
      </c>
      <c r="D20" s="79" t="s">
        <v>234</v>
      </c>
      <c r="E20" s="78" t="s">
        <v>233</v>
      </c>
    </row>
    <row r="21" spans="2:5">
      <c r="B21" s="80" t="s">
        <v>232</v>
      </c>
      <c r="C21" s="79" t="s">
        <v>231</v>
      </c>
      <c r="D21" s="79" t="s">
        <v>230</v>
      </c>
      <c r="E21" s="78" t="s">
        <v>229</v>
      </c>
    </row>
  </sheetData>
  <autoFilter ref="B6:E6" xr:uid="{00000000-0009-0000-0000-00000B000000}"/>
  <phoneticPr fontId="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dimension ref="A1:J19"/>
  <sheetViews>
    <sheetView zoomScale="115" zoomScaleNormal="115" workbookViewId="0">
      <selection activeCell="H15" sqref="H15"/>
    </sheetView>
  </sheetViews>
  <sheetFormatPr defaultRowHeight="17"/>
  <cols>
    <col min="1" max="1" width="4.1640625" customWidth="1"/>
    <col min="2" max="2" width="10" customWidth="1"/>
    <col min="3" max="3" width="6.6640625" customWidth="1"/>
    <col min="4" max="4" width="6.5" customWidth="1"/>
    <col min="5" max="5" width="10.58203125" customWidth="1"/>
    <col min="7" max="7" width="8.9140625" customWidth="1"/>
    <col min="8" max="8" width="4.4140625" customWidth="1"/>
  </cols>
  <sheetData>
    <row r="1" spans="1:10" s="18" customFormat="1" ht="21">
      <c r="A1" s="18">
        <v>1</v>
      </c>
      <c r="B1" s="90" t="s">
        <v>283</v>
      </c>
    </row>
    <row r="2" spans="1:10" s="18" customFormat="1" ht="21">
      <c r="B2" s="92" t="s">
        <v>282</v>
      </c>
    </row>
    <row r="3" spans="1:10" s="18" customFormat="1" ht="21">
      <c r="A3" s="91" t="s">
        <v>281</v>
      </c>
      <c r="B3" s="90" t="s">
        <v>280</v>
      </c>
    </row>
    <row r="4" spans="1:10">
      <c r="I4" t="s">
        <v>265</v>
      </c>
    </row>
    <row r="5" spans="1:10">
      <c r="I5" s="89" t="s">
        <v>279</v>
      </c>
      <c r="J5" s="89" t="s">
        <v>278</v>
      </c>
    </row>
    <row r="6" spans="1:10">
      <c r="I6" s="89" t="s">
        <v>277</v>
      </c>
      <c r="J6" s="89" t="s">
        <v>276</v>
      </c>
    </row>
    <row r="7" spans="1:10">
      <c r="I7" s="138" t="s">
        <v>2164</v>
      </c>
      <c r="J7" s="89" t="s">
        <v>275</v>
      </c>
    </row>
    <row r="8" spans="1:10">
      <c r="B8" s="86" t="s">
        <v>264</v>
      </c>
      <c r="C8" s="85" t="s">
        <v>274</v>
      </c>
      <c r="D8" s="85" t="s">
        <v>273</v>
      </c>
      <c r="E8" s="85" t="s">
        <v>272</v>
      </c>
      <c r="I8" s="89" t="s">
        <v>271</v>
      </c>
      <c r="J8" s="89" t="s">
        <v>270</v>
      </c>
    </row>
    <row r="9" spans="1:10">
      <c r="B9" s="80" t="s">
        <v>260</v>
      </c>
      <c r="C9" s="79">
        <v>60</v>
      </c>
      <c r="D9" s="79">
        <v>170</v>
      </c>
      <c r="E9" s="85" t="e" cm="1">
        <f t="array" aca="1" ref="E9" ca="1">fn비만도1(C9,D9)</f>
        <v>#NAME?</v>
      </c>
    </row>
    <row r="10" spans="1:10">
      <c r="B10" s="84" t="s">
        <v>259</v>
      </c>
      <c r="C10" s="79">
        <v>70</v>
      </c>
      <c r="D10" s="79">
        <v>180</v>
      </c>
      <c r="E10" s="85"/>
    </row>
    <row r="11" spans="1:10">
      <c r="B11" s="80" t="s">
        <v>257</v>
      </c>
      <c r="C11" s="79">
        <v>80</v>
      </c>
      <c r="D11" s="79">
        <v>160</v>
      </c>
      <c r="E11" s="85"/>
    </row>
    <row r="12" spans="1:10">
      <c r="B12" s="83" t="s">
        <v>256</v>
      </c>
      <c r="C12" s="79">
        <v>90</v>
      </c>
      <c r="D12" s="79">
        <v>170</v>
      </c>
      <c r="E12" s="85"/>
    </row>
    <row r="13" spans="1:10">
      <c r="B13" s="81" t="s">
        <v>255</v>
      </c>
      <c r="C13" s="79">
        <v>75</v>
      </c>
      <c r="D13" s="79">
        <v>180</v>
      </c>
      <c r="E13" s="85"/>
    </row>
    <row r="14" spans="1:10">
      <c r="B14" s="81" t="s">
        <v>254</v>
      </c>
      <c r="C14" s="79">
        <v>80</v>
      </c>
      <c r="D14" s="79">
        <v>170</v>
      </c>
      <c r="E14" s="85"/>
    </row>
    <row r="15" spans="1:10">
      <c r="B15" s="81" t="s">
        <v>253</v>
      </c>
      <c r="C15" s="79">
        <v>85</v>
      </c>
      <c r="D15" s="79">
        <v>180</v>
      </c>
      <c r="E15" s="85"/>
    </row>
    <row r="16" spans="1:10">
      <c r="B16" s="82" t="s">
        <v>251</v>
      </c>
      <c r="C16" s="79">
        <v>55</v>
      </c>
      <c r="D16" s="79">
        <v>160</v>
      </c>
      <c r="E16" s="85"/>
    </row>
    <row r="17" spans="2:5">
      <c r="B17" s="82" t="s">
        <v>248</v>
      </c>
      <c r="C17" s="79">
        <v>60</v>
      </c>
      <c r="D17" s="79">
        <v>170</v>
      </c>
      <c r="E17" s="85"/>
    </row>
    <row r="18" spans="2:5">
      <c r="B18" s="82" t="s">
        <v>247</v>
      </c>
      <c r="C18" s="79">
        <v>65</v>
      </c>
      <c r="D18" s="79">
        <v>180</v>
      </c>
      <c r="E18" s="85"/>
    </row>
    <row r="19" spans="2:5">
      <c r="B19" s="81" t="s">
        <v>244</v>
      </c>
      <c r="C19" s="79">
        <v>90</v>
      </c>
      <c r="D19" s="79">
        <v>170</v>
      </c>
      <c r="E19" s="85"/>
    </row>
  </sheetData>
  <phoneticPr fontId="1"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P21"/>
  <sheetViews>
    <sheetView workbookViewId="0">
      <selection activeCell="N18" sqref="N18"/>
    </sheetView>
  </sheetViews>
  <sheetFormatPr defaultRowHeight="17"/>
  <cols>
    <col min="1" max="1" width="2.1640625" customWidth="1"/>
    <col min="3" max="3" width="13.6640625" customWidth="1"/>
    <col min="8" max="8" width="14.1640625" customWidth="1"/>
    <col min="13" max="13" width="11.5" customWidth="1"/>
    <col min="14" max="16" width="10.9140625" customWidth="1"/>
  </cols>
  <sheetData>
    <row r="1" spans="1:16">
      <c r="A1" s="109"/>
      <c r="B1" s="109" t="s">
        <v>265</v>
      </c>
      <c r="C1" s="109"/>
      <c r="D1" s="109"/>
      <c r="E1" s="109"/>
      <c r="F1" s="109"/>
      <c r="G1" s="109"/>
      <c r="H1" s="109"/>
      <c r="I1" s="109"/>
      <c r="J1" s="109"/>
      <c r="K1" s="109"/>
      <c r="L1" s="109"/>
      <c r="M1" s="109"/>
      <c r="N1" s="109"/>
      <c r="O1" s="109"/>
    </row>
    <row r="2" spans="1:16" ht="17.5">
      <c r="A2" s="109"/>
      <c r="B2" s="110" t="s">
        <v>71</v>
      </c>
      <c r="C2" s="110" t="s">
        <v>262</v>
      </c>
      <c r="D2" s="110" t="s">
        <v>2087</v>
      </c>
      <c r="E2" s="110" t="s">
        <v>2088</v>
      </c>
      <c r="F2" s="110" t="s">
        <v>2089</v>
      </c>
      <c r="G2" s="109"/>
      <c r="H2" s="111" t="s">
        <v>2090</v>
      </c>
      <c r="I2" s="109"/>
      <c r="J2" s="109"/>
      <c r="K2" s="109"/>
      <c r="L2" s="109"/>
      <c r="M2" s="109"/>
      <c r="N2" s="109"/>
      <c r="O2" s="109"/>
    </row>
    <row r="3" spans="1:16" ht="17.5">
      <c r="A3" s="109"/>
      <c r="B3" s="112" t="s">
        <v>2091</v>
      </c>
      <c r="C3" s="112" t="s">
        <v>2092</v>
      </c>
      <c r="D3" s="113">
        <v>98</v>
      </c>
      <c r="E3" s="113">
        <v>88</v>
      </c>
      <c r="F3" s="113">
        <v>80</v>
      </c>
      <c r="G3" s="109"/>
      <c r="H3" s="111" t="s">
        <v>2093</v>
      </c>
      <c r="I3" s="109"/>
      <c r="J3" s="109"/>
      <c r="K3" s="109"/>
      <c r="L3" s="109"/>
      <c r="M3" s="109"/>
      <c r="N3" s="109"/>
      <c r="O3" s="109"/>
    </row>
    <row r="4" spans="1:16" ht="17.5">
      <c r="A4" s="109"/>
      <c r="B4" s="112" t="s">
        <v>2094</v>
      </c>
      <c r="C4" s="112" t="s">
        <v>2095</v>
      </c>
      <c r="D4" s="113">
        <v>89</v>
      </c>
      <c r="E4" s="113">
        <v>99</v>
      </c>
      <c r="F4" s="113">
        <v>63</v>
      </c>
      <c r="G4" s="109"/>
      <c r="H4" s="111" t="s">
        <v>2096</v>
      </c>
      <c r="I4" s="109"/>
      <c r="J4" s="109"/>
      <c r="K4" s="109"/>
      <c r="L4" s="109"/>
      <c r="M4" s="109"/>
      <c r="N4" s="109"/>
      <c r="O4" s="109"/>
    </row>
    <row r="5" spans="1:16">
      <c r="A5" s="109"/>
      <c r="B5" s="112" t="s">
        <v>2097</v>
      </c>
      <c r="C5" s="112" t="s">
        <v>2098</v>
      </c>
      <c r="D5" s="113">
        <v>82</v>
      </c>
      <c r="E5" s="113">
        <v>55</v>
      </c>
      <c r="F5" s="113">
        <v>77</v>
      </c>
      <c r="G5" s="109"/>
      <c r="H5" s="109"/>
      <c r="I5" s="109"/>
      <c r="J5" s="109"/>
      <c r="K5" s="109"/>
      <c r="L5" s="109"/>
      <c r="M5" s="109"/>
      <c r="N5" s="109"/>
      <c r="O5" s="109"/>
    </row>
    <row r="6" spans="1:16">
      <c r="A6" s="109"/>
      <c r="B6" s="112" t="s">
        <v>2099</v>
      </c>
      <c r="C6" s="112" t="s">
        <v>2100</v>
      </c>
      <c r="D6" s="113">
        <v>64</v>
      </c>
      <c r="E6" s="113">
        <v>99</v>
      </c>
      <c r="F6" s="113">
        <v>99</v>
      </c>
      <c r="G6" s="109"/>
      <c r="H6" s="114" t="s">
        <v>2101</v>
      </c>
      <c r="I6" s="109"/>
      <c r="J6" s="109"/>
      <c r="K6" s="109"/>
      <c r="L6" s="109"/>
      <c r="M6" s="109"/>
      <c r="N6" s="109"/>
      <c r="O6" s="109"/>
    </row>
    <row r="7" spans="1:16">
      <c r="A7" s="109"/>
      <c r="B7" s="112" t="s">
        <v>2102</v>
      </c>
      <c r="C7" s="112" t="s">
        <v>2092</v>
      </c>
      <c r="D7" s="113">
        <v>51</v>
      </c>
      <c r="E7" s="113">
        <v>44</v>
      </c>
      <c r="F7" s="113">
        <v>81</v>
      </c>
      <c r="G7" s="109"/>
      <c r="H7" s="115" t="s">
        <v>262</v>
      </c>
      <c r="I7" s="115" t="s">
        <v>2087</v>
      </c>
      <c r="J7" s="115" t="s">
        <v>2088</v>
      </c>
      <c r="K7" s="115" t="s">
        <v>2089</v>
      </c>
      <c r="L7" s="109"/>
      <c r="M7" s="115" t="s">
        <v>262</v>
      </c>
      <c r="N7" s="115" t="s">
        <v>2087</v>
      </c>
      <c r="O7" s="115" t="s">
        <v>2088</v>
      </c>
      <c r="P7" s="115" t="s">
        <v>2089</v>
      </c>
    </row>
    <row r="8" spans="1:16">
      <c r="A8" s="109"/>
      <c r="B8" s="112" t="s">
        <v>2103</v>
      </c>
      <c r="C8" s="112" t="s">
        <v>2095</v>
      </c>
      <c r="D8" s="113">
        <v>93</v>
      </c>
      <c r="E8" s="113">
        <v>66</v>
      </c>
      <c r="F8" s="113">
        <v>86</v>
      </c>
      <c r="G8" s="109"/>
      <c r="H8" s="112" t="s">
        <v>2092</v>
      </c>
      <c r="I8" s="112"/>
      <c r="J8" s="112"/>
      <c r="K8" s="112"/>
      <c r="L8" s="109"/>
      <c r="M8" s="112" t="s">
        <v>2092</v>
      </c>
      <c r="N8" s="112" cm="1">
        <f t="array" ref="N8">MAX(($H8=$C$3:$C$14)*(D$3:D$14))</f>
        <v>99</v>
      </c>
      <c r="O8" s="112"/>
      <c r="P8" s="112"/>
    </row>
    <row r="9" spans="1:16">
      <c r="A9" s="109"/>
      <c r="B9" s="112" t="s">
        <v>2104</v>
      </c>
      <c r="C9" s="112" t="s">
        <v>2098</v>
      </c>
      <c r="D9" s="113">
        <v>86</v>
      </c>
      <c r="E9" s="113">
        <v>99</v>
      </c>
      <c r="F9" s="113">
        <v>93</v>
      </c>
      <c r="G9" s="109"/>
      <c r="H9" s="112" t="s">
        <v>2095</v>
      </c>
      <c r="I9" s="112"/>
      <c r="J9" s="112"/>
      <c r="K9" s="112"/>
      <c r="L9" s="109"/>
      <c r="M9" s="112" t="s">
        <v>2095</v>
      </c>
      <c r="N9" s="112"/>
      <c r="O9" s="112"/>
      <c r="P9" s="112"/>
    </row>
    <row r="10" spans="1:16">
      <c r="A10" s="109"/>
      <c r="B10" s="112" t="s">
        <v>2105</v>
      </c>
      <c r="C10" s="112" t="s">
        <v>2100</v>
      </c>
      <c r="D10" s="113">
        <v>72</v>
      </c>
      <c r="E10" s="113">
        <v>55</v>
      </c>
      <c r="F10" s="113">
        <v>100</v>
      </c>
      <c r="G10" s="109"/>
      <c r="H10" s="112" t="s">
        <v>2098</v>
      </c>
      <c r="I10" s="112"/>
      <c r="J10" s="112"/>
      <c r="K10" s="112"/>
      <c r="L10" s="109"/>
      <c r="M10" s="112" t="s">
        <v>2098</v>
      </c>
      <c r="N10" s="112"/>
      <c r="O10" s="112"/>
      <c r="P10" s="112"/>
    </row>
    <row r="11" spans="1:16">
      <c r="A11" s="109"/>
      <c r="B11" s="112" t="s">
        <v>2106</v>
      </c>
      <c r="C11" s="112" t="s">
        <v>2092</v>
      </c>
      <c r="D11" s="113">
        <v>99</v>
      </c>
      <c r="E11" s="113">
        <v>66</v>
      </c>
      <c r="F11" s="113">
        <v>64</v>
      </c>
      <c r="G11" s="109"/>
      <c r="H11" s="112" t="s">
        <v>2100</v>
      </c>
      <c r="I11" s="112"/>
      <c r="J11" s="112"/>
      <c r="K11" s="112"/>
      <c r="L11" s="109"/>
      <c r="M11" s="112" t="s">
        <v>2100</v>
      </c>
      <c r="N11" s="112"/>
      <c r="O11" s="112"/>
      <c r="P11" s="112"/>
    </row>
    <row r="12" spans="1:16">
      <c r="A12" s="109"/>
      <c r="B12" s="112" t="s">
        <v>2107</v>
      </c>
      <c r="C12" s="112" t="s">
        <v>2095</v>
      </c>
      <c r="D12" s="113">
        <v>77</v>
      </c>
      <c r="E12" s="113">
        <v>88</v>
      </c>
      <c r="F12" s="113">
        <v>82</v>
      </c>
      <c r="G12" s="109"/>
      <c r="H12" s="109"/>
      <c r="I12" s="109"/>
      <c r="J12" s="109"/>
      <c r="K12" s="109"/>
      <c r="L12" s="109"/>
      <c r="M12" s="109"/>
      <c r="N12" s="109"/>
      <c r="O12" s="109"/>
    </row>
    <row r="13" spans="1:16">
      <c r="A13" s="109"/>
      <c r="B13" s="112" t="s">
        <v>244</v>
      </c>
      <c r="C13" s="112" t="s">
        <v>2098</v>
      </c>
      <c r="D13" s="113">
        <v>99</v>
      </c>
      <c r="E13" s="113">
        <v>55</v>
      </c>
      <c r="F13" s="113">
        <v>89</v>
      </c>
      <c r="G13" s="109"/>
      <c r="H13" s="56" t="s">
        <v>2108</v>
      </c>
      <c r="I13" s="109"/>
      <c r="J13" s="109"/>
      <c r="K13" s="109"/>
      <c r="L13" s="109"/>
      <c r="M13" s="109"/>
      <c r="N13" s="109"/>
      <c r="O13" s="109"/>
    </row>
    <row r="14" spans="1:16">
      <c r="A14" s="109"/>
      <c r="B14" s="112" t="s">
        <v>2109</v>
      </c>
      <c r="C14" s="112" t="s">
        <v>2100</v>
      </c>
      <c r="D14" s="113">
        <v>80</v>
      </c>
      <c r="E14" s="113">
        <v>77</v>
      </c>
      <c r="F14" s="113">
        <v>98</v>
      </c>
      <c r="G14" s="109"/>
      <c r="H14" s="116" t="s">
        <v>2110</v>
      </c>
      <c r="I14" s="109"/>
      <c r="J14" s="109"/>
      <c r="K14" s="109"/>
      <c r="L14" s="109"/>
      <c r="M14" s="109"/>
      <c r="N14" s="109"/>
      <c r="O14" s="109"/>
    </row>
    <row r="15" spans="1:16">
      <c r="A15" s="109"/>
      <c r="B15" s="109"/>
      <c r="C15" s="109"/>
      <c r="D15" s="109"/>
      <c r="E15" s="109"/>
      <c r="F15" s="109"/>
      <c r="G15" s="109"/>
      <c r="H15" s="56" t="s">
        <v>2111</v>
      </c>
      <c r="I15" s="109"/>
      <c r="J15" s="109"/>
      <c r="K15" s="109"/>
      <c r="L15" s="109"/>
      <c r="M15" s="109"/>
      <c r="N15" s="109"/>
      <c r="O15" s="109"/>
    </row>
    <row r="21" spans="12:12">
      <c r="L21" s="117" t="str" cm="1">
        <f t="array" ref="L21">INDEX($B$3:$B$14,MATCH(MAX(($H8=$C$3:$C$14)*(D$3:D$14)),($H8=$C$3:$C$14)*(D$3:D$14),0),1)</f>
        <v>이효진</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dimension ref="B2:L22"/>
  <sheetViews>
    <sheetView topLeftCell="A3" workbookViewId="0">
      <selection activeCell="R13" sqref="R13"/>
    </sheetView>
  </sheetViews>
  <sheetFormatPr defaultRowHeight="17"/>
  <cols>
    <col min="1" max="1" width="5.08203125" customWidth="1"/>
    <col min="2" max="2" width="7.08203125" bestFit="1" customWidth="1"/>
    <col min="3" max="4" width="11" bestFit="1" customWidth="1"/>
    <col min="5" max="5" width="13.4140625" bestFit="1" customWidth="1"/>
    <col min="6" max="6" width="12.5" bestFit="1" customWidth="1"/>
    <col min="7" max="11" width="5.1640625" bestFit="1" customWidth="1"/>
    <col min="12" max="12" width="5.5" bestFit="1" customWidth="1"/>
  </cols>
  <sheetData>
    <row r="2" spans="2:12" ht="20.5">
      <c r="B2" s="118" t="s">
        <v>2112</v>
      </c>
    </row>
    <row r="3" spans="2:12" ht="20.5">
      <c r="B3" s="118" t="s">
        <v>2113</v>
      </c>
    </row>
    <row r="4" spans="2:12" ht="20.5">
      <c r="B4" s="118" t="s">
        <v>2114</v>
      </c>
    </row>
    <row r="6" spans="2:12">
      <c r="B6" s="85" t="s">
        <v>1501</v>
      </c>
      <c r="C6" s="85" t="s">
        <v>2115</v>
      </c>
      <c r="D6" s="85" t="s">
        <v>2116</v>
      </c>
      <c r="E6" s="85" t="s">
        <v>2117</v>
      </c>
      <c r="F6" s="85" t="s">
        <v>2118</v>
      </c>
      <c r="G6" s="85" t="s">
        <v>2119</v>
      </c>
      <c r="H6" s="85" t="s">
        <v>2120</v>
      </c>
      <c r="I6" s="85" t="s">
        <v>2121</v>
      </c>
      <c r="J6" s="85" t="s">
        <v>2122</v>
      </c>
      <c r="K6" s="85" t="s">
        <v>2123</v>
      </c>
      <c r="L6" s="85" t="s">
        <v>2124</v>
      </c>
    </row>
    <row r="7" spans="2:12">
      <c r="B7" s="4" t="s">
        <v>2125</v>
      </c>
      <c r="C7" s="4" t="s">
        <v>2126</v>
      </c>
      <c r="D7" s="4" t="s">
        <v>2127</v>
      </c>
      <c r="E7" s="4" t="s">
        <v>2128</v>
      </c>
      <c r="F7" s="119">
        <v>44562</v>
      </c>
      <c r="G7" s="4">
        <v>98</v>
      </c>
      <c r="H7" s="4">
        <v>88</v>
      </c>
      <c r="I7" s="4">
        <v>80</v>
      </c>
      <c r="J7" s="4">
        <v>77</v>
      </c>
      <c r="K7" s="4">
        <v>343</v>
      </c>
      <c r="L7" s="4">
        <v>85.8</v>
      </c>
    </row>
    <row r="8" spans="2:12">
      <c r="B8" s="4" t="s">
        <v>2129</v>
      </c>
      <c r="C8" s="4" t="s">
        <v>2130</v>
      </c>
      <c r="D8" s="4" t="s">
        <v>2131</v>
      </c>
      <c r="E8" s="4" t="s">
        <v>2132</v>
      </c>
      <c r="F8" s="119">
        <v>44593</v>
      </c>
      <c r="G8" s="4">
        <v>89</v>
      </c>
      <c r="H8" s="4">
        <v>99</v>
      </c>
      <c r="I8" s="4">
        <v>63</v>
      </c>
      <c r="J8" s="4">
        <v>55</v>
      </c>
      <c r="K8" s="4">
        <v>306</v>
      </c>
      <c r="L8" s="4">
        <v>76.5</v>
      </c>
    </row>
    <row r="9" spans="2:12">
      <c r="B9" s="4" t="s">
        <v>2133</v>
      </c>
      <c r="C9" s="4" t="s">
        <v>2134</v>
      </c>
      <c r="D9" s="4" t="s">
        <v>2135</v>
      </c>
      <c r="E9" s="4" t="s">
        <v>2136</v>
      </c>
      <c r="F9" s="119">
        <v>44621</v>
      </c>
      <c r="G9" s="4">
        <v>82</v>
      </c>
      <c r="H9" s="4">
        <v>55</v>
      </c>
      <c r="I9" s="4">
        <v>77</v>
      </c>
      <c r="J9" s="4">
        <v>88</v>
      </c>
      <c r="K9" s="4">
        <v>302</v>
      </c>
      <c r="L9" s="4">
        <v>75.5</v>
      </c>
    </row>
    <row r="10" spans="2:12">
      <c r="B10" s="4" t="s">
        <v>2137</v>
      </c>
      <c r="C10" s="4" t="s">
        <v>2138</v>
      </c>
      <c r="D10" s="4" t="s">
        <v>2139</v>
      </c>
      <c r="E10" s="4" t="s">
        <v>2140</v>
      </c>
      <c r="F10" s="119">
        <v>44652</v>
      </c>
      <c r="G10" s="4">
        <v>64</v>
      </c>
      <c r="H10" s="4">
        <v>99</v>
      </c>
      <c r="I10" s="4">
        <v>99</v>
      </c>
      <c r="J10" s="4">
        <v>66</v>
      </c>
      <c r="K10" s="4">
        <v>328</v>
      </c>
      <c r="L10" s="4">
        <v>82</v>
      </c>
    </row>
    <row r="11" spans="2:12">
      <c r="B11" s="4" t="s">
        <v>2141</v>
      </c>
      <c r="C11" s="4" t="s">
        <v>2126</v>
      </c>
      <c r="D11" s="4" t="s">
        <v>2127</v>
      </c>
      <c r="E11" s="4" t="s">
        <v>2142</v>
      </c>
      <c r="F11" s="119">
        <v>44682</v>
      </c>
      <c r="G11" s="4">
        <v>51</v>
      </c>
      <c r="H11" s="4">
        <v>44</v>
      </c>
      <c r="I11" s="4">
        <v>81</v>
      </c>
      <c r="J11" s="4">
        <v>55</v>
      </c>
      <c r="K11" s="4">
        <v>231</v>
      </c>
      <c r="L11" s="4">
        <v>57.8</v>
      </c>
    </row>
    <row r="12" spans="2:12">
      <c r="B12" s="4" t="s">
        <v>2143</v>
      </c>
      <c r="C12" s="4" t="s">
        <v>2130</v>
      </c>
      <c r="D12" s="4" t="s">
        <v>2131</v>
      </c>
      <c r="E12" s="4" t="s">
        <v>2144</v>
      </c>
      <c r="F12" s="119">
        <v>44713</v>
      </c>
      <c r="G12" s="4">
        <v>93</v>
      </c>
      <c r="H12" s="4">
        <v>66</v>
      </c>
      <c r="I12" s="4">
        <v>86</v>
      </c>
      <c r="J12" s="4">
        <v>99</v>
      </c>
      <c r="K12" s="4">
        <v>344</v>
      </c>
      <c r="L12" s="4">
        <v>86</v>
      </c>
    </row>
    <row r="13" spans="2:12">
      <c r="B13" s="4" t="s">
        <v>2145</v>
      </c>
      <c r="C13" s="4" t="s">
        <v>2134</v>
      </c>
      <c r="D13" s="4" t="s">
        <v>2135</v>
      </c>
      <c r="E13" s="4" t="s">
        <v>2146</v>
      </c>
      <c r="F13" s="119">
        <v>44743</v>
      </c>
      <c r="G13" s="4">
        <v>86</v>
      </c>
      <c r="H13" s="4">
        <v>99</v>
      </c>
      <c r="I13" s="4">
        <v>93</v>
      </c>
      <c r="J13" s="4">
        <v>66</v>
      </c>
      <c r="K13" s="4">
        <v>344</v>
      </c>
      <c r="L13" s="4">
        <v>86</v>
      </c>
    </row>
    <row r="14" spans="2:12">
      <c r="B14" s="4" t="s">
        <v>2147</v>
      </c>
      <c r="C14" s="4" t="s">
        <v>2138</v>
      </c>
      <c r="D14" s="4" t="s">
        <v>2139</v>
      </c>
      <c r="E14" s="4" t="s">
        <v>2148</v>
      </c>
      <c r="F14" s="119">
        <v>44774</v>
      </c>
      <c r="G14" s="4">
        <v>72</v>
      </c>
      <c r="H14" s="4">
        <v>55</v>
      </c>
      <c r="I14" s="4">
        <v>51</v>
      </c>
      <c r="J14" s="4">
        <v>44</v>
      </c>
      <c r="K14" s="4">
        <v>222</v>
      </c>
      <c r="L14" s="4">
        <v>55.5</v>
      </c>
    </row>
    <row r="15" spans="2:12">
      <c r="B15" s="4" t="s">
        <v>2149</v>
      </c>
      <c r="C15" s="4" t="s">
        <v>2126</v>
      </c>
      <c r="D15" s="4" t="s">
        <v>2127</v>
      </c>
      <c r="E15" s="4" t="s">
        <v>2150</v>
      </c>
      <c r="F15" s="119">
        <v>44805</v>
      </c>
      <c r="G15" s="4">
        <v>99</v>
      </c>
      <c r="H15" s="4">
        <v>66</v>
      </c>
      <c r="I15" s="4">
        <v>64</v>
      </c>
      <c r="J15" s="4">
        <v>99</v>
      </c>
      <c r="K15" s="4">
        <v>328</v>
      </c>
      <c r="L15" s="4">
        <v>82</v>
      </c>
    </row>
    <row r="16" spans="2:12">
      <c r="B16" s="4" t="s">
        <v>2151</v>
      </c>
      <c r="C16" s="4" t="s">
        <v>2130</v>
      </c>
      <c r="D16" s="4" t="s">
        <v>2131</v>
      </c>
      <c r="E16" s="4" t="s">
        <v>2152</v>
      </c>
      <c r="F16" s="119">
        <v>44835</v>
      </c>
      <c r="G16" s="4">
        <v>77</v>
      </c>
      <c r="H16" s="4">
        <v>88</v>
      </c>
      <c r="I16" s="4">
        <v>82</v>
      </c>
      <c r="J16" s="4">
        <v>55</v>
      </c>
      <c r="K16" s="4">
        <v>302</v>
      </c>
      <c r="L16" s="4">
        <v>75.5</v>
      </c>
    </row>
    <row r="17" spans="2:12">
      <c r="B17" s="4" t="s">
        <v>2153</v>
      </c>
      <c r="C17" s="4" t="s">
        <v>2134</v>
      </c>
      <c r="D17" s="4" t="s">
        <v>2135</v>
      </c>
      <c r="E17" s="4" t="s">
        <v>2154</v>
      </c>
      <c r="F17" s="119">
        <v>44866</v>
      </c>
      <c r="G17" s="4">
        <v>63</v>
      </c>
      <c r="H17" s="4">
        <v>55</v>
      </c>
      <c r="I17" s="4">
        <v>89</v>
      </c>
      <c r="J17" s="4">
        <v>99</v>
      </c>
      <c r="K17" s="4">
        <v>306</v>
      </c>
      <c r="L17" s="4">
        <v>76.5</v>
      </c>
    </row>
    <row r="18" spans="2:12">
      <c r="B18" s="4" t="s">
        <v>2155</v>
      </c>
      <c r="C18" s="4" t="s">
        <v>2138</v>
      </c>
      <c r="D18" s="4" t="s">
        <v>2139</v>
      </c>
      <c r="E18" s="4" t="s">
        <v>2156</v>
      </c>
      <c r="F18" s="119">
        <v>44896</v>
      </c>
      <c r="G18" s="4">
        <v>80</v>
      </c>
      <c r="H18" s="4">
        <v>77</v>
      </c>
      <c r="I18" s="4">
        <v>98</v>
      </c>
      <c r="J18" s="4">
        <v>88</v>
      </c>
      <c r="K18" s="4">
        <v>343</v>
      </c>
      <c r="L18" s="4">
        <v>85.8</v>
      </c>
    </row>
    <row r="20" spans="2:12" ht="17.5">
      <c r="B20" s="120" t="s">
        <v>2157</v>
      </c>
      <c r="E20" s="121" t="s">
        <v>2158</v>
      </c>
      <c r="F20" s="120"/>
    </row>
    <row r="21" spans="2:12" ht="17.5">
      <c r="E21" s="121" t="s">
        <v>2159</v>
      </c>
    </row>
    <row r="22" spans="2:12" ht="17.5">
      <c r="E22" s="121" t="s">
        <v>2160</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3C7AE-2AD7-479D-BB6E-AB6C42BD6F38}">
  <dimension ref="B1:ALS10013"/>
  <sheetViews>
    <sheetView zoomScale="55" zoomScaleNormal="55" workbookViewId="0">
      <selection activeCell="T9" sqref="T9:X14"/>
    </sheetView>
  </sheetViews>
  <sheetFormatPr defaultColWidth="9" defaultRowHeight="16.5" customHeight="1"/>
  <cols>
    <col min="1" max="1" width="5.33203125" style="142" customWidth="1"/>
    <col min="2" max="2" width="6.1640625" style="142" customWidth="1"/>
    <col min="3" max="3" width="10.6640625" style="142" customWidth="1"/>
    <col min="4" max="4" width="4.58203125" style="142" customWidth="1"/>
    <col min="5" max="19" width="5" style="142" customWidth="1"/>
    <col min="20" max="21" width="5.08203125" style="142" bestFit="1" customWidth="1"/>
    <col min="22" max="22" width="4.6640625" style="142" bestFit="1" customWidth="1"/>
    <col min="23" max="23" width="5" style="142" bestFit="1" customWidth="1"/>
    <col min="24" max="24" width="6.6640625" style="142" bestFit="1" customWidth="1"/>
    <col min="25" max="31" width="5" style="142" customWidth="1"/>
    <col min="32" max="34" width="5.08203125" style="142" customWidth="1"/>
    <col min="35" max="35" width="7.1640625" style="142" bestFit="1" customWidth="1"/>
    <col min="36" max="36" width="5" style="142" bestFit="1" customWidth="1"/>
    <col min="37" max="37" width="6.6640625" style="142" bestFit="1" customWidth="1"/>
    <col min="38" max="38" width="7.33203125" style="142" customWidth="1"/>
    <col min="39" max="73" width="5" style="142" customWidth="1"/>
    <col min="74" max="16384" width="9" style="142"/>
  </cols>
  <sheetData>
    <row r="1" spans="2:1007" s="140" customFormat="1" ht="16.5" customHeight="1">
      <c r="S1" s="230"/>
      <c r="T1" s="230"/>
      <c r="U1" s="230"/>
      <c r="V1" s="230"/>
      <c r="W1" s="230"/>
      <c r="X1" s="230"/>
      <c r="Y1" s="230"/>
    </row>
    <row r="2" spans="2:1007" s="140" customFormat="1" ht="22.5" customHeight="1">
      <c r="D2" s="141"/>
    </row>
    <row r="3" spans="2:1007" s="140" customFormat="1" ht="17.25" customHeight="1"/>
    <row r="4" spans="2:1007" ht="25.25" customHeight="1">
      <c r="B4" s="231" t="s">
        <v>2172</v>
      </c>
      <c r="C4" s="231"/>
      <c r="D4" s="231"/>
      <c r="E4" s="231"/>
      <c r="F4" s="231"/>
      <c r="G4" s="231"/>
      <c r="H4" s="231"/>
      <c r="I4" s="231"/>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c r="AM4" s="232" t="s">
        <v>2173</v>
      </c>
      <c r="AN4" s="233"/>
      <c r="AO4" s="233"/>
      <c r="AP4" s="233"/>
      <c r="AQ4" s="233"/>
      <c r="AR4" s="233"/>
      <c r="AS4" s="233"/>
      <c r="AT4" s="233"/>
      <c r="AU4" s="233"/>
      <c r="AV4" s="233"/>
      <c r="AW4"/>
    </row>
    <row r="5" spans="2:1007" ht="30" customHeight="1">
      <c r="B5" s="231"/>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c r="AL5"/>
      <c r="AM5" s="233"/>
      <c r="AN5" s="233"/>
      <c r="AO5" s="233"/>
      <c r="AP5" s="233"/>
      <c r="AQ5" s="233"/>
      <c r="AR5" s="233"/>
      <c r="AS5" s="233"/>
      <c r="AT5" s="233"/>
      <c r="AU5" s="233"/>
      <c r="AV5" s="233"/>
      <c r="AW5"/>
    </row>
    <row r="6" spans="2:1007" s="144" customFormat="1" ht="17.5" thickBot="1">
      <c r="B6" s="143"/>
      <c r="C6" s="143"/>
      <c r="D6" s="143"/>
      <c r="E6" s="143"/>
      <c r="F6" s="143">
        <v>1</v>
      </c>
      <c r="G6" s="143">
        <v>1</v>
      </c>
      <c r="H6" s="143">
        <v>1</v>
      </c>
      <c r="I6" s="143">
        <v>1</v>
      </c>
      <c r="J6" s="143"/>
      <c r="K6" s="143">
        <v>1</v>
      </c>
      <c r="L6" s="143">
        <v>2</v>
      </c>
      <c r="M6" s="143">
        <v>2</v>
      </c>
      <c r="N6" s="143">
        <v>2</v>
      </c>
      <c r="O6" s="143">
        <v>2</v>
      </c>
      <c r="P6" s="143">
        <v>2</v>
      </c>
      <c r="Q6" s="143">
        <v>2</v>
      </c>
      <c r="R6" s="143"/>
      <c r="S6" s="143">
        <v>2</v>
      </c>
      <c r="T6" s="143"/>
      <c r="U6" s="143"/>
      <c r="V6" s="143"/>
      <c r="W6" s="143"/>
      <c r="X6" s="143"/>
      <c r="Y6" s="143">
        <v>3</v>
      </c>
      <c r="Z6" s="143">
        <v>3</v>
      </c>
      <c r="AA6" s="143">
        <v>3</v>
      </c>
      <c r="AB6" s="143">
        <v>3</v>
      </c>
      <c r="AC6" s="143">
        <v>3</v>
      </c>
      <c r="AD6" s="143">
        <v>3</v>
      </c>
      <c r="AE6" s="143">
        <v>3</v>
      </c>
      <c r="AF6" s="143"/>
      <c r="AG6" s="143"/>
      <c r="AH6" s="143"/>
      <c r="AI6" s="143"/>
      <c r="AJ6" s="143"/>
      <c r="AK6" s="143"/>
      <c r="AL6"/>
      <c r="AM6" s="233"/>
      <c r="AN6" s="233"/>
      <c r="AO6" s="233"/>
      <c r="AP6" s="233"/>
      <c r="AQ6" s="233"/>
      <c r="AR6" s="233"/>
      <c r="AS6" s="233"/>
      <c r="AT6" s="233"/>
      <c r="AU6" s="233"/>
      <c r="AV6" s="233"/>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row>
    <row r="7" spans="2:1007" ht="17">
      <c r="B7" s="234" t="s">
        <v>2174</v>
      </c>
      <c r="C7" s="236" t="s">
        <v>2175</v>
      </c>
      <c r="D7" s="238" t="s">
        <v>2176</v>
      </c>
      <c r="E7" s="240" t="s">
        <v>2177</v>
      </c>
      <c r="F7" s="241"/>
      <c r="G7" s="241"/>
      <c r="H7" s="241"/>
      <c r="I7" s="241"/>
      <c r="J7" s="241"/>
      <c r="K7" s="242"/>
      <c r="L7" s="240" t="s">
        <v>2178</v>
      </c>
      <c r="M7" s="241"/>
      <c r="N7" s="241"/>
      <c r="O7" s="241"/>
      <c r="P7" s="241"/>
      <c r="Q7" s="241"/>
      <c r="R7" s="241"/>
      <c r="S7" s="241"/>
      <c r="T7" s="243" t="s">
        <v>2179</v>
      </c>
      <c r="U7" s="244"/>
      <c r="V7" s="244"/>
      <c r="W7" s="245" t="s">
        <v>2180</v>
      </c>
      <c r="X7" s="246"/>
      <c r="Y7" s="247" t="s">
        <v>2181</v>
      </c>
      <c r="Z7" s="241"/>
      <c r="AA7" s="241"/>
      <c r="AB7" s="241"/>
      <c r="AC7" s="241"/>
      <c r="AD7" s="241"/>
      <c r="AE7" s="241"/>
      <c r="AF7" s="241" t="s">
        <v>2179</v>
      </c>
      <c r="AG7" s="241"/>
      <c r="AH7" s="241"/>
      <c r="AI7" s="241"/>
      <c r="AJ7" s="241" t="s">
        <v>2182</v>
      </c>
      <c r="AK7" s="242"/>
      <c r="AL7"/>
      <c r="AM7" s="233"/>
      <c r="AN7" s="233"/>
      <c r="AO7" s="233"/>
      <c r="AP7" s="233"/>
      <c r="AQ7" s="233"/>
      <c r="AR7" s="233"/>
      <c r="AS7" s="233"/>
      <c r="AT7" s="233"/>
      <c r="AU7" s="233"/>
      <c r="AV7" s="233"/>
      <c r="AW7"/>
    </row>
    <row r="8" spans="2:1007" ht="17.5" thickBot="1">
      <c r="B8" s="235"/>
      <c r="C8" s="237"/>
      <c r="D8" s="239"/>
      <c r="E8" s="145" t="s">
        <v>2183</v>
      </c>
      <c r="F8" s="146" t="s">
        <v>2184</v>
      </c>
      <c r="G8" s="146" t="s">
        <v>2185</v>
      </c>
      <c r="H8" s="146" t="s">
        <v>2186</v>
      </c>
      <c r="I8" s="146" t="s">
        <v>2187</v>
      </c>
      <c r="J8" s="146" t="s">
        <v>2188</v>
      </c>
      <c r="K8" s="147" t="s">
        <v>2189</v>
      </c>
      <c r="L8" s="145" t="s">
        <v>2190</v>
      </c>
      <c r="M8" s="146" t="s">
        <v>2191</v>
      </c>
      <c r="N8" s="146" t="s">
        <v>2192</v>
      </c>
      <c r="O8" s="146" t="s">
        <v>2193</v>
      </c>
      <c r="P8" s="146" t="s">
        <v>2194</v>
      </c>
      <c r="Q8" s="146" t="s">
        <v>2195</v>
      </c>
      <c r="R8" s="146" t="s">
        <v>2196</v>
      </c>
      <c r="S8" s="146" t="s">
        <v>2197</v>
      </c>
      <c r="T8" s="148">
        <v>301</v>
      </c>
      <c r="U8" s="148">
        <v>302</v>
      </c>
      <c r="V8" s="148">
        <v>303</v>
      </c>
      <c r="W8" s="149" t="s">
        <v>2198</v>
      </c>
      <c r="X8" s="150" t="s">
        <v>2199</v>
      </c>
      <c r="Y8" s="151" t="s">
        <v>2200</v>
      </c>
      <c r="Z8" s="146" t="s">
        <v>2201</v>
      </c>
      <c r="AA8" s="146" t="s">
        <v>2202</v>
      </c>
      <c r="AB8" s="146" t="s">
        <v>2203</v>
      </c>
      <c r="AC8" s="146" t="s">
        <v>2204</v>
      </c>
      <c r="AD8" s="146" t="s">
        <v>2205</v>
      </c>
      <c r="AE8" s="146" t="s">
        <v>2206</v>
      </c>
      <c r="AF8" s="148">
        <v>301</v>
      </c>
      <c r="AG8" s="148">
        <v>302</v>
      </c>
      <c r="AH8" s="148">
        <v>303</v>
      </c>
      <c r="AI8" s="148">
        <v>304</v>
      </c>
      <c r="AJ8" s="148" t="s">
        <v>2198</v>
      </c>
      <c r="AK8" s="152" t="s">
        <v>2199</v>
      </c>
      <c r="AL8"/>
      <c r="AM8" s="233"/>
      <c r="AN8" s="233"/>
      <c r="AO8" s="233"/>
      <c r="AP8" s="233"/>
      <c r="AQ8" s="233"/>
      <c r="AR8" s="233"/>
      <c r="AS8" s="233"/>
      <c r="AT8" s="233"/>
      <c r="AU8" s="233"/>
      <c r="AV8" s="233"/>
      <c r="AW8"/>
    </row>
    <row r="9" spans="2:1007" ht="19.25" customHeight="1">
      <c r="B9" s="248" t="s">
        <v>2207</v>
      </c>
      <c r="C9" s="251" t="s">
        <v>2208</v>
      </c>
      <c r="D9" s="153">
        <f>32+0+2+2+4</f>
        <v>40</v>
      </c>
      <c r="E9" s="253" t="s">
        <v>2209</v>
      </c>
      <c r="F9" s="253"/>
      <c r="G9" s="253"/>
      <c r="H9" s="253"/>
      <c r="I9" s="253"/>
      <c r="J9" s="253"/>
      <c r="K9" s="253"/>
      <c r="L9" s="254" t="s">
        <v>2210</v>
      </c>
      <c r="M9" s="254"/>
      <c r="N9" s="254"/>
      <c r="O9" s="254"/>
      <c r="P9" s="254"/>
      <c r="Q9" s="254"/>
      <c r="R9" s="254"/>
      <c r="S9" s="254"/>
      <c r="T9" s="255"/>
      <c r="U9" s="256"/>
      <c r="V9" s="256"/>
      <c r="W9" s="256"/>
      <c r="X9" s="257"/>
      <c r="Y9" s="254" t="s">
        <v>2211</v>
      </c>
      <c r="Z9" s="254"/>
      <c r="AA9" s="254"/>
      <c r="AB9" s="254"/>
      <c r="AC9" s="254"/>
      <c r="AD9" s="254"/>
      <c r="AE9" s="254"/>
      <c r="AF9" s="255"/>
      <c r="AG9" s="256"/>
      <c r="AH9" s="256"/>
      <c r="AI9" s="256"/>
      <c r="AJ9" s="256"/>
      <c r="AK9" s="264"/>
      <c r="AL9"/>
      <c r="AM9" s="233"/>
      <c r="AN9" s="233"/>
      <c r="AO9" s="233"/>
      <c r="AP9" s="233"/>
      <c r="AQ9" s="233"/>
      <c r="AR9" s="233"/>
      <c r="AS9" s="233"/>
      <c r="AT9" s="233"/>
      <c r="AU9" s="233"/>
      <c r="AV9" s="233"/>
      <c r="AW9"/>
    </row>
    <row r="10" spans="2:1007" ht="19.25" customHeight="1">
      <c r="B10" s="249"/>
      <c r="C10" s="252"/>
      <c r="D10" s="154" t="s">
        <v>2212</v>
      </c>
      <c r="E10" s="267">
        <v>14</v>
      </c>
      <c r="F10" s="268"/>
      <c r="G10" s="268"/>
      <c r="H10" s="269"/>
      <c r="I10" s="267">
        <v>10</v>
      </c>
      <c r="J10" s="268"/>
      <c r="K10" s="269"/>
      <c r="L10" s="155">
        <v>41</v>
      </c>
      <c r="M10" s="155">
        <v>39</v>
      </c>
      <c r="N10" s="155">
        <v>17</v>
      </c>
      <c r="O10" s="155">
        <v>31</v>
      </c>
      <c r="P10" s="155">
        <v>11</v>
      </c>
      <c r="Q10" s="155">
        <v>48</v>
      </c>
      <c r="R10" s="155">
        <v>12</v>
      </c>
      <c r="S10" s="155">
        <v>46</v>
      </c>
      <c r="T10" s="258"/>
      <c r="U10" s="259"/>
      <c r="V10" s="259"/>
      <c r="W10" s="259"/>
      <c r="X10" s="260"/>
      <c r="Y10" s="155">
        <v>28</v>
      </c>
      <c r="Z10" s="155">
        <v>6</v>
      </c>
      <c r="AA10" s="156">
        <v>5</v>
      </c>
      <c r="AB10" s="155">
        <v>43</v>
      </c>
      <c r="AC10" s="155">
        <v>32</v>
      </c>
      <c r="AD10" s="155">
        <v>29</v>
      </c>
      <c r="AE10" s="156">
        <v>44</v>
      </c>
      <c r="AF10" s="258"/>
      <c r="AG10" s="259"/>
      <c r="AH10" s="259"/>
      <c r="AI10" s="259"/>
      <c r="AJ10" s="259"/>
      <c r="AK10" s="265"/>
      <c r="AL10"/>
      <c r="AM10" s="233"/>
      <c r="AN10" s="233"/>
      <c r="AO10" s="233"/>
      <c r="AP10" s="233"/>
      <c r="AQ10" s="233"/>
      <c r="AR10" s="233"/>
      <c r="AS10" s="233"/>
      <c r="AT10" s="233"/>
      <c r="AU10" s="233"/>
      <c r="AV10" s="233"/>
      <c r="AW10"/>
    </row>
    <row r="11" spans="2:1007" ht="17.5">
      <c r="B11" s="249"/>
      <c r="C11" s="157" t="s">
        <v>2213</v>
      </c>
      <c r="D11" s="158" t="s">
        <v>2214</v>
      </c>
      <c r="E11" s="270"/>
      <c r="F11" s="271"/>
      <c r="G11" s="271"/>
      <c r="H11" s="272"/>
      <c r="I11" s="270"/>
      <c r="J11" s="271"/>
      <c r="K11" s="272"/>
      <c r="L11" s="155">
        <v>2</v>
      </c>
      <c r="M11" s="155">
        <v>50</v>
      </c>
      <c r="N11" s="155">
        <v>47</v>
      </c>
      <c r="O11" s="155">
        <v>45</v>
      </c>
      <c r="P11" s="155">
        <v>26</v>
      </c>
      <c r="Q11" s="155">
        <v>19</v>
      </c>
      <c r="R11" s="155">
        <v>13</v>
      </c>
      <c r="S11" s="155">
        <v>34</v>
      </c>
      <c r="T11" s="258"/>
      <c r="U11" s="259"/>
      <c r="V11" s="259"/>
      <c r="W11" s="259"/>
      <c r="X11" s="260"/>
      <c r="Y11" s="155">
        <v>27</v>
      </c>
      <c r="Z11" s="155">
        <v>20</v>
      </c>
      <c r="AA11" s="156">
        <v>22</v>
      </c>
      <c r="AB11" s="155">
        <v>36</v>
      </c>
      <c r="AC11" s="155">
        <v>52</v>
      </c>
      <c r="AD11" s="155">
        <v>51</v>
      </c>
      <c r="AE11" s="156">
        <v>33</v>
      </c>
      <c r="AF11" s="258"/>
      <c r="AG11" s="259"/>
      <c r="AH11" s="259"/>
      <c r="AI11" s="259"/>
      <c r="AJ11" s="259"/>
      <c r="AK11" s="265"/>
      <c r="AL11"/>
      <c r="AM11" s="233"/>
      <c r="AN11" s="233"/>
      <c r="AO11" s="233"/>
      <c r="AP11" s="233"/>
      <c r="AQ11" s="233"/>
      <c r="AR11" s="233"/>
      <c r="AS11" s="233"/>
      <c r="AT11" s="233"/>
      <c r="AU11" s="233"/>
      <c r="AV11" s="233"/>
      <c r="AW11"/>
    </row>
    <row r="12" spans="2:1007" ht="17">
      <c r="B12" s="249"/>
      <c r="C12" s="252" t="s">
        <v>2215</v>
      </c>
      <c r="D12" s="159">
        <f>6+4</f>
        <v>10</v>
      </c>
      <c r="E12" s="273" t="s">
        <v>2209</v>
      </c>
      <c r="F12" s="273"/>
      <c r="G12" s="273"/>
      <c r="H12" s="273"/>
      <c r="I12" s="273"/>
      <c r="J12" s="273"/>
      <c r="K12" s="273"/>
      <c r="L12" s="273" t="s">
        <v>2209</v>
      </c>
      <c r="M12" s="273"/>
      <c r="N12" s="273"/>
      <c r="O12" s="273"/>
      <c r="P12" s="273"/>
      <c r="Q12" s="273"/>
      <c r="R12" s="273"/>
      <c r="S12" s="273"/>
      <c r="T12" s="258"/>
      <c r="U12" s="259"/>
      <c r="V12" s="259"/>
      <c r="W12" s="259"/>
      <c r="X12" s="260"/>
      <c r="Y12" s="273" t="s">
        <v>2209</v>
      </c>
      <c r="Z12" s="273"/>
      <c r="AA12" s="273"/>
      <c r="AB12" s="273"/>
      <c r="AC12" s="273"/>
      <c r="AD12" s="273"/>
      <c r="AE12" s="273"/>
      <c r="AF12" s="258"/>
      <c r="AG12" s="259"/>
      <c r="AH12" s="259"/>
      <c r="AI12" s="259"/>
      <c r="AJ12" s="259"/>
      <c r="AK12" s="265"/>
      <c r="AL12"/>
      <c r="AM12" s="233"/>
      <c r="AN12" s="233"/>
      <c r="AO12" s="233"/>
      <c r="AP12" s="233"/>
      <c r="AQ12" s="233"/>
      <c r="AR12" s="233"/>
      <c r="AS12" s="233"/>
      <c r="AT12" s="233"/>
      <c r="AU12" s="233"/>
      <c r="AV12" s="233"/>
      <c r="AW12"/>
    </row>
    <row r="13" spans="2:1007" ht="17.5" customHeight="1">
      <c r="B13" s="249"/>
      <c r="C13" s="252"/>
      <c r="D13" s="154" t="s">
        <v>2212</v>
      </c>
      <c r="E13" s="267">
        <v>11</v>
      </c>
      <c r="F13" s="268"/>
      <c r="G13" s="268"/>
      <c r="H13" s="269"/>
      <c r="I13" s="267">
        <v>41</v>
      </c>
      <c r="J13" s="268"/>
      <c r="K13" s="269"/>
      <c r="L13" s="267">
        <v>31</v>
      </c>
      <c r="M13" s="268"/>
      <c r="N13" s="268"/>
      <c r="O13" s="269"/>
      <c r="P13" s="267">
        <v>12</v>
      </c>
      <c r="Q13" s="268"/>
      <c r="R13" s="268"/>
      <c r="S13" s="269"/>
      <c r="T13" s="258"/>
      <c r="U13" s="259"/>
      <c r="V13" s="259"/>
      <c r="W13" s="259"/>
      <c r="X13" s="260"/>
      <c r="Y13" s="267">
        <v>18</v>
      </c>
      <c r="Z13" s="268"/>
      <c r="AA13" s="268"/>
      <c r="AB13" s="269"/>
      <c r="AC13" s="267">
        <v>37</v>
      </c>
      <c r="AD13" s="268"/>
      <c r="AE13" s="269"/>
      <c r="AF13" s="258"/>
      <c r="AG13" s="259"/>
      <c r="AH13" s="259"/>
      <c r="AI13" s="259"/>
      <c r="AJ13" s="259"/>
      <c r="AK13" s="265"/>
      <c r="AL13"/>
      <c r="AM13" s="233"/>
      <c r="AN13" s="233"/>
      <c r="AO13" s="233"/>
      <c r="AP13" s="233"/>
      <c r="AQ13" s="233"/>
      <c r="AR13" s="233"/>
      <c r="AS13" s="233"/>
      <c r="AT13" s="233"/>
      <c r="AU13" s="233"/>
      <c r="AV13" s="233"/>
      <c r="AW13"/>
    </row>
    <row r="14" spans="2:1007" ht="17.5" customHeight="1">
      <c r="B14" s="249"/>
      <c r="C14" s="157" t="s">
        <v>2216</v>
      </c>
      <c r="D14" s="158" t="s">
        <v>2214</v>
      </c>
      <c r="E14" s="270"/>
      <c r="F14" s="271"/>
      <c r="G14" s="271"/>
      <c r="H14" s="272"/>
      <c r="I14" s="270"/>
      <c r="J14" s="271"/>
      <c r="K14" s="272"/>
      <c r="L14" s="270"/>
      <c r="M14" s="271"/>
      <c r="N14" s="271"/>
      <c r="O14" s="272"/>
      <c r="P14" s="270"/>
      <c r="Q14" s="271"/>
      <c r="R14" s="271"/>
      <c r="S14" s="272"/>
      <c r="T14" s="261"/>
      <c r="U14" s="262"/>
      <c r="V14" s="262"/>
      <c r="W14" s="262"/>
      <c r="X14" s="263"/>
      <c r="Y14" s="270"/>
      <c r="Z14" s="271"/>
      <c r="AA14" s="271"/>
      <c r="AB14" s="272"/>
      <c r="AC14" s="270"/>
      <c r="AD14" s="271"/>
      <c r="AE14" s="272"/>
      <c r="AF14" s="261"/>
      <c r="AG14" s="262"/>
      <c r="AH14" s="262"/>
      <c r="AI14" s="262"/>
      <c r="AJ14" s="262"/>
      <c r="AK14" s="266"/>
      <c r="AL14"/>
      <c r="AM14" s="233"/>
      <c r="AN14" s="233"/>
      <c r="AO14" s="233"/>
      <c r="AP14" s="233"/>
      <c r="AQ14" s="233"/>
      <c r="AR14" s="233"/>
      <c r="AS14" s="233"/>
      <c r="AT14" s="233"/>
      <c r="AU14" s="233"/>
      <c r="AV14" s="233"/>
      <c r="AW14"/>
    </row>
    <row r="15" spans="2:1007" ht="17.5" customHeight="1">
      <c r="B15" s="249"/>
      <c r="C15" s="252" t="s">
        <v>2217</v>
      </c>
      <c r="D15" s="159">
        <f>26+2+1+1+4</f>
        <v>34</v>
      </c>
      <c r="E15" s="285" t="s">
        <v>74</v>
      </c>
      <c r="F15" s="285"/>
      <c r="G15" s="285"/>
      <c r="H15" s="285"/>
      <c r="I15" s="285"/>
      <c r="J15" s="285"/>
      <c r="K15" s="285"/>
      <c r="L15" s="273" t="s">
        <v>2209</v>
      </c>
      <c r="M15" s="273"/>
      <c r="N15" s="273"/>
      <c r="O15" s="273"/>
      <c r="P15" s="273"/>
      <c r="Q15" s="273"/>
      <c r="R15" s="273"/>
      <c r="S15" s="273"/>
      <c r="T15" s="286" t="s">
        <v>2218</v>
      </c>
      <c r="U15" s="287"/>
      <c r="V15" s="288"/>
      <c r="W15" s="274"/>
      <c r="X15" s="276"/>
      <c r="Y15" s="273" t="s">
        <v>2209</v>
      </c>
      <c r="Z15" s="273"/>
      <c r="AA15" s="273"/>
      <c r="AB15" s="273"/>
      <c r="AC15" s="273"/>
      <c r="AD15" s="273"/>
      <c r="AE15" s="273"/>
      <c r="AF15" s="274"/>
      <c r="AG15" s="275"/>
      <c r="AH15" s="276"/>
      <c r="AI15" s="160" t="s">
        <v>2219</v>
      </c>
      <c r="AJ15" s="274"/>
      <c r="AK15" s="280"/>
      <c r="AL15"/>
      <c r="AM15" s="233"/>
      <c r="AN15" s="233"/>
      <c r="AO15" s="233"/>
      <c r="AP15" s="233"/>
      <c r="AQ15" s="233"/>
      <c r="AR15" s="233"/>
      <c r="AS15" s="233"/>
      <c r="AT15" s="233"/>
      <c r="AU15" s="233"/>
      <c r="AV15" s="233"/>
      <c r="AW15"/>
    </row>
    <row r="16" spans="2:1007" ht="17.5">
      <c r="B16" s="249"/>
      <c r="C16" s="252"/>
      <c r="D16" s="154" t="s">
        <v>2212</v>
      </c>
      <c r="E16" s="155">
        <v>42</v>
      </c>
      <c r="F16" s="155">
        <v>43</v>
      </c>
      <c r="G16" s="155">
        <v>28</v>
      </c>
      <c r="H16" s="155">
        <v>45</v>
      </c>
      <c r="I16" s="155">
        <v>38</v>
      </c>
      <c r="J16" s="155">
        <v>1</v>
      </c>
      <c r="K16" s="155">
        <v>26</v>
      </c>
      <c r="L16" s="267">
        <v>15</v>
      </c>
      <c r="M16" s="268"/>
      <c r="N16" s="268"/>
      <c r="O16" s="269"/>
      <c r="P16" s="267">
        <v>7</v>
      </c>
      <c r="Q16" s="268"/>
      <c r="R16" s="268"/>
      <c r="S16" s="269"/>
      <c r="T16" s="155">
        <v>14</v>
      </c>
      <c r="U16" s="155">
        <v>48</v>
      </c>
      <c r="V16" s="155">
        <v>30</v>
      </c>
      <c r="W16" s="258"/>
      <c r="X16" s="260"/>
      <c r="Y16" s="267">
        <v>32</v>
      </c>
      <c r="Z16" s="268"/>
      <c r="AA16" s="268"/>
      <c r="AB16" s="269"/>
      <c r="AC16" s="267">
        <v>4</v>
      </c>
      <c r="AD16" s="268"/>
      <c r="AE16" s="269"/>
      <c r="AF16" s="258"/>
      <c r="AG16" s="259"/>
      <c r="AH16" s="260"/>
      <c r="AI16" s="156">
        <v>33</v>
      </c>
      <c r="AJ16" s="258"/>
      <c r="AK16" s="265"/>
      <c r="AL16"/>
      <c r="AM16" s="233"/>
      <c r="AN16" s="233"/>
      <c r="AO16" s="233"/>
      <c r="AP16" s="233"/>
      <c r="AQ16" s="233"/>
      <c r="AR16" s="233"/>
      <c r="AS16" s="233"/>
      <c r="AT16" s="233"/>
      <c r="AU16" s="233"/>
      <c r="AV16" s="233"/>
      <c r="AW16"/>
    </row>
    <row r="17" spans="2:49" ht="18" thickBot="1">
      <c r="B17" s="250"/>
      <c r="C17" s="161" t="s">
        <v>2220</v>
      </c>
      <c r="D17" s="162" t="s">
        <v>2214</v>
      </c>
      <c r="E17" s="163">
        <v>19</v>
      </c>
      <c r="F17" s="163">
        <v>3</v>
      </c>
      <c r="G17" s="163">
        <v>25</v>
      </c>
      <c r="H17" s="163">
        <v>40</v>
      </c>
      <c r="I17" s="163">
        <v>44</v>
      </c>
      <c r="J17" s="163">
        <v>31</v>
      </c>
      <c r="K17" s="163">
        <v>9</v>
      </c>
      <c r="L17" s="282"/>
      <c r="M17" s="283"/>
      <c r="N17" s="283"/>
      <c r="O17" s="284"/>
      <c r="P17" s="282"/>
      <c r="Q17" s="283"/>
      <c r="R17" s="283"/>
      <c r="S17" s="284"/>
      <c r="T17" s="163">
        <v>46</v>
      </c>
      <c r="U17" s="163">
        <v>34</v>
      </c>
      <c r="V17" s="163">
        <v>27</v>
      </c>
      <c r="W17" s="277"/>
      <c r="X17" s="279"/>
      <c r="Y17" s="282"/>
      <c r="Z17" s="283"/>
      <c r="AA17" s="283"/>
      <c r="AB17" s="284"/>
      <c r="AC17" s="282"/>
      <c r="AD17" s="283"/>
      <c r="AE17" s="284"/>
      <c r="AF17" s="277"/>
      <c r="AG17" s="278"/>
      <c r="AH17" s="279"/>
      <c r="AI17" s="164">
        <v>12</v>
      </c>
      <c r="AJ17" s="277"/>
      <c r="AK17" s="281"/>
      <c r="AL17"/>
      <c r="AM17" s="233"/>
      <c r="AN17" s="233"/>
      <c r="AO17" s="233"/>
      <c r="AP17" s="233"/>
      <c r="AQ17" s="233"/>
      <c r="AR17" s="233"/>
      <c r="AS17" s="233"/>
      <c r="AT17" s="233"/>
      <c r="AU17" s="233"/>
      <c r="AV17" s="233"/>
      <c r="AW17"/>
    </row>
    <row r="18" spans="2:49" ht="17.5" customHeight="1">
      <c r="B18" s="248" t="s">
        <v>2221</v>
      </c>
      <c r="C18" s="251" t="s">
        <v>2208</v>
      </c>
      <c r="D18" s="165">
        <f>41+1+1+2+1+0+2+5</f>
        <v>53</v>
      </c>
      <c r="E18" s="254" t="s">
        <v>2222</v>
      </c>
      <c r="F18" s="254"/>
      <c r="G18" s="254"/>
      <c r="H18" s="254"/>
      <c r="I18" s="254"/>
      <c r="J18" s="254"/>
      <c r="K18" s="254"/>
      <c r="L18" s="254" t="s">
        <v>2223</v>
      </c>
      <c r="M18" s="254"/>
      <c r="N18" s="254"/>
      <c r="O18" s="254"/>
      <c r="P18" s="254" t="s">
        <v>2224</v>
      </c>
      <c r="Q18" s="254"/>
      <c r="R18" s="254"/>
      <c r="S18" s="254"/>
      <c r="T18" s="255"/>
      <c r="U18" s="256"/>
      <c r="V18" s="256"/>
      <c r="W18" s="256"/>
      <c r="X18" s="257"/>
      <c r="Y18" s="166" t="s">
        <v>2225</v>
      </c>
      <c r="Z18" s="254" t="s">
        <v>2226</v>
      </c>
      <c r="AA18" s="254"/>
      <c r="AB18" s="254"/>
      <c r="AC18" s="254"/>
      <c r="AD18" s="254" t="s">
        <v>2227</v>
      </c>
      <c r="AE18" s="254"/>
      <c r="AF18" s="255"/>
      <c r="AG18" s="256"/>
      <c r="AH18" s="256"/>
      <c r="AI18" s="256"/>
      <c r="AJ18" s="256"/>
      <c r="AK18" s="264"/>
      <c r="AL18"/>
      <c r="AM18" s="233"/>
      <c r="AN18" s="233"/>
      <c r="AO18" s="233"/>
      <c r="AP18" s="233"/>
      <c r="AQ18" s="233"/>
      <c r="AR18" s="233"/>
      <c r="AS18" s="233"/>
      <c r="AT18" s="233"/>
      <c r="AU18" s="233"/>
      <c r="AV18" s="233"/>
      <c r="AW18"/>
    </row>
    <row r="19" spans="2:49" ht="19.25" customHeight="1">
      <c r="B19" s="249"/>
      <c r="C19" s="252"/>
      <c r="D19" s="154" t="s">
        <v>2212</v>
      </c>
      <c r="E19" s="155">
        <v>47</v>
      </c>
      <c r="F19" s="155">
        <v>22</v>
      </c>
      <c r="G19" s="155">
        <v>26</v>
      </c>
      <c r="H19" s="155">
        <v>2</v>
      </c>
      <c r="I19" s="155">
        <v>50</v>
      </c>
      <c r="J19" s="155">
        <v>37</v>
      </c>
      <c r="K19" s="155">
        <v>46</v>
      </c>
      <c r="L19" s="155">
        <v>43</v>
      </c>
      <c r="M19" s="155">
        <v>7</v>
      </c>
      <c r="N19" s="155">
        <v>25</v>
      </c>
      <c r="O19" s="155">
        <v>15</v>
      </c>
      <c r="P19" s="155">
        <v>9</v>
      </c>
      <c r="Q19" s="155">
        <v>6</v>
      </c>
      <c r="R19" s="155">
        <v>42</v>
      </c>
      <c r="S19" s="155">
        <v>30</v>
      </c>
      <c r="T19" s="258"/>
      <c r="U19" s="259"/>
      <c r="V19" s="259"/>
      <c r="W19" s="259"/>
      <c r="X19" s="260"/>
      <c r="Y19" s="155">
        <v>44</v>
      </c>
      <c r="Z19" s="155">
        <v>36</v>
      </c>
      <c r="AA19" s="155">
        <v>40</v>
      </c>
      <c r="AB19" s="155">
        <v>39</v>
      </c>
      <c r="AC19" s="155">
        <v>34</v>
      </c>
      <c r="AD19" s="155">
        <v>38</v>
      </c>
      <c r="AE19" s="155">
        <v>45</v>
      </c>
      <c r="AF19" s="258"/>
      <c r="AG19" s="259"/>
      <c r="AH19" s="259"/>
      <c r="AI19" s="259"/>
      <c r="AJ19" s="259"/>
      <c r="AK19" s="265"/>
      <c r="AL19"/>
      <c r="AM19" s="233"/>
      <c r="AN19" s="233"/>
      <c r="AO19" s="233"/>
      <c r="AP19" s="233"/>
      <c r="AQ19" s="233"/>
      <c r="AR19" s="233"/>
      <c r="AS19" s="233"/>
      <c r="AT19" s="233"/>
      <c r="AU19" s="233"/>
      <c r="AV19" s="233"/>
      <c r="AW19"/>
    </row>
    <row r="20" spans="2:49" ht="20.5">
      <c r="B20" s="249"/>
      <c r="C20" s="157" t="s">
        <v>2213</v>
      </c>
      <c r="D20" s="158" t="s">
        <v>2214</v>
      </c>
      <c r="E20" s="155">
        <v>18</v>
      </c>
      <c r="F20" s="155">
        <v>1</v>
      </c>
      <c r="G20" s="155">
        <v>48</v>
      </c>
      <c r="H20" s="155">
        <v>27</v>
      </c>
      <c r="I20" s="167">
        <v>52</v>
      </c>
      <c r="J20" s="155">
        <v>20</v>
      </c>
      <c r="K20" s="155">
        <v>4</v>
      </c>
      <c r="L20" s="155">
        <v>5</v>
      </c>
      <c r="M20" s="155">
        <v>24</v>
      </c>
      <c r="N20" s="167">
        <v>51</v>
      </c>
      <c r="O20" s="167">
        <v>11</v>
      </c>
      <c r="P20" s="167">
        <v>29</v>
      </c>
      <c r="Q20" s="167">
        <v>14</v>
      </c>
      <c r="R20" s="155">
        <v>10</v>
      </c>
      <c r="S20" s="155">
        <v>8</v>
      </c>
      <c r="T20" s="258"/>
      <c r="U20" s="259"/>
      <c r="V20" s="259"/>
      <c r="W20" s="259"/>
      <c r="X20" s="260"/>
      <c r="Y20" s="155">
        <v>17</v>
      </c>
      <c r="Z20" s="296">
        <v>32</v>
      </c>
      <c r="AA20" s="296"/>
      <c r="AB20" s="297">
        <v>35</v>
      </c>
      <c r="AC20" s="298"/>
      <c r="AD20" s="299">
        <v>53</v>
      </c>
      <c r="AE20" s="300"/>
      <c r="AF20" s="258"/>
      <c r="AG20" s="259"/>
      <c r="AH20" s="259"/>
      <c r="AI20" s="259"/>
      <c r="AJ20" s="259"/>
      <c r="AK20" s="265"/>
      <c r="AL20"/>
      <c r="AM20" s="233"/>
      <c r="AN20" s="233"/>
      <c r="AO20" s="233"/>
      <c r="AP20" s="233"/>
      <c r="AQ20" s="233"/>
      <c r="AR20" s="233"/>
      <c r="AS20" s="233"/>
      <c r="AT20" s="233"/>
      <c r="AU20" s="233"/>
      <c r="AV20" s="233"/>
      <c r="AW20"/>
    </row>
    <row r="21" spans="2:49" ht="19.25" customHeight="1">
      <c r="B21" s="249"/>
      <c r="C21" s="252" t="s">
        <v>2215</v>
      </c>
      <c r="D21" s="159">
        <f>6+6</f>
        <v>12</v>
      </c>
      <c r="E21" s="289" t="s">
        <v>2209</v>
      </c>
      <c r="F21" s="289"/>
      <c r="G21" s="289"/>
      <c r="H21" s="289"/>
      <c r="I21" s="289"/>
      <c r="J21" s="289"/>
      <c r="K21" s="289"/>
      <c r="L21" s="273" t="s">
        <v>2209</v>
      </c>
      <c r="M21" s="273"/>
      <c r="N21" s="273"/>
      <c r="O21" s="273"/>
      <c r="P21" s="273"/>
      <c r="Q21" s="273"/>
      <c r="R21" s="273"/>
      <c r="S21" s="273"/>
      <c r="T21" s="258"/>
      <c r="U21" s="259"/>
      <c r="V21" s="259"/>
      <c r="W21" s="259"/>
      <c r="X21" s="260"/>
      <c r="Y21" s="273" t="s">
        <v>2209</v>
      </c>
      <c r="Z21" s="273"/>
      <c r="AA21" s="273"/>
      <c r="AB21" s="273"/>
      <c r="AC21" s="273"/>
      <c r="AD21" s="273"/>
      <c r="AE21" s="273"/>
      <c r="AF21" s="258"/>
      <c r="AG21" s="259"/>
      <c r="AH21" s="259"/>
      <c r="AI21" s="259"/>
      <c r="AJ21" s="259"/>
      <c r="AK21" s="265"/>
      <c r="AL21"/>
      <c r="AM21" s="233"/>
      <c r="AN21" s="233"/>
      <c r="AO21" s="233"/>
      <c r="AP21" s="233"/>
      <c r="AQ21" s="233"/>
      <c r="AR21" s="233"/>
      <c r="AS21" s="233"/>
      <c r="AT21" s="233"/>
      <c r="AU21" s="233"/>
      <c r="AV21" s="233"/>
      <c r="AW21"/>
    </row>
    <row r="22" spans="2:49" ht="17.5" customHeight="1">
      <c r="B22" s="249"/>
      <c r="C22" s="252"/>
      <c r="D22" s="154" t="s">
        <v>2212</v>
      </c>
      <c r="E22" s="267">
        <v>11</v>
      </c>
      <c r="F22" s="268"/>
      <c r="G22" s="268"/>
      <c r="H22" s="269"/>
      <c r="I22" s="267">
        <v>31</v>
      </c>
      <c r="J22" s="268"/>
      <c r="K22" s="269"/>
      <c r="L22" s="267">
        <v>13</v>
      </c>
      <c r="M22" s="268"/>
      <c r="N22" s="268"/>
      <c r="O22" s="269"/>
      <c r="P22" s="267">
        <v>30</v>
      </c>
      <c r="Q22" s="268"/>
      <c r="R22" s="268"/>
      <c r="S22" s="269"/>
      <c r="T22" s="258"/>
      <c r="U22" s="259"/>
      <c r="V22" s="259"/>
      <c r="W22" s="259"/>
      <c r="X22" s="260"/>
      <c r="Y22" s="267">
        <v>20</v>
      </c>
      <c r="Z22" s="268"/>
      <c r="AA22" s="268"/>
      <c r="AB22" s="269"/>
      <c r="AC22" s="267">
        <v>3</v>
      </c>
      <c r="AD22" s="268"/>
      <c r="AE22" s="269"/>
      <c r="AF22" s="258"/>
      <c r="AG22" s="259"/>
      <c r="AH22" s="259"/>
      <c r="AI22" s="259"/>
      <c r="AJ22" s="259"/>
      <c r="AK22" s="265"/>
      <c r="AL22"/>
      <c r="AM22" s="233"/>
      <c r="AN22" s="233"/>
      <c r="AO22" s="233"/>
      <c r="AP22" s="233"/>
      <c r="AQ22" s="233"/>
      <c r="AR22" s="233"/>
      <c r="AS22" s="233"/>
      <c r="AT22" s="233"/>
      <c r="AU22" s="233"/>
      <c r="AV22" s="233"/>
      <c r="AW22"/>
    </row>
    <row r="23" spans="2:49" ht="17.5" customHeight="1">
      <c r="B23" s="249"/>
      <c r="C23" s="157" t="s">
        <v>2216</v>
      </c>
      <c r="D23" s="158" t="s">
        <v>2214</v>
      </c>
      <c r="E23" s="270"/>
      <c r="F23" s="271"/>
      <c r="G23" s="271"/>
      <c r="H23" s="272"/>
      <c r="I23" s="270"/>
      <c r="J23" s="271"/>
      <c r="K23" s="272"/>
      <c r="L23" s="270"/>
      <c r="M23" s="271"/>
      <c r="N23" s="271"/>
      <c r="O23" s="272"/>
      <c r="P23" s="270"/>
      <c r="Q23" s="271"/>
      <c r="R23" s="271"/>
      <c r="S23" s="272"/>
      <c r="T23" s="261"/>
      <c r="U23" s="262"/>
      <c r="V23" s="262"/>
      <c r="W23" s="262"/>
      <c r="X23" s="263"/>
      <c r="Y23" s="270"/>
      <c r="Z23" s="271"/>
      <c r="AA23" s="271"/>
      <c r="AB23" s="272"/>
      <c r="AC23" s="270"/>
      <c r="AD23" s="271"/>
      <c r="AE23" s="272"/>
      <c r="AF23" s="261"/>
      <c r="AG23" s="262"/>
      <c r="AH23" s="262"/>
      <c r="AI23" s="262"/>
      <c r="AJ23" s="262"/>
      <c r="AK23" s="266"/>
      <c r="AL23"/>
      <c r="AM23" s="233"/>
      <c r="AN23" s="233"/>
      <c r="AO23" s="233"/>
      <c r="AP23" s="233"/>
      <c r="AQ23" s="233"/>
      <c r="AR23" s="233"/>
      <c r="AS23" s="233"/>
      <c r="AT23" s="233"/>
      <c r="AU23" s="233"/>
      <c r="AV23" s="233"/>
      <c r="AW23"/>
    </row>
    <row r="24" spans="2:49" ht="19.25" customHeight="1">
      <c r="B24" s="249"/>
      <c r="C24" s="252" t="s">
        <v>2217</v>
      </c>
      <c r="D24" s="159">
        <f>30+3+1+2+7</f>
        <v>43</v>
      </c>
      <c r="E24" s="285" t="s">
        <v>2228</v>
      </c>
      <c r="F24" s="285"/>
      <c r="G24" s="285"/>
      <c r="H24" s="285"/>
      <c r="I24" s="285"/>
      <c r="J24" s="285"/>
      <c r="K24" s="285"/>
      <c r="L24" s="273" t="s">
        <v>2209</v>
      </c>
      <c r="M24" s="273"/>
      <c r="N24" s="273"/>
      <c r="O24" s="273"/>
      <c r="P24" s="273"/>
      <c r="Q24" s="273"/>
      <c r="R24" s="273"/>
      <c r="S24" s="273"/>
      <c r="T24" s="285" t="s">
        <v>2229</v>
      </c>
      <c r="U24" s="285"/>
      <c r="V24" s="285"/>
      <c r="W24" s="290"/>
      <c r="X24" s="291"/>
      <c r="Y24" s="285" t="s">
        <v>2230</v>
      </c>
      <c r="Z24" s="285"/>
      <c r="AA24" s="285"/>
      <c r="AB24" s="285"/>
      <c r="AC24" s="285"/>
      <c r="AD24" s="285"/>
      <c r="AE24" s="285"/>
      <c r="AF24" s="290"/>
      <c r="AG24" s="301"/>
      <c r="AH24" s="301"/>
      <c r="AI24" s="291"/>
      <c r="AJ24" s="304" t="s">
        <v>2209</v>
      </c>
      <c r="AK24" s="305"/>
      <c r="AL24"/>
      <c r="AM24" s="233"/>
      <c r="AN24" s="233"/>
      <c r="AO24" s="233"/>
      <c r="AP24" s="233"/>
      <c r="AQ24" s="233"/>
      <c r="AR24" s="233"/>
      <c r="AS24" s="233"/>
      <c r="AT24" s="233"/>
      <c r="AU24" s="233"/>
      <c r="AV24" s="233"/>
      <c r="AW24"/>
    </row>
    <row r="25" spans="2:49" ht="17.5">
      <c r="B25" s="249"/>
      <c r="C25" s="252"/>
      <c r="D25" s="154" t="s">
        <v>2212</v>
      </c>
      <c r="E25" s="155">
        <v>4</v>
      </c>
      <c r="F25" s="155">
        <v>18</v>
      </c>
      <c r="G25" s="155">
        <v>27</v>
      </c>
      <c r="H25" s="155">
        <v>11</v>
      </c>
      <c r="I25" s="155">
        <v>40</v>
      </c>
      <c r="J25" s="155">
        <v>47</v>
      </c>
      <c r="K25" s="155">
        <v>33</v>
      </c>
      <c r="L25" s="267">
        <v>19</v>
      </c>
      <c r="M25" s="268"/>
      <c r="N25" s="268"/>
      <c r="O25" s="269"/>
      <c r="P25" s="267">
        <v>22</v>
      </c>
      <c r="Q25" s="268"/>
      <c r="R25" s="268"/>
      <c r="S25" s="269"/>
      <c r="T25" s="156">
        <v>37</v>
      </c>
      <c r="U25" s="156">
        <v>3</v>
      </c>
      <c r="V25" s="156">
        <v>31</v>
      </c>
      <c r="W25" s="292"/>
      <c r="X25" s="293"/>
      <c r="Y25" s="155">
        <v>35</v>
      </c>
      <c r="Z25" s="155">
        <v>9</v>
      </c>
      <c r="AA25" s="155">
        <v>25</v>
      </c>
      <c r="AB25" s="306"/>
      <c r="AC25" s="307"/>
      <c r="AD25" s="307"/>
      <c r="AE25" s="308"/>
      <c r="AF25" s="292"/>
      <c r="AG25" s="302"/>
      <c r="AH25" s="302"/>
      <c r="AI25" s="293"/>
      <c r="AJ25" s="312">
        <v>34</v>
      </c>
      <c r="AK25" s="314">
        <v>38</v>
      </c>
      <c r="AL25"/>
      <c r="AM25" s="233"/>
      <c r="AN25" s="233"/>
      <c r="AO25" s="233"/>
      <c r="AP25" s="233"/>
      <c r="AQ25" s="233"/>
      <c r="AR25" s="233"/>
      <c r="AS25" s="233"/>
      <c r="AT25" s="233"/>
      <c r="AU25" s="233"/>
      <c r="AV25" s="233"/>
      <c r="AW25"/>
    </row>
    <row r="26" spans="2:49" ht="18" thickBot="1">
      <c r="B26" s="250"/>
      <c r="C26" s="161" t="s">
        <v>2220</v>
      </c>
      <c r="D26" s="162" t="s">
        <v>2214</v>
      </c>
      <c r="E26" s="163">
        <v>29</v>
      </c>
      <c r="F26" s="163">
        <v>45</v>
      </c>
      <c r="G26" s="163">
        <v>43</v>
      </c>
      <c r="H26" s="163">
        <v>52</v>
      </c>
      <c r="I26" s="163">
        <v>39</v>
      </c>
      <c r="J26" s="163">
        <v>2</v>
      </c>
      <c r="K26" s="163">
        <v>28</v>
      </c>
      <c r="L26" s="282"/>
      <c r="M26" s="283"/>
      <c r="N26" s="283"/>
      <c r="O26" s="284"/>
      <c r="P26" s="282"/>
      <c r="Q26" s="283"/>
      <c r="R26" s="283"/>
      <c r="S26" s="284"/>
      <c r="T26" s="164">
        <v>38</v>
      </c>
      <c r="U26" s="164">
        <v>42</v>
      </c>
      <c r="V26" s="164">
        <v>8</v>
      </c>
      <c r="W26" s="294"/>
      <c r="X26" s="295"/>
      <c r="Y26" s="163">
        <v>30</v>
      </c>
      <c r="Z26" s="163">
        <v>50</v>
      </c>
      <c r="AA26" s="163">
        <v>32</v>
      </c>
      <c r="AB26" s="309"/>
      <c r="AC26" s="310"/>
      <c r="AD26" s="310"/>
      <c r="AE26" s="311"/>
      <c r="AF26" s="294"/>
      <c r="AG26" s="303"/>
      <c r="AH26" s="303"/>
      <c r="AI26" s="295"/>
      <c r="AJ26" s="313"/>
      <c r="AK26" s="315"/>
      <c r="AL26"/>
      <c r="AM26" s="233"/>
      <c r="AN26" s="233"/>
      <c r="AO26" s="233"/>
      <c r="AP26" s="233"/>
      <c r="AQ26" s="233"/>
      <c r="AR26" s="233"/>
      <c r="AS26" s="233"/>
      <c r="AT26" s="233"/>
      <c r="AU26" s="233"/>
      <c r="AV26" s="233"/>
      <c r="AW26"/>
    </row>
    <row r="27" spans="2:49" ht="17.5">
      <c r="B27" s="248" t="s">
        <v>2231</v>
      </c>
      <c r="C27" s="251" t="s">
        <v>2208</v>
      </c>
      <c r="D27" s="165">
        <f>44+2+3+1+1+3</f>
        <v>54</v>
      </c>
      <c r="E27" s="316" t="s">
        <v>61</v>
      </c>
      <c r="F27" s="316"/>
      <c r="G27" s="316"/>
      <c r="H27" s="316"/>
      <c r="I27" s="316"/>
      <c r="J27" s="316"/>
      <c r="K27" s="316"/>
      <c r="L27" s="316" t="s">
        <v>2232</v>
      </c>
      <c r="M27" s="316"/>
      <c r="N27" s="316"/>
      <c r="O27" s="316"/>
      <c r="P27" s="316"/>
      <c r="Q27" s="316"/>
      <c r="R27" s="316"/>
      <c r="S27" s="316"/>
      <c r="T27" s="317"/>
      <c r="U27" s="318"/>
      <c r="V27" s="318"/>
      <c r="W27" s="318"/>
      <c r="X27" s="319"/>
      <c r="Y27" s="316" t="s">
        <v>2233</v>
      </c>
      <c r="Z27" s="316"/>
      <c r="AA27" s="316"/>
      <c r="AB27" s="316"/>
      <c r="AC27" s="316"/>
      <c r="AD27" s="316"/>
      <c r="AE27" s="316"/>
      <c r="AF27" s="326" t="s">
        <v>2234</v>
      </c>
      <c r="AG27" s="327"/>
      <c r="AH27" s="327"/>
      <c r="AI27" s="328"/>
      <c r="AJ27" s="317"/>
      <c r="AK27" s="329"/>
      <c r="AL27"/>
      <c r="AM27" s="233"/>
      <c r="AN27" s="233"/>
      <c r="AO27" s="233"/>
      <c r="AP27" s="233"/>
      <c r="AQ27" s="233"/>
      <c r="AR27" s="233"/>
      <c r="AS27" s="233"/>
      <c r="AT27" s="233"/>
      <c r="AU27" s="233"/>
      <c r="AV27" s="233"/>
      <c r="AW27"/>
    </row>
    <row r="28" spans="2:49" ht="19.25" customHeight="1">
      <c r="B28" s="249"/>
      <c r="C28" s="252"/>
      <c r="D28" s="154" t="s">
        <v>2212</v>
      </c>
      <c r="E28" s="155">
        <v>8</v>
      </c>
      <c r="F28" s="155">
        <v>20</v>
      </c>
      <c r="G28" s="155">
        <v>53</v>
      </c>
      <c r="H28" s="155">
        <v>54</v>
      </c>
      <c r="I28" s="155">
        <v>25</v>
      </c>
      <c r="J28" s="155">
        <v>41</v>
      </c>
      <c r="K28" s="155">
        <v>48</v>
      </c>
      <c r="L28" s="155">
        <v>46</v>
      </c>
      <c r="M28" s="155">
        <v>15</v>
      </c>
      <c r="N28" s="155">
        <v>42</v>
      </c>
      <c r="O28" s="155">
        <v>7</v>
      </c>
      <c r="P28" s="155">
        <v>44</v>
      </c>
      <c r="Q28" s="155">
        <v>30</v>
      </c>
      <c r="R28" s="155">
        <v>34</v>
      </c>
      <c r="S28" s="155">
        <v>6</v>
      </c>
      <c r="T28" s="320"/>
      <c r="U28" s="321"/>
      <c r="V28" s="321"/>
      <c r="W28" s="321"/>
      <c r="X28" s="322"/>
      <c r="Y28" s="306"/>
      <c r="Z28" s="308"/>
      <c r="AA28" s="155">
        <v>39</v>
      </c>
      <c r="AB28" s="155">
        <v>9</v>
      </c>
      <c r="AC28" s="155">
        <v>45</v>
      </c>
      <c r="AD28" s="306"/>
      <c r="AE28" s="308"/>
      <c r="AF28" s="155">
        <v>50</v>
      </c>
      <c r="AG28" s="155">
        <v>40</v>
      </c>
      <c r="AH28" s="155">
        <v>38</v>
      </c>
      <c r="AI28" s="155">
        <v>32</v>
      </c>
      <c r="AJ28" s="320"/>
      <c r="AK28" s="330"/>
      <c r="AL28"/>
      <c r="AM28" s="233"/>
      <c r="AN28" s="233"/>
      <c r="AO28" s="233"/>
      <c r="AP28" s="233"/>
      <c r="AQ28" s="233"/>
      <c r="AR28" s="233"/>
      <c r="AS28" s="233"/>
      <c r="AT28" s="233"/>
      <c r="AU28" s="233"/>
      <c r="AV28" s="233"/>
      <c r="AW28"/>
    </row>
    <row r="29" spans="2:49" ht="17.5">
      <c r="B29" s="249"/>
      <c r="C29" s="157" t="s">
        <v>2213</v>
      </c>
      <c r="D29" s="158" t="s">
        <v>2214</v>
      </c>
      <c r="E29" s="155">
        <v>49</v>
      </c>
      <c r="F29" s="155">
        <v>21</v>
      </c>
      <c r="G29" s="155">
        <v>5</v>
      </c>
      <c r="H29" s="155">
        <v>22</v>
      </c>
      <c r="I29" s="155">
        <v>51</v>
      </c>
      <c r="J29" s="155">
        <v>23</v>
      </c>
      <c r="K29" s="155">
        <v>24</v>
      </c>
      <c r="L29" s="155">
        <v>1</v>
      </c>
      <c r="M29" s="155">
        <v>37</v>
      </c>
      <c r="N29" s="155">
        <v>4</v>
      </c>
      <c r="O29" s="155">
        <v>28</v>
      </c>
      <c r="P29" s="155">
        <v>18</v>
      </c>
      <c r="Q29" s="155">
        <v>3</v>
      </c>
      <c r="R29" s="155">
        <v>29</v>
      </c>
      <c r="S29" s="155">
        <v>47</v>
      </c>
      <c r="T29" s="320"/>
      <c r="U29" s="321"/>
      <c r="V29" s="321"/>
      <c r="W29" s="321"/>
      <c r="X29" s="322"/>
      <c r="Y29" s="323"/>
      <c r="Z29" s="325"/>
      <c r="AA29" s="155">
        <v>10</v>
      </c>
      <c r="AB29" s="155">
        <v>35</v>
      </c>
      <c r="AC29" s="155">
        <v>36</v>
      </c>
      <c r="AD29" s="323"/>
      <c r="AE29" s="325"/>
      <c r="AF29" s="155">
        <v>14</v>
      </c>
      <c r="AG29" s="155">
        <v>13</v>
      </c>
      <c r="AH29" s="155">
        <v>17</v>
      </c>
      <c r="AI29" s="155">
        <v>52</v>
      </c>
      <c r="AJ29" s="323"/>
      <c r="AK29" s="331"/>
      <c r="AL29"/>
      <c r="AM29" s="233"/>
      <c r="AN29" s="233"/>
      <c r="AO29" s="233"/>
      <c r="AP29" s="233"/>
      <c r="AQ29" s="233"/>
      <c r="AR29" s="233"/>
      <c r="AS29" s="233"/>
      <c r="AT29" s="233"/>
      <c r="AU29" s="233"/>
      <c r="AV29" s="233"/>
      <c r="AW29"/>
    </row>
    <row r="30" spans="2:49" ht="17.5">
      <c r="B30" s="249"/>
      <c r="C30" s="252" t="s">
        <v>2215</v>
      </c>
      <c r="D30" s="159">
        <f>6+3</f>
        <v>9</v>
      </c>
      <c r="E30" s="332" t="s">
        <v>2209</v>
      </c>
      <c r="F30" s="332"/>
      <c r="G30" s="332"/>
      <c r="H30" s="332"/>
      <c r="I30" s="332"/>
      <c r="J30" s="332"/>
      <c r="K30" s="332"/>
      <c r="L30" s="273" t="s">
        <v>2209</v>
      </c>
      <c r="M30" s="273"/>
      <c r="N30" s="273"/>
      <c r="O30" s="273"/>
      <c r="P30" s="273"/>
      <c r="Q30" s="273"/>
      <c r="R30" s="273"/>
      <c r="S30" s="273"/>
      <c r="T30" s="320"/>
      <c r="U30" s="321"/>
      <c r="V30" s="321"/>
      <c r="W30" s="321"/>
      <c r="X30" s="322"/>
      <c r="Y30" s="273" t="s">
        <v>2209</v>
      </c>
      <c r="Z30" s="273"/>
      <c r="AA30" s="273"/>
      <c r="AB30" s="273"/>
      <c r="AC30" s="273"/>
      <c r="AD30" s="273"/>
      <c r="AE30" s="273"/>
      <c r="AF30" s="306"/>
      <c r="AG30" s="307"/>
      <c r="AH30" s="307"/>
      <c r="AI30" s="307"/>
      <c r="AJ30" s="307"/>
      <c r="AK30" s="333"/>
      <c r="AL30"/>
      <c r="AM30" s="168"/>
      <c r="AN30" s="168"/>
      <c r="AO30" s="168"/>
      <c r="AP30" s="168"/>
      <c r="AQ30" s="168"/>
      <c r="AR30" s="168"/>
      <c r="AS30" s="168"/>
      <c r="AT30" s="168"/>
      <c r="AU30" s="168"/>
      <c r="AV30" s="168"/>
      <c r="AW30"/>
    </row>
    <row r="31" spans="2:49" ht="19.25" customHeight="1">
      <c r="B31" s="249"/>
      <c r="C31" s="252"/>
      <c r="D31" s="154" t="s">
        <v>2212</v>
      </c>
      <c r="E31" s="267">
        <v>2</v>
      </c>
      <c r="F31" s="268"/>
      <c r="G31" s="268"/>
      <c r="H31" s="269"/>
      <c r="I31" s="267">
        <v>33</v>
      </c>
      <c r="J31" s="268"/>
      <c r="K31" s="269"/>
      <c r="L31" s="267">
        <v>17</v>
      </c>
      <c r="M31" s="268"/>
      <c r="N31" s="268"/>
      <c r="O31" s="269"/>
      <c r="P31" s="267">
        <v>41</v>
      </c>
      <c r="Q31" s="268"/>
      <c r="R31" s="268"/>
      <c r="S31" s="269"/>
      <c r="T31" s="320"/>
      <c r="U31" s="321"/>
      <c r="V31" s="321"/>
      <c r="W31" s="321"/>
      <c r="X31" s="322"/>
      <c r="Y31" s="267">
        <v>21</v>
      </c>
      <c r="Z31" s="268"/>
      <c r="AA31" s="268"/>
      <c r="AB31" s="269"/>
      <c r="AC31" s="267">
        <v>8</v>
      </c>
      <c r="AD31" s="268"/>
      <c r="AE31" s="269"/>
      <c r="AF31" s="320"/>
      <c r="AG31" s="321"/>
      <c r="AH31" s="321"/>
      <c r="AI31" s="321"/>
      <c r="AJ31" s="321"/>
      <c r="AK31" s="330"/>
      <c r="AL31"/>
      <c r="AM31"/>
      <c r="AN31"/>
      <c r="AO31"/>
      <c r="AP31"/>
      <c r="AQ31"/>
      <c r="AR31"/>
      <c r="AS31"/>
      <c r="AT31"/>
      <c r="AU31"/>
      <c r="AV31"/>
      <c r="AW31"/>
    </row>
    <row r="32" spans="2:49" ht="19.25" customHeight="1">
      <c r="B32" s="249"/>
      <c r="C32" s="157" t="s">
        <v>2216</v>
      </c>
      <c r="D32" s="158" t="s">
        <v>2214</v>
      </c>
      <c r="E32" s="270"/>
      <c r="F32" s="271"/>
      <c r="G32" s="271"/>
      <c r="H32" s="272"/>
      <c r="I32" s="270"/>
      <c r="J32" s="271"/>
      <c r="K32" s="272"/>
      <c r="L32" s="270"/>
      <c r="M32" s="271"/>
      <c r="N32" s="271"/>
      <c r="O32" s="272"/>
      <c r="P32" s="270"/>
      <c r="Q32" s="271"/>
      <c r="R32" s="271"/>
      <c r="S32" s="272"/>
      <c r="T32" s="323"/>
      <c r="U32" s="324"/>
      <c r="V32" s="324"/>
      <c r="W32" s="324"/>
      <c r="X32" s="325"/>
      <c r="Y32" s="270"/>
      <c r="Z32" s="271"/>
      <c r="AA32" s="271"/>
      <c r="AB32" s="272"/>
      <c r="AC32" s="270"/>
      <c r="AD32" s="271"/>
      <c r="AE32" s="272"/>
      <c r="AF32" s="323"/>
      <c r="AG32" s="324"/>
      <c r="AH32" s="324"/>
      <c r="AI32" s="324"/>
      <c r="AJ32" s="324"/>
      <c r="AK32" s="331"/>
      <c r="AL32"/>
      <c r="AM32"/>
      <c r="AN32"/>
      <c r="AO32"/>
      <c r="AP32"/>
      <c r="AQ32"/>
      <c r="AR32"/>
      <c r="AS32"/>
      <c r="AT32"/>
      <c r="AU32"/>
      <c r="AV32"/>
      <c r="AW32"/>
    </row>
    <row r="33" spans="2:49" ht="17.5">
      <c r="B33" s="249"/>
      <c r="C33" s="252" t="s">
        <v>2217</v>
      </c>
      <c r="D33" s="159">
        <f>34+3+1+1+3</f>
        <v>42</v>
      </c>
      <c r="E33" s="337" t="s">
        <v>2235</v>
      </c>
      <c r="F33" s="337"/>
      <c r="G33" s="337"/>
      <c r="H33" s="337"/>
      <c r="I33" s="337"/>
      <c r="J33" s="337"/>
      <c r="K33" s="337"/>
      <c r="L33" s="337" t="s">
        <v>2236</v>
      </c>
      <c r="M33" s="337"/>
      <c r="N33" s="337"/>
      <c r="O33" s="337"/>
      <c r="P33" s="337"/>
      <c r="Q33" s="337"/>
      <c r="R33" s="337"/>
      <c r="S33" s="337"/>
      <c r="T33" s="306"/>
      <c r="U33" s="307"/>
      <c r="V33" s="308"/>
      <c r="W33" s="338" t="s">
        <v>2209</v>
      </c>
      <c r="X33" s="339"/>
      <c r="Y33" s="332" t="s">
        <v>2209</v>
      </c>
      <c r="Z33" s="332"/>
      <c r="AA33" s="332"/>
      <c r="AB33" s="332"/>
      <c r="AC33" s="332"/>
      <c r="AD33" s="332"/>
      <c r="AE33" s="332"/>
      <c r="AF33" s="341" t="s">
        <v>2237</v>
      </c>
      <c r="AG33" s="342"/>
      <c r="AH33" s="343"/>
      <c r="AI33" s="306"/>
      <c r="AJ33" s="307"/>
      <c r="AK33" s="333"/>
      <c r="AL33"/>
      <c r="AM33"/>
      <c r="AN33"/>
      <c r="AO33"/>
      <c r="AP33"/>
      <c r="AQ33"/>
      <c r="AR33"/>
      <c r="AS33"/>
      <c r="AT33"/>
      <c r="AU33"/>
      <c r="AV33"/>
      <c r="AW33"/>
    </row>
    <row r="34" spans="2:49" ht="17.5">
      <c r="B34" s="249"/>
      <c r="C34" s="252"/>
      <c r="D34" s="154" t="s">
        <v>2212</v>
      </c>
      <c r="E34" s="155">
        <v>10</v>
      </c>
      <c r="F34" s="155">
        <v>15</v>
      </c>
      <c r="G34" s="155">
        <v>33</v>
      </c>
      <c r="H34" s="155">
        <v>29</v>
      </c>
      <c r="I34" s="155">
        <v>13</v>
      </c>
      <c r="J34" s="155">
        <v>26</v>
      </c>
      <c r="K34" s="155">
        <v>19</v>
      </c>
      <c r="L34" s="155">
        <v>32</v>
      </c>
      <c r="M34" s="155">
        <v>27</v>
      </c>
      <c r="N34" s="155">
        <v>34</v>
      </c>
      <c r="O34" s="155">
        <v>35</v>
      </c>
      <c r="P34" s="155">
        <v>37</v>
      </c>
      <c r="Q34" s="306"/>
      <c r="R34" s="307"/>
      <c r="S34" s="308"/>
      <c r="T34" s="320"/>
      <c r="U34" s="321"/>
      <c r="V34" s="322"/>
      <c r="W34" s="335">
        <v>1</v>
      </c>
      <c r="X34" s="335">
        <v>6</v>
      </c>
      <c r="Y34" s="267">
        <v>25</v>
      </c>
      <c r="Z34" s="268"/>
      <c r="AA34" s="268"/>
      <c r="AB34" s="269"/>
      <c r="AC34" s="267">
        <v>39</v>
      </c>
      <c r="AD34" s="268"/>
      <c r="AE34" s="269"/>
      <c r="AF34" s="155">
        <v>14</v>
      </c>
      <c r="AG34" s="155">
        <v>7</v>
      </c>
      <c r="AH34" s="155">
        <v>36</v>
      </c>
      <c r="AI34" s="320"/>
      <c r="AJ34" s="321"/>
      <c r="AK34" s="330"/>
      <c r="AL34"/>
      <c r="AM34"/>
      <c r="AN34"/>
      <c r="AO34"/>
      <c r="AP34"/>
      <c r="AQ34"/>
      <c r="AR34"/>
      <c r="AS34"/>
      <c r="AT34"/>
      <c r="AU34"/>
      <c r="AV34"/>
      <c r="AW34"/>
    </row>
    <row r="35" spans="2:49" ht="18" thickBot="1">
      <c r="B35" s="250"/>
      <c r="C35" s="161" t="s">
        <v>2220</v>
      </c>
      <c r="D35" s="162" t="s">
        <v>2214</v>
      </c>
      <c r="E35" s="163">
        <v>12</v>
      </c>
      <c r="F35" s="163">
        <v>45</v>
      </c>
      <c r="G35" s="163">
        <v>46</v>
      </c>
      <c r="H35" s="163">
        <v>51</v>
      </c>
      <c r="I35" s="163">
        <v>40</v>
      </c>
      <c r="J35" s="163">
        <v>49</v>
      </c>
      <c r="K35" s="163">
        <v>23</v>
      </c>
      <c r="L35" s="163">
        <v>47</v>
      </c>
      <c r="M35" s="163">
        <v>48</v>
      </c>
      <c r="N35" s="163">
        <v>43</v>
      </c>
      <c r="O35" s="163">
        <v>39</v>
      </c>
      <c r="P35" s="163">
        <v>41</v>
      </c>
      <c r="Q35" s="309"/>
      <c r="R35" s="310"/>
      <c r="S35" s="311"/>
      <c r="T35" s="309"/>
      <c r="U35" s="310"/>
      <c r="V35" s="311"/>
      <c r="W35" s="336"/>
      <c r="X35" s="336"/>
      <c r="Y35" s="282"/>
      <c r="Z35" s="283"/>
      <c r="AA35" s="283"/>
      <c r="AB35" s="284"/>
      <c r="AC35" s="282"/>
      <c r="AD35" s="283"/>
      <c r="AE35" s="284"/>
      <c r="AF35" s="163">
        <v>52</v>
      </c>
      <c r="AG35" s="163">
        <v>42</v>
      </c>
      <c r="AH35" s="163">
        <v>21</v>
      </c>
      <c r="AI35" s="309"/>
      <c r="AJ35" s="310"/>
      <c r="AK35" s="334"/>
      <c r="AL35"/>
      <c r="AM35"/>
      <c r="AN35"/>
      <c r="AO35"/>
      <c r="AP35"/>
      <c r="AQ35"/>
      <c r="AR35"/>
      <c r="AS35"/>
      <c r="AT35"/>
      <c r="AU35"/>
      <c r="AV35"/>
      <c r="AW35"/>
    </row>
    <row r="36" spans="2:49" ht="17.5">
      <c r="B36" s="169"/>
      <c r="C36" s="347" t="s">
        <v>2208</v>
      </c>
      <c r="D36" s="170">
        <f>6+2</f>
        <v>8</v>
      </c>
      <c r="E36" s="348" t="s">
        <v>2209</v>
      </c>
      <c r="F36" s="348"/>
      <c r="G36" s="348"/>
      <c r="H36" s="348"/>
      <c r="I36" s="348"/>
      <c r="J36" s="348"/>
      <c r="K36" s="348"/>
      <c r="L36" s="348" t="s">
        <v>2209</v>
      </c>
      <c r="M36" s="348"/>
      <c r="N36" s="348"/>
      <c r="O36" s="348"/>
      <c r="P36" s="348"/>
      <c r="Q36" s="348"/>
      <c r="R36" s="348"/>
      <c r="S36" s="348"/>
      <c r="T36" s="320"/>
      <c r="U36" s="321"/>
      <c r="V36" s="321"/>
      <c r="W36" s="321"/>
      <c r="X36" s="322"/>
      <c r="Y36" s="348" t="s">
        <v>2209</v>
      </c>
      <c r="Z36" s="348"/>
      <c r="AA36" s="348"/>
      <c r="AB36" s="348"/>
      <c r="AC36" s="348"/>
      <c r="AD36" s="348"/>
      <c r="AE36" s="348"/>
      <c r="AF36" s="317"/>
      <c r="AG36" s="318"/>
      <c r="AH36" s="318"/>
      <c r="AI36" s="318"/>
      <c r="AJ36" s="318"/>
      <c r="AK36" s="319"/>
      <c r="AL36"/>
      <c r="AM36"/>
      <c r="AN36"/>
      <c r="AO36"/>
      <c r="AP36"/>
      <c r="AQ36"/>
      <c r="AR36"/>
      <c r="AS36"/>
      <c r="AT36"/>
      <c r="AU36"/>
      <c r="AV36"/>
      <c r="AW36"/>
    </row>
    <row r="37" spans="2:49" ht="19.25" customHeight="1">
      <c r="B37" s="344" t="s">
        <v>2238</v>
      </c>
      <c r="C37" s="340"/>
      <c r="D37" s="171" t="s">
        <v>2212</v>
      </c>
      <c r="E37" s="267">
        <v>16</v>
      </c>
      <c r="F37" s="268"/>
      <c r="G37" s="268"/>
      <c r="H37" s="269"/>
      <c r="I37" s="267">
        <v>50</v>
      </c>
      <c r="J37" s="268"/>
      <c r="K37" s="269"/>
      <c r="L37" s="267">
        <v>46</v>
      </c>
      <c r="M37" s="268"/>
      <c r="N37" s="268"/>
      <c r="O37" s="269"/>
      <c r="P37" s="267">
        <v>47</v>
      </c>
      <c r="Q37" s="268"/>
      <c r="R37" s="268"/>
      <c r="S37" s="269"/>
      <c r="T37" s="320"/>
      <c r="U37" s="321"/>
      <c r="V37" s="321"/>
      <c r="W37" s="321"/>
      <c r="X37" s="322"/>
      <c r="Y37" s="267">
        <v>36</v>
      </c>
      <c r="Z37" s="268"/>
      <c r="AA37" s="268"/>
      <c r="AB37" s="269"/>
      <c r="AC37" s="267">
        <v>35</v>
      </c>
      <c r="AD37" s="268"/>
      <c r="AE37" s="269"/>
      <c r="AF37" s="320"/>
      <c r="AG37" s="321"/>
      <c r="AH37" s="321"/>
      <c r="AI37" s="321"/>
      <c r="AJ37" s="321"/>
      <c r="AK37" s="322"/>
      <c r="AL37"/>
      <c r="AM37"/>
      <c r="AN37"/>
      <c r="AO37"/>
      <c r="AP37"/>
      <c r="AQ37"/>
      <c r="AR37"/>
      <c r="AS37"/>
      <c r="AT37"/>
      <c r="AU37"/>
      <c r="AV37"/>
      <c r="AW37"/>
    </row>
    <row r="38" spans="2:49" ht="19.25" customHeight="1">
      <c r="B38" s="345"/>
      <c r="C38" s="172" t="s">
        <v>2213</v>
      </c>
      <c r="D38" s="173" t="s">
        <v>2214</v>
      </c>
      <c r="E38" s="270"/>
      <c r="F38" s="271"/>
      <c r="G38" s="271"/>
      <c r="H38" s="272"/>
      <c r="I38" s="270"/>
      <c r="J38" s="271"/>
      <c r="K38" s="272"/>
      <c r="L38" s="270"/>
      <c r="M38" s="271"/>
      <c r="N38" s="271"/>
      <c r="O38" s="272"/>
      <c r="P38" s="270"/>
      <c r="Q38" s="271"/>
      <c r="R38" s="271"/>
      <c r="S38" s="272"/>
      <c r="T38" s="320"/>
      <c r="U38" s="321"/>
      <c r="V38" s="321"/>
      <c r="W38" s="321"/>
      <c r="X38" s="322"/>
      <c r="Y38" s="270"/>
      <c r="Z38" s="271"/>
      <c r="AA38" s="271"/>
      <c r="AB38" s="272"/>
      <c r="AC38" s="270"/>
      <c r="AD38" s="271"/>
      <c r="AE38" s="272"/>
      <c r="AF38" s="320"/>
      <c r="AG38" s="321"/>
      <c r="AH38" s="321"/>
      <c r="AI38" s="321"/>
      <c r="AJ38" s="321"/>
      <c r="AK38" s="322"/>
      <c r="AL38"/>
      <c r="AM38"/>
      <c r="AN38"/>
      <c r="AO38"/>
      <c r="AP38"/>
      <c r="AQ38"/>
      <c r="AR38"/>
      <c r="AS38"/>
      <c r="AT38"/>
      <c r="AU38"/>
      <c r="AV38"/>
      <c r="AW38"/>
    </row>
    <row r="39" spans="2:49" ht="17.5">
      <c r="B39" s="345"/>
      <c r="C39" s="340" t="s">
        <v>2215</v>
      </c>
      <c r="D39" s="174">
        <f>44+2+2+2+2</f>
        <v>52</v>
      </c>
      <c r="E39" s="337" t="s">
        <v>72</v>
      </c>
      <c r="F39" s="337"/>
      <c r="G39" s="337"/>
      <c r="H39" s="337"/>
      <c r="I39" s="337"/>
      <c r="J39" s="337"/>
      <c r="K39" s="337"/>
      <c r="L39" s="285" t="s">
        <v>2239</v>
      </c>
      <c r="M39" s="285"/>
      <c r="N39" s="285"/>
      <c r="O39" s="285"/>
      <c r="P39" s="285"/>
      <c r="Q39" s="285"/>
      <c r="R39" s="285"/>
      <c r="S39" s="285"/>
      <c r="T39" s="320"/>
      <c r="U39" s="321"/>
      <c r="V39" s="321"/>
      <c r="W39" s="321"/>
      <c r="X39" s="322"/>
      <c r="Y39" s="285" t="s">
        <v>2240</v>
      </c>
      <c r="Z39" s="285"/>
      <c r="AA39" s="285"/>
      <c r="AB39" s="285"/>
      <c r="AC39" s="285"/>
      <c r="AD39" s="285"/>
      <c r="AE39" s="285"/>
      <c r="AF39" s="320"/>
      <c r="AG39" s="321"/>
      <c r="AH39" s="321"/>
      <c r="AI39" s="321"/>
      <c r="AJ39" s="321"/>
      <c r="AK39" s="322"/>
      <c r="AL39"/>
      <c r="AM39"/>
      <c r="AN39"/>
      <c r="AO39"/>
      <c r="AP39"/>
      <c r="AQ39"/>
      <c r="AR39"/>
      <c r="AS39"/>
      <c r="AT39"/>
      <c r="AU39"/>
      <c r="AV39"/>
      <c r="AW39"/>
    </row>
    <row r="40" spans="2:49" ht="17.5">
      <c r="B40" s="345"/>
      <c r="C40" s="340"/>
      <c r="D40" s="171" t="s">
        <v>2212</v>
      </c>
      <c r="E40" s="155">
        <v>28</v>
      </c>
      <c r="F40" s="155">
        <v>17</v>
      </c>
      <c r="G40" s="155">
        <v>18</v>
      </c>
      <c r="H40" s="155">
        <v>8</v>
      </c>
      <c r="I40" s="155">
        <v>24</v>
      </c>
      <c r="J40" s="155">
        <v>27</v>
      </c>
      <c r="K40" s="155">
        <v>12</v>
      </c>
      <c r="L40" s="155">
        <v>19</v>
      </c>
      <c r="M40" s="155">
        <v>4</v>
      </c>
      <c r="N40" s="155">
        <v>10</v>
      </c>
      <c r="O40" s="155">
        <v>5</v>
      </c>
      <c r="P40" s="155">
        <v>20</v>
      </c>
      <c r="Q40" s="155">
        <v>21</v>
      </c>
      <c r="R40" s="155">
        <v>13</v>
      </c>
      <c r="S40" s="155">
        <v>22</v>
      </c>
      <c r="T40" s="320"/>
      <c r="U40" s="321"/>
      <c r="V40" s="321"/>
      <c r="W40" s="321"/>
      <c r="X40" s="322"/>
      <c r="Y40" s="155">
        <v>1</v>
      </c>
      <c r="Z40" s="155">
        <v>29</v>
      </c>
      <c r="AA40" s="155">
        <v>2</v>
      </c>
      <c r="AB40" s="155">
        <v>35</v>
      </c>
      <c r="AC40" s="155">
        <v>36</v>
      </c>
      <c r="AD40" s="155">
        <v>3</v>
      </c>
      <c r="AE40" s="155">
        <v>47</v>
      </c>
      <c r="AF40" s="320"/>
      <c r="AG40" s="321"/>
      <c r="AH40" s="321"/>
      <c r="AI40" s="321"/>
      <c r="AJ40" s="321"/>
      <c r="AK40" s="322"/>
      <c r="AL40"/>
      <c r="AM40"/>
      <c r="AN40"/>
      <c r="AO40"/>
      <c r="AP40"/>
      <c r="AQ40"/>
      <c r="AR40"/>
      <c r="AS40"/>
      <c r="AT40"/>
      <c r="AU40"/>
      <c r="AV40"/>
      <c r="AW40"/>
    </row>
    <row r="41" spans="2:49" ht="17.5">
      <c r="B41" s="345"/>
      <c r="C41" s="172" t="s">
        <v>2216</v>
      </c>
      <c r="D41" s="173" t="s">
        <v>2214</v>
      </c>
      <c r="E41" s="155">
        <v>44</v>
      </c>
      <c r="F41" s="155">
        <v>42</v>
      </c>
      <c r="G41" s="155">
        <v>43</v>
      </c>
      <c r="H41" s="155">
        <v>23</v>
      </c>
      <c r="I41" s="155">
        <v>16</v>
      </c>
      <c r="J41" s="155">
        <v>48</v>
      </c>
      <c r="K41" s="155">
        <v>46</v>
      </c>
      <c r="L41" s="155">
        <v>26</v>
      </c>
      <c r="M41" s="155">
        <v>15</v>
      </c>
      <c r="N41" s="155">
        <v>7</v>
      </c>
      <c r="O41" s="155">
        <v>37</v>
      </c>
      <c r="P41" s="155">
        <v>38</v>
      </c>
      <c r="Q41" s="155">
        <v>49</v>
      </c>
      <c r="R41" s="155">
        <v>6</v>
      </c>
      <c r="S41" s="155">
        <v>40</v>
      </c>
      <c r="T41" s="320"/>
      <c r="U41" s="321"/>
      <c r="V41" s="321"/>
      <c r="W41" s="321"/>
      <c r="X41" s="322"/>
      <c r="Y41" s="155">
        <v>34</v>
      </c>
      <c r="Z41" s="155">
        <v>33</v>
      </c>
      <c r="AA41" s="155">
        <v>30</v>
      </c>
      <c r="AB41" s="155">
        <v>51</v>
      </c>
      <c r="AC41" s="155">
        <v>9</v>
      </c>
      <c r="AD41" s="155">
        <v>41</v>
      </c>
      <c r="AE41" s="155">
        <v>50</v>
      </c>
      <c r="AF41" s="320"/>
      <c r="AG41" s="321"/>
      <c r="AH41" s="321"/>
      <c r="AI41" s="321"/>
      <c r="AJ41" s="321"/>
      <c r="AK41" s="322"/>
      <c r="AL41"/>
      <c r="AM41"/>
      <c r="AN41"/>
      <c r="AO41"/>
      <c r="AP41"/>
      <c r="AQ41"/>
      <c r="AR41"/>
      <c r="AS41"/>
      <c r="AT41"/>
      <c r="AU41"/>
      <c r="AV41"/>
      <c r="AW41"/>
    </row>
    <row r="42" spans="2:49" ht="17.5">
      <c r="B42" s="345"/>
      <c r="C42" s="340" t="s">
        <v>2217</v>
      </c>
      <c r="D42" s="175">
        <f>6+2</f>
        <v>8</v>
      </c>
      <c r="E42" s="332" t="s">
        <v>2209</v>
      </c>
      <c r="F42" s="332"/>
      <c r="G42" s="332"/>
      <c r="H42" s="332"/>
      <c r="I42" s="332"/>
      <c r="J42" s="332"/>
      <c r="K42" s="332"/>
      <c r="L42" s="273" t="s">
        <v>2209</v>
      </c>
      <c r="M42" s="273"/>
      <c r="N42" s="273"/>
      <c r="O42" s="273"/>
      <c r="P42" s="273"/>
      <c r="Q42" s="273"/>
      <c r="R42" s="273"/>
      <c r="S42" s="273"/>
      <c r="T42" s="320"/>
      <c r="U42" s="321"/>
      <c r="V42" s="321"/>
      <c r="W42" s="321"/>
      <c r="X42" s="322"/>
      <c r="Y42" s="332" t="s">
        <v>2209</v>
      </c>
      <c r="Z42" s="332"/>
      <c r="AA42" s="332"/>
      <c r="AB42" s="332"/>
      <c r="AC42" s="332"/>
      <c r="AD42" s="332"/>
      <c r="AE42" s="332"/>
      <c r="AF42" s="320"/>
      <c r="AG42" s="321"/>
      <c r="AH42" s="321"/>
      <c r="AI42" s="321"/>
      <c r="AJ42" s="321"/>
      <c r="AK42" s="322"/>
      <c r="AL42"/>
      <c r="AM42"/>
      <c r="AN42"/>
      <c r="AO42"/>
      <c r="AP42"/>
      <c r="AQ42"/>
      <c r="AR42"/>
      <c r="AS42"/>
      <c r="AT42"/>
      <c r="AU42"/>
      <c r="AV42"/>
      <c r="AW42"/>
    </row>
    <row r="43" spans="2:49" ht="19.25" customHeight="1">
      <c r="B43" s="345"/>
      <c r="C43" s="340"/>
      <c r="D43" s="171" t="s">
        <v>2212</v>
      </c>
      <c r="E43" s="267">
        <v>48</v>
      </c>
      <c r="F43" s="268"/>
      <c r="G43" s="268"/>
      <c r="H43" s="269"/>
      <c r="I43" s="267">
        <v>45</v>
      </c>
      <c r="J43" s="268"/>
      <c r="K43" s="269"/>
      <c r="L43" s="267">
        <v>42</v>
      </c>
      <c r="M43" s="268"/>
      <c r="N43" s="268"/>
      <c r="O43" s="269"/>
      <c r="P43" s="267">
        <v>5</v>
      </c>
      <c r="Q43" s="268"/>
      <c r="R43" s="268"/>
      <c r="S43" s="269"/>
      <c r="T43" s="320"/>
      <c r="U43" s="321"/>
      <c r="V43" s="321"/>
      <c r="W43" s="321"/>
      <c r="X43" s="322"/>
      <c r="Y43" s="267">
        <v>40</v>
      </c>
      <c r="Z43" s="268"/>
      <c r="AA43" s="268"/>
      <c r="AB43" s="269"/>
      <c r="AC43" s="267">
        <v>44</v>
      </c>
      <c r="AD43" s="268"/>
      <c r="AE43" s="269"/>
      <c r="AF43" s="320"/>
      <c r="AG43" s="321"/>
      <c r="AH43" s="321"/>
      <c r="AI43" s="321"/>
      <c r="AJ43" s="321"/>
      <c r="AK43" s="322"/>
      <c r="AL43"/>
      <c r="AM43"/>
      <c r="AN43"/>
      <c r="AO43"/>
      <c r="AP43"/>
      <c r="AQ43"/>
      <c r="AR43"/>
      <c r="AS43"/>
      <c r="AT43"/>
      <c r="AU43"/>
      <c r="AV43"/>
      <c r="AW43"/>
    </row>
    <row r="44" spans="2:49" ht="19.25" customHeight="1">
      <c r="B44" s="345"/>
      <c r="C44" s="172" t="s">
        <v>2220</v>
      </c>
      <c r="D44" s="173" t="s">
        <v>2214</v>
      </c>
      <c r="E44" s="270"/>
      <c r="F44" s="271"/>
      <c r="G44" s="271"/>
      <c r="H44" s="272"/>
      <c r="I44" s="270"/>
      <c r="J44" s="271"/>
      <c r="K44" s="272"/>
      <c r="L44" s="270"/>
      <c r="M44" s="271"/>
      <c r="N44" s="271"/>
      <c r="O44" s="272"/>
      <c r="P44" s="270"/>
      <c r="Q44" s="271"/>
      <c r="R44" s="271"/>
      <c r="S44" s="272"/>
      <c r="T44" s="323"/>
      <c r="U44" s="324"/>
      <c r="V44" s="324"/>
      <c r="W44" s="324"/>
      <c r="X44" s="325"/>
      <c r="Y44" s="270"/>
      <c r="Z44" s="271"/>
      <c r="AA44" s="271"/>
      <c r="AB44" s="272"/>
      <c r="AC44" s="270"/>
      <c r="AD44" s="271"/>
      <c r="AE44" s="272"/>
      <c r="AF44" s="323"/>
      <c r="AG44" s="324"/>
      <c r="AH44" s="324"/>
      <c r="AI44" s="324"/>
      <c r="AJ44" s="324"/>
      <c r="AK44" s="325"/>
      <c r="AL44"/>
      <c r="AM44"/>
      <c r="AN44"/>
      <c r="AO44"/>
      <c r="AP44"/>
      <c r="AQ44"/>
      <c r="AR44"/>
      <c r="AS44"/>
      <c r="AT44"/>
      <c r="AU44"/>
      <c r="AV44"/>
      <c r="AW44"/>
    </row>
    <row r="45" spans="2:49" ht="19.25" customHeight="1">
      <c r="B45" s="345"/>
      <c r="C45" s="340" t="s">
        <v>2241</v>
      </c>
      <c r="D45" s="175">
        <f>38+1+2+1+2</f>
        <v>44</v>
      </c>
      <c r="E45" s="337" t="s">
        <v>2242</v>
      </c>
      <c r="F45" s="337"/>
      <c r="G45" s="337"/>
      <c r="H45" s="337"/>
      <c r="I45" s="337"/>
      <c r="J45" s="337"/>
      <c r="K45" s="337"/>
      <c r="L45" s="341" t="s">
        <v>2243</v>
      </c>
      <c r="M45" s="342"/>
      <c r="N45" s="342"/>
      <c r="O45" s="342"/>
      <c r="P45" s="342"/>
      <c r="Q45" s="342"/>
      <c r="R45" s="342"/>
      <c r="S45" s="343"/>
      <c r="T45" s="306"/>
      <c r="U45" s="307"/>
      <c r="V45" s="307"/>
      <c r="W45" s="307"/>
      <c r="X45" s="176" t="s">
        <v>2209</v>
      </c>
      <c r="Y45" s="337" t="s">
        <v>2244</v>
      </c>
      <c r="Z45" s="337"/>
      <c r="AA45" s="337"/>
      <c r="AB45" s="337"/>
      <c r="AC45" s="337"/>
      <c r="AD45" s="337"/>
      <c r="AE45" s="337"/>
      <c r="AF45" s="358"/>
      <c r="AG45" s="338" t="s">
        <v>2209</v>
      </c>
      <c r="AH45" s="339"/>
      <c r="AI45" s="306"/>
      <c r="AJ45" s="307"/>
      <c r="AK45" s="308"/>
      <c r="AL45"/>
      <c r="AM45"/>
      <c r="AN45"/>
      <c r="AO45"/>
      <c r="AP45"/>
      <c r="AQ45"/>
      <c r="AR45"/>
      <c r="AS45"/>
      <c r="AT45"/>
      <c r="AU45"/>
      <c r="AV45"/>
      <c r="AW45"/>
    </row>
    <row r="46" spans="2:49" ht="17.5">
      <c r="B46" s="345"/>
      <c r="C46" s="340"/>
      <c r="D46" s="171" t="s">
        <v>2212</v>
      </c>
      <c r="E46" s="155">
        <v>50</v>
      </c>
      <c r="F46" s="155">
        <v>3</v>
      </c>
      <c r="G46" s="155">
        <v>10</v>
      </c>
      <c r="H46" s="155">
        <v>13</v>
      </c>
      <c r="I46" s="155">
        <v>2</v>
      </c>
      <c r="J46" s="155">
        <v>1</v>
      </c>
      <c r="K46" s="155">
        <v>17</v>
      </c>
      <c r="L46" s="155">
        <v>12</v>
      </c>
      <c r="M46" s="155">
        <v>4</v>
      </c>
      <c r="N46" s="155">
        <v>14</v>
      </c>
      <c r="O46" s="155">
        <v>5</v>
      </c>
      <c r="P46" s="155">
        <v>20</v>
      </c>
      <c r="Q46" s="155">
        <v>19</v>
      </c>
      <c r="R46" s="306"/>
      <c r="S46" s="308"/>
      <c r="T46" s="320"/>
      <c r="U46" s="321"/>
      <c r="V46" s="321"/>
      <c r="W46" s="321"/>
      <c r="X46" s="355">
        <v>43</v>
      </c>
      <c r="Y46" s="155">
        <v>18</v>
      </c>
      <c r="Z46" s="155">
        <v>8</v>
      </c>
      <c r="AA46" s="155">
        <v>22</v>
      </c>
      <c r="AB46" s="155">
        <v>21</v>
      </c>
      <c r="AC46" s="155">
        <v>24</v>
      </c>
      <c r="AD46" s="357"/>
      <c r="AE46" s="357"/>
      <c r="AF46" s="359"/>
      <c r="AG46" s="267">
        <v>9</v>
      </c>
      <c r="AH46" s="269"/>
      <c r="AI46" s="320"/>
      <c r="AJ46" s="321"/>
      <c r="AK46" s="322"/>
      <c r="AL46"/>
      <c r="AM46"/>
      <c r="AN46"/>
      <c r="AO46"/>
      <c r="AP46"/>
      <c r="AQ46"/>
      <c r="AR46"/>
      <c r="AS46"/>
      <c r="AT46"/>
      <c r="AU46"/>
      <c r="AV46"/>
      <c r="AW46"/>
    </row>
    <row r="47" spans="2:49" ht="18" thickBot="1">
      <c r="B47" s="346"/>
      <c r="C47" s="177" t="s">
        <v>2245</v>
      </c>
      <c r="D47" s="178" t="s">
        <v>2214</v>
      </c>
      <c r="E47" s="155">
        <v>41</v>
      </c>
      <c r="F47" s="155">
        <v>28</v>
      </c>
      <c r="G47" s="155">
        <v>23</v>
      </c>
      <c r="H47" s="155">
        <v>35</v>
      </c>
      <c r="I47" s="155">
        <v>37</v>
      </c>
      <c r="J47" s="155">
        <v>25</v>
      </c>
      <c r="K47" s="155">
        <v>16</v>
      </c>
      <c r="L47" s="155">
        <v>44</v>
      </c>
      <c r="M47" s="155">
        <v>26</v>
      </c>
      <c r="N47" s="155">
        <v>30</v>
      </c>
      <c r="O47" s="155">
        <v>32</v>
      </c>
      <c r="P47" s="155">
        <v>15</v>
      </c>
      <c r="Q47" s="155">
        <v>6</v>
      </c>
      <c r="R47" s="323"/>
      <c r="S47" s="325"/>
      <c r="T47" s="323"/>
      <c r="U47" s="324"/>
      <c r="V47" s="324"/>
      <c r="W47" s="324"/>
      <c r="X47" s="356"/>
      <c r="Y47" s="155">
        <v>39</v>
      </c>
      <c r="Z47" s="155">
        <v>38</v>
      </c>
      <c r="AA47" s="155">
        <v>49</v>
      </c>
      <c r="AB47" s="155">
        <v>7</v>
      </c>
      <c r="AC47" s="155">
        <v>33</v>
      </c>
      <c r="AD47" s="357"/>
      <c r="AE47" s="357"/>
      <c r="AF47" s="360"/>
      <c r="AG47" s="270"/>
      <c r="AH47" s="272"/>
      <c r="AI47" s="323"/>
      <c r="AJ47" s="324"/>
      <c r="AK47" s="325"/>
      <c r="AL47"/>
      <c r="AM47"/>
      <c r="AN47"/>
      <c r="AO47"/>
      <c r="AP47"/>
      <c r="AQ47"/>
      <c r="AR47"/>
      <c r="AS47"/>
      <c r="AT47"/>
      <c r="AU47"/>
      <c r="AV47"/>
      <c r="AW47"/>
    </row>
    <row r="48" spans="2:49" ht="17">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row>
    <row r="49" spans="2:286" ht="17">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s="179"/>
      <c r="AU49" s="179"/>
      <c r="AV49"/>
      <c r="AW49"/>
    </row>
    <row r="50" spans="2:286" ht="17">
      <c r="B50"/>
      <c r="C50"/>
      <c r="D50" s="349" t="s">
        <v>2246</v>
      </c>
      <c r="E50" s="349"/>
      <c r="F50" s="349"/>
      <c r="G50" s="349"/>
      <c r="H50" s="349"/>
      <c r="I50" s="349"/>
      <c r="J50" s="349"/>
      <c r="K50" s="349"/>
      <c r="L50" s="349"/>
      <c r="M50" s="349"/>
      <c r="N50" s="349"/>
      <c r="O50" s="349"/>
      <c r="P50" s="349"/>
      <c r="Q50" s="349"/>
      <c r="R50" s="349"/>
      <c r="S50" s="349"/>
      <c r="T50" s="349"/>
      <c r="U50" s="349"/>
      <c r="V50" s="349"/>
      <c r="W50" s="349"/>
      <c r="X50" s="349"/>
      <c r="Y50" s="349"/>
      <c r="Z50" s="349"/>
      <c r="AA50" s="349"/>
      <c r="AB50" s="349"/>
      <c r="AC50" s="349"/>
      <c r="AD50" s="349"/>
      <c r="AE50" s="349"/>
      <c r="AF50" s="349"/>
      <c r="AG50" s="349"/>
      <c r="AH50" s="349"/>
      <c r="AI50" s="349"/>
      <c r="AJ50" s="349"/>
      <c r="AK50" s="349"/>
      <c r="AL50"/>
      <c r="AM50"/>
      <c r="AN50"/>
      <c r="AO50"/>
      <c r="AP50"/>
      <c r="AQ50"/>
      <c r="AR50"/>
      <c r="AT50" s="180"/>
      <c r="AU50" s="180"/>
    </row>
    <row r="51" spans="2:286" ht="17">
      <c r="B51"/>
      <c r="C51"/>
      <c r="D51" s="219" t="s">
        <v>2247</v>
      </c>
      <c r="E51" s="350" t="s">
        <v>264</v>
      </c>
      <c r="F51" s="351"/>
      <c r="G51" s="220" t="s">
        <v>2248</v>
      </c>
      <c r="H51" s="221" t="s">
        <v>2247</v>
      </c>
      <c r="I51" s="352" t="s">
        <v>264</v>
      </c>
      <c r="J51" s="352"/>
      <c r="K51" s="220" t="s">
        <v>2248</v>
      </c>
      <c r="L51" s="221" t="s">
        <v>2247</v>
      </c>
      <c r="M51" s="352" t="s">
        <v>264</v>
      </c>
      <c r="N51" s="352"/>
      <c r="O51" s="220" t="s">
        <v>2248</v>
      </c>
      <c r="P51" s="221" t="s">
        <v>2247</v>
      </c>
      <c r="Q51" s="352" t="s">
        <v>264</v>
      </c>
      <c r="R51" s="352"/>
      <c r="S51" s="352"/>
      <c r="T51" s="220" t="s">
        <v>2248</v>
      </c>
      <c r="U51" s="221" t="s">
        <v>2247</v>
      </c>
      <c r="V51" s="222"/>
      <c r="W51" s="353"/>
      <c r="X51" s="353"/>
      <c r="Y51" s="354"/>
      <c r="Z51" s="220" t="s">
        <v>2248</v>
      </c>
      <c r="AA51" s="221" t="s">
        <v>2247</v>
      </c>
      <c r="AB51" s="352" t="s">
        <v>264</v>
      </c>
      <c r="AC51" s="352"/>
      <c r="AD51" s="223" t="s">
        <v>2248</v>
      </c>
      <c r="AE51"/>
      <c r="AF51"/>
      <c r="AG51"/>
      <c r="AH51"/>
      <c r="AI51"/>
      <c r="AJ51"/>
      <c r="AK51"/>
      <c r="AL51"/>
      <c r="AM51"/>
      <c r="AN51"/>
      <c r="AO51"/>
      <c r="AT51" s="180"/>
      <c r="AU51" s="180"/>
    </row>
    <row r="52" spans="2:286" ht="20" customHeight="1">
      <c r="B52"/>
      <c r="C52"/>
      <c r="D52" s="157">
        <v>1</v>
      </c>
      <c r="E52" s="363" t="s">
        <v>2249</v>
      </c>
      <c r="F52" s="364"/>
      <c r="G52" s="182">
        <f>'[1]감독 순번'!G5</f>
        <v>6</v>
      </c>
      <c r="H52" s="183">
        <v>11</v>
      </c>
      <c r="I52" s="361" t="s">
        <v>2250</v>
      </c>
      <c r="J52" s="362"/>
      <c r="K52" s="182">
        <f>'[1]감독 순번'!G15</f>
        <v>5</v>
      </c>
      <c r="L52" s="183">
        <v>21</v>
      </c>
      <c r="M52" s="363" t="s">
        <v>2251</v>
      </c>
      <c r="N52" s="364"/>
      <c r="O52" s="182">
        <f>'[1]감독 순번'!G25</f>
        <v>5</v>
      </c>
      <c r="P52" s="183">
        <v>31</v>
      </c>
      <c r="Q52" s="367" t="s">
        <v>2252</v>
      </c>
      <c r="R52" s="368"/>
      <c r="S52" s="369"/>
      <c r="T52" s="182">
        <f>'[1]감독 순번'!G35</f>
        <v>5</v>
      </c>
      <c r="U52" s="183">
        <v>41</v>
      </c>
      <c r="V52" s="367" t="s">
        <v>2253</v>
      </c>
      <c r="W52" s="368"/>
      <c r="X52" s="368"/>
      <c r="Y52" s="369"/>
      <c r="Z52" s="182">
        <f>'[1]감독 순번'!G45</f>
        <v>7</v>
      </c>
      <c r="AA52" s="183">
        <v>51</v>
      </c>
      <c r="AB52" s="252" t="s">
        <v>2254</v>
      </c>
      <c r="AC52" s="252"/>
      <c r="AD52" s="157">
        <f>'[1]감독 순번'!G55</f>
        <v>5</v>
      </c>
      <c r="AE52"/>
      <c r="AF52"/>
      <c r="AG52"/>
      <c r="AH52"/>
      <c r="AI52"/>
      <c r="AJ52"/>
      <c r="AK52"/>
      <c r="AL52"/>
      <c r="AM52"/>
      <c r="AN52"/>
      <c r="AO52"/>
      <c r="AT52" s="180"/>
      <c r="AU52" s="180"/>
    </row>
    <row r="53" spans="2:286" ht="20" customHeight="1">
      <c r="B53"/>
      <c r="C53"/>
      <c r="D53" s="157">
        <v>2</v>
      </c>
      <c r="E53" s="361" t="s">
        <v>2250</v>
      </c>
      <c r="F53" s="362"/>
      <c r="G53" s="182">
        <f>'[1]감독 순번'!G6</f>
        <v>6</v>
      </c>
      <c r="H53" s="183">
        <v>12</v>
      </c>
      <c r="I53" s="363" t="s">
        <v>2255</v>
      </c>
      <c r="J53" s="364"/>
      <c r="K53" s="182">
        <f>'[1]감독 순번'!G16</f>
        <v>6</v>
      </c>
      <c r="L53" s="183">
        <v>22</v>
      </c>
      <c r="M53" s="365" t="s">
        <v>2256</v>
      </c>
      <c r="N53" s="366"/>
      <c r="O53" s="182">
        <f>'[1]감독 순번'!G26</f>
        <v>6</v>
      </c>
      <c r="P53" s="183">
        <v>32</v>
      </c>
      <c r="Q53" s="367" t="s">
        <v>2257</v>
      </c>
      <c r="R53" s="368"/>
      <c r="S53" s="369"/>
      <c r="T53" s="182">
        <f>'[1]감독 순번'!G36</f>
        <v>7</v>
      </c>
      <c r="U53" s="183">
        <v>42</v>
      </c>
      <c r="V53" s="367" t="s">
        <v>2258</v>
      </c>
      <c r="W53" s="368"/>
      <c r="X53" s="368"/>
      <c r="Y53" s="369"/>
      <c r="Z53" s="182">
        <f>'[1]감독 순번'!G46</f>
        <v>7</v>
      </c>
      <c r="AA53" s="183">
        <v>52</v>
      </c>
      <c r="AB53" s="370" t="s">
        <v>2259</v>
      </c>
      <c r="AC53" s="371"/>
      <c r="AD53" s="157">
        <f>'[1]감독 순번'!G56</f>
        <v>5</v>
      </c>
      <c r="AE53"/>
      <c r="AF53"/>
      <c r="AG53"/>
      <c r="AH53"/>
      <c r="AI53"/>
      <c r="AJ53"/>
      <c r="AK53"/>
      <c r="AL53"/>
      <c r="AM53"/>
      <c r="AN53"/>
      <c r="AO53"/>
      <c r="AT53" s="180"/>
      <c r="AU53" s="180"/>
    </row>
    <row r="54" spans="2:286" ht="20" customHeight="1">
      <c r="B54"/>
      <c r="C54"/>
      <c r="D54" s="157">
        <v>3</v>
      </c>
      <c r="E54" s="363" t="s">
        <v>2260</v>
      </c>
      <c r="F54" s="364"/>
      <c r="G54" s="182">
        <f>'[1]감독 순번'!G7</f>
        <v>6</v>
      </c>
      <c r="H54" s="183">
        <v>13</v>
      </c>
      <c r="I54" s="363" t="s">
        <v>2261</v>
      </c>
      <c r="J54" s="364"/>
      <c r="K54" s="182">
        <f>'[1]감독 순번'!G17</f>
        <v>6</v>
      </c>
      <c r="L54" s="183">
        <v>23</v>
      </c>
      <c r="M54" s="363" t="s">
        <v>2262</v>
      </c>
      <c r="N54" s="364"/>
      <c r="O54" s="182">
        <f>'[1]감독 순번'!G27</f>
        <v>4</v>
      </c>
      <c r="P54" s="183">
        <v>33</v>
      </c>
      <c r="Q54" s="367" t="s">
        <v>2263</v>
      </c>
      <c r="R54" s="368"/>
      <c r="S54" s="369"/>
      <c r="T54" s="182">
        <f>'[1]감독 순번'!G37</f>
        <v>7</v>
      </c>
      <c r="U54" s="183">
        <v>43</v>
      </c>
      <c r="V54" s="367" t="s">
        <v>2264</v>
      </c>
      <c r="W54" s="368"/>
      <c r="X54" s="368"/>
      <c r="Y54" s="369"/>
      <c r="Z54" s="182">
        <f>'[1]감독 순번'!G47</f>
        <v>7</v>
      </c>
      <c r="AA54" s="183">
        <v>53</v>
      </c>
      <c r="AB54" s="252" t="s">
        <v>2265</v>
      </c>
      <c r="AC54" s="252"/>
      <c r="AD54" s="157">
        <f>'[1]감독 순번'!G57</f>
        <v>2</v>
      </c>
      <c r="AE54"/>
      <c r="AF54"/>
      <c r="AG54"/>
      <c r="AH54"/>
      <c r="AI54"/>
      <c r="AJ54"/>
      <c r="AK54"/>
      <c r="AL54"/>
      <c r="AM54"/>
      <c r="AN54"/>
      <c r="AO54"/>
      <c r="AP54" s="184"/>
      <c r="AQ54" s="184"/>
      <c r="AR54" s="184"/>
      <c r="AS54" s="184"/>
      <c r="AT54" s="180"/>
      <c r="AU54" s="180"/>
      <c r="AV54" s="184"/>
      <c r="AW54" s="184"/>
      <c r="AX54" s="184"/>
      <c r="AY54" s="184"/>
      <c r="AZ54" s="184"/>
      <c r="BA54" s="184"/>
      <c r="BB54" s="184"/>
      <c r="BC54" s="184"/>
      <c r="BD54" s="184"/>
      <c r="BE54" s="184"/>
      <c r="BF54" s="184"/>
      <c r="BG54" s="184"/>
      <c r="BH54" s="184"/>
      <c r="BI54" s="184"/>
      <c r="BJ54" s="184"/>
      <c r="BK54" s="184"/>
      <c r="BL54" s="184"/>
      <c r="BM54" s="184"/>
      <c r="BN54" s="184"/>
      <c r="BO54" s="184"/>
      <c r="BP54" s="184"/>
      <c r="BQ54" s="184"/>
      <c r="BR54" s="184"/>
      <c r="BS54" s="184"/>
      <c r="BT54" s="184"/>
      <c r="BU54" s="184"/>
      <c r="BV54" s="184"/>
      <c r="BW54" s="184"/>
      <c r="BX54" s="184"/>
      <c r="BY54" s="184"/>
      <c r="BZ54" s="184"/>
      <c r="CA54" s="184"/>
      <c r="CB54" s="184"/>
      <c r="CC54" s="184"/>
      <c r="CD54" s="184"/>
      <c r="CE54" s="184"/>
      <c r="CF54" s="184"/>
      <c r="CG54" s="184"/>
      <c r="CH54" s="184"/>
      <c r="CI54" s="184"/>
      <c r="CJ54" s="184"/>
      <c r="CK54" s="184"/>
      <c r="CL54" s="184"/>
      <c r="CM54" s="184"/>
      <c r="CN54" s="184"/>
      <c r="CO54" s="184"/>
      <c r="CP54" s="184"/>
      <c r="CQ54" s="184"/>
      <c r="CR54" s="184"/>
      <c r="CS54" s="184"/>
      <c r="CT54" s="184"/>
      <c r="CU54" s="184"/>
      <c r="CV54" s="184"/>
      <c r="CW54" s="184"/>
      <c r="CX54" s="184"/>
      <c r="CY54" s="184"/>
      <c r="CZ54" s="184"/>
      <c r="DA54" s="184"/>
      <c r="DB54" s="184"/>
      <c r="DC54" s="184"/>
      <c r="DD54" s="184"/>
      <c r="DE54" s="184"/>
      <c r="DF54" s="184"/>
      <c r="DG54" s="184"/>
      <c r="DH54" s="184"/>
      <c r="DI54" s="184"/>
      <c r="DJ54" s="184"/>
      <c r="DK54" s="184"/>
      <c r="DL54" s="184"/>
      <c r="DM54" s="184"/>
      <c r="DN54" s="184"/>
      <c r="DO54" s="184"/>
      <c r="DP54" s="184"/>
      <c r="DQ54" s="184"/>
      <c r="DR54" s="184"/>
      <c r="DS54" s="184"/>
      <c r="DT54" s="184"/>
      <c r="DU54" s="184"/>
      <c r="DV54" s="184"/>
      <c r="DW54" s="184"/>
      <c r="DX54" s="184"/>
      <c r="DY54" s="184"/>
      <c r="DZ54" s="184"/>
      <c r="EA54" s="184"/>
      <c r="EB54" s="184"/>
      <c r="EC54" s="184"/>
      <c r="ED54" s="184"/>
      <c r="EE54" s="184"/>
      <c r="EF54" s="184"/>
      <c r="EG54" s="184"/>
      <c r="EH54" s="184"/>
      <c r="EI54" s="184"/>
      <c r="EJ54" s="184"/>
      <c r="EK54" s="184"/>
      <c r="EL54" s="184"/>
      <c r="EM54" s="184"/>
      <c r="EN54" s="184"/>
      <c r="EO54" s="184"/>
      <c r="EP54" s="184"/>
      <c r="EQ54" s="184"/>
      <c r="ER54" s="184"/>
      <c r="ES54" s="184"/>
      <c r="ET54" s="184"/>
      <c r="EU54" s="184"/>
      <c r="EV54" s="184"/>
      <c r="EW54" s="184"/>
      <c r="EX54" s="184"/>
      <c r="EY54" s="184"/>
      <c r="EZ54" s="184"/>
      <c r="FA54" s="184"/>
      <c r="FB54" s="184"/>
      <c r="FC54" s="184"/>
      <c r="FD54" s="184"/>
      <c r="FE54" s="184"/>
      <c r="FF54" s="184"/>
      <c r="FG54" s="184"/>
      <c r="FH54" s="184"/>
      <c r="FI54" s="184"/>
      <c r="FJ54" s="184"/>
      <c r="FK54" s="184"/>
      <c r="FL54" s="184"/>
      <c r="FM54" s="184"/>
      <c r="FN54" s="184"/>
      <c r="FO54" s="184"/>
      <c r="FP54" s="184"/>
      <c r="FQ54" s="184"/>
      <c r="FR54" s="184"/>
      <c r="FS54" s="184"/>
      <c r="FT54" s="184"/>
      <c r="FU54" s="184"/>
      <c r="FV54" s="184"/>
      <c r="FW54" s="184"/>
      <c r="FX54" s="184"/>
      <c r="FY54" s="184"/>
      <c r="FZ54" s="184"/>
      <c r="GA54" s="184"/>
      <c r="GB54" s="184"/>
      <c r="GC54" s="184"/>
      <c r="GD54" s="184"/>
      <c r="GE54" s="184"/>
      <c r="GF54" s="184"/>
      <c r="GG54" s="184"/>
      <c r="GH54" s="184"/>
      <c r="GI54" s="184"/>
      <c r="GJ54" s="184"/>
      <c r="GK54" s="184"/>
      <c r="GL54" s="184"/>
      <c r="GM54" s="184"/>
      <c r="GN54" s="184"/>
      <c r="GO54" s="184"/>
      <c r="GP54" s="184"/>
      <c r="GQ54" s="184"/>
      <c r="GR54" s="184"/>
      <c r="GS54" s="184"/>
      <c r="GT54" s="184"/>
      <c r="GU54" s="184"/>
      <c r="GV54" s="184"/>
      <c r="GW54" s="184"/>
      <c r="GX54" s="184"/>
      <c r="GY54" s="184"/>
      <c r="GZ54" s="184"/>
      <c r="HA54" s="184"/>
      <c r="HB54" s="184"/>
      <c r="HC54" s="184"/>
      <c r="HD54" s="184"/>
      <c r="HE54" s="184"/>
      <c r="HF54" s="184"/>
      <c r="HG54" s="184"/>
      <c r="HH54" s="184"/>
      <c r="HI54" s="184"/>
      <c r="HJ54" s="184"/>
      <c r="HK54" s="184"/>
      <c r="HL54" s="184"/>
      <c r="HM54" s="184"/>
      <c r="HN54" s="184"/>
      <c r="HO54" s="184"/>
      <c r="HP54" s="184"/>
      <c r="HQ54" s="184"/>
      <c r="HR54" s="184"/>
      <c r="HS54" s="184"/>
      <c r="HT54" s="184"/>
      <c r="HU54" s="184"/>
      <c r="HV54" s="184"/>
      <c r="HW54" s="184"/>
      <c r="HX54" s="184"/>
      <c r="HY54" s="184"/>
      <c r="HZ54" s="184"/>
      <c r="IA54" s="184"/>
      <c r="IB54" s="184"/>
      <c r="IC54" s="184"/>
      <c r="ID54" s="184"/>
      <c r="IE54" s="184"/>
      <c r="IF54" s="184"/>
      <c r="IG54" s="184"/>
      <c r="IH54" s="184"/>
      <c r="II54" s="184"/>
      <c r="IJ54" s="184"/>
      <c r="IK54" s="184"/>
      <c r="IL54" s="184"/>
      <c r="IM54" s="184"/>
      <c r="IN54" s="184"/>
      <c r="IO54" s="184"/>
      <c r="IP54" s="184"/>
      <c r="IQ54" s="184"/>
      <c r="IR54" s="184"/>
      <c r="IS54" s="184"/>
      <c r="IT54" s="184"/>
      <c r="IU54" s="184"/>
      <c r="IV54" s="184"/>
      <c r="IW54" s="184"/>
      <c r="IX54" s="184"/>
      <c r="IY54" s="184"/>
      <c r="IZ54" s="184"/>
      <c r="JA54" s="184"/>
      <c r="JB54" s="184"/>
      <c r="JC54" s="184"/>
      <c r="JD54" s="184"/>
      <c r="JE54" s="184"/>
      <c r="JF54" s="184"/>
      <c r="JG54" s="184"/>
      <c r="JH54" s="184"/>
      <c r="JI54" s="184"/>
      <c r="JJ54" s="184"/>
      <c r="JK54" s="184"/>
      <c r="JL54" s="184"/>
      <c r="JM54" s="184"/>
      <c r="JN54" s="184"/>
      <c r="JO54" s="184"/>
      <c r="JP54" s="184"/>
      <c r="JQ54" s="184"/>
      <c r="JR54" s="184"/>
    </row>
    <row r="55" spans="2:286" ht="20" customHeight="1">
      <c r="B55"/>
      <c r="C55"/>
      <c r="D55" s="157">
        <v>4</v>
      </c>
      <c r="E55" s="363" t="s">
        <v>2266</v>
      </c>
      <c r="F55" s="364"/>
      <c r="G55" s="182">
        <f>'[1]감독 순번'!G8</f>
        <v>6</v>
      </c>
      <c r="H55" s="183">
        <v>14</v>
      </c>
      <c r="I55" s="361" t="s">
        <v>2267</v>
      </c>
      <c r="J55" s="362"/>
      <c r="K55" s="182">
        <f>'[1]감독 순번'!G18</f>
        <v>6</v>
      </c>
      <c r="L55" s="183">
        <v>24</v>
      </c>
      <c r="M55" s="361" t="s">
        <v>2268</v>
      </c>
      <c r="N55" s="362"/>
      <c r="O55" s="182">
        <f>'[1]감독 순번'!G28</f>
        <v>4</v>
      </c>
      <c r="P55" s="183">
        <v>34</v>
      </c>
      <c r="Q55" s="367" t="s">
        <v>2269</v>
      </c>
      <c r="R55" s="368"/>
      <c r="S55" s="369"/>
      <c r="T55" s="182">
        <f>'[1]감독 순번'!G38</f>
        <v>7</v>
      </c>
      <c r="U55" s="183">
        <v>44</v>
      </c>
      <c r="V55" s="367" t="s">
        <v>2270</v>
      </c>
      <c r="W55" s="368"/>
      <c r="X55" s="368"/>
      <c r="Y55" s="369"/>
      <c r="Z55" s="182">
        <f>'[1]감독 순번'!G48</f>
        <v>7</v>
      </c>
      <c r="AA55" s="183">
        <v>54</v>
      </c>
      <c r="AB55" s="252" t="s">
        <v>2271</v>
      </c>
      <c r="AC55" s="252"/>
      <c r="AD55" s="157">
        <f>'[1]감독 순번'!G58</f>
        <v>1</v>
      </c>
      <c r="AE55"/>
      <c r="AF55"/>
      <c r="AG55"/>
      <c r="AH55"/>
      <c r="AI55"/>
      <c r="AJ55"/>
      <c r="AK55"/>
      <c r="AL55"/>
      <c r="AM55"/>
      <c r="AN55"/>
      <c r="AO55"/>
      <c r="AP55" s="184"/>
      <c r="AQ55" s="184"/>
      <c r="AR55" s="184"/>
      <c r="AS55" s="184"/>
      <c r="AT55" s="180"/>
      <c r="AU55" s="180"/>
      <c r="AV55" s="184"/>
      <c r="AW55" s="184"/>
      <c r="AX55" s="184"/>
      <c r="AY55" s="184"/>
      <c r="AZ55" s="184"/>
      <c r="BA55" s="184"/>
      <c r="BB55" s="184"/>
      <c r="BC55" s="184"/>
      <c r="BD55" s="184"/>
      <c r="BE55" s="184"/>
      <c r="BF55" s="184"/>
      <c r="BG55" s="184"/>
      <c r="BH55" s="184"/>
      <c r="BI55" s="184"/>
      <c r="BJ55" s="184"/>
      <c r="BK55" s="184"/>
      <c r="BL55" s="184"/>
      <c r="BM55" s="184"/>
      <c r="BN55" s="184"/>
      <c r="BO55" s="184"/>
      <c r="BP55" s="184"/>
      <c r="BQ55" s="184"/>
      <c r="BR55" s="184"/>
      <c r="BS55" s="184"/>
      <c r="BT55" s="184"/>
      <c r="BU55" s="184"/>
      <c r="BV55" s="184"/>
      <c r="BW55" s="184"/>
      <c r="BX55" s="184"/>
      <c r="BY55" s="184"/>
      <c r="BZ55" s="184"/>
      <c r="CA55" s="184"/>
      <c r="CB55" s="184"/>
      <c r="CC55" s="184"/>
      <c r="CD55" s="184"/>
      <c r="CE55" s="184"/>
      <c r="CF55" s="184"/>
      <c r="CG55" s="184"/>
      <c r="CH55" s="184"/>
      <c r="CI55" s="184"/>
      <c r="CJ55" s="184"/>
      <c r="CK55" s="184"/>
      <c r="CL55" s="184"/>
      <c r="CM55" s="184"/>
      <c r="CN55" s="184"/>
      <c r="CO55" s="184"/>
      <c r="CP55" s="184"/>
      <c r="CQ55" s="184"/>
      <c r="CR55" s="184"/>
      <c r="CS55" s="184"/>
      <c r="CT55" s="184"/>
      <c r="CU55" s="184"/>
      <c r="CV55" s="184"/>
      <c r="CW55" s="184"/>
      <c r="CX55" s="184"/>
      <c r="CY55" s="184"/>
      <c r="CZ55" s="184"/>
      <c r="DA55" s="184"/>
      <c r="DB55" s="184"/>
      <c r="DC55" s="184"/>
      <c r="DD55" s="184"/>
      <c r="DE55" s="184"/>
      <c r="DF55" s="184"/>
      <c r="DG55" s="184"/>
      <c r="DH55" s="184"/>
      <c r="DI55" s="184"/>
      <c r="DJ55" s="184"/>
      <c r="DK55" s="184"/>
      <c r="DL55" s="184"/>
      <c r="DM55" s="184"/>
      <c r="DN55" s="184"/>
      <c r="DO55" s="184"/>
      <c r="DP55" s="184"/>
      <c r="DQ55" s="184"/>
      <c r="DR55" s="184"/>
      <c r="DS55" s="184"/>
      <c r="DT55" s="184"/>
      <c r="DU55" s="184"/>
      <c r="DV55" s="184"/>
      <c r="DW55" s="184"/>
      <c r="DX55" s="184"/>
      <c r="DY55" s="184"/>
      <c r="DZ55" s="184"/>
      <c r="EA55" s="184"/>
      <c r="EB55" s="184"/>
      <c r="EC55" s="184"/>
      <c r="ED55" s="184"/>
      <c r="EE55" s="184"/>
      <c r="EF55" s="184"/>
      <c r="EG55" s="184"/>
      <c r="EH55" s="184"/>
      <c r="EI55" s="184"/>
      <c r="EJ55" s="184"/>
      <c r="EK55" s="184"/>
      <c r="EL55" s="184"/>
      <c r="EM55" s="184"/>
      <c r="EN55" s="184"/>
      <c r="EO55" s="184"/>
      <c r="EP55" s="184"/>
      <c r="EQ55" s="184"/>
      <c r="ER55" s="184"/>
      <c r="ES55" s="184"/>
      <c r="ET55" s="184"/>
      <c r="EU55" s="184"/>
      <c r="EV55" s="184"/>
      <c r="EW55" s="184"/>
      <c r="EX55" s="184"/>
      <c r="EY55" s="184"/>
      <c r="EZ55" s="184"/>
      <c r="FA55" s="184"/>
      <c r="FB55" s="184"/>
      <c r="FC55" s="184"/>
      <c r="FD55" s="184"/>
      <c r="FE55" s="184"/>
      <c r="FF55" s="184"/>
      <c r="FG55" s="184"/>
      <c r="FH55" s="184"/>
      <c r="FI55" s="184"/>
      <c r="FJ55" s="184"/>
      <c r="FK55" s="184"/>
      <c r="FL55" s="184"/>
      <c r="FM55" s="184"/>
      <c r="FN55" s="184"/>
      <c r="FO55" s="184"/>
      <c r="FP55" s="184"/>
      <c r="FQ55" s="184"/>
      <c r="FR55" s="184"/>
      <c r="FS55" s="184"/>
      <c r="FT55" s="184"/>
      <c r="FU55" s="184"/>
      <c r="FV55" s="184"/>
      <c r="FW55" s="184"/>
      <c r="FX55" s="184"/>
      <c r="FY55" s="184"/>
      <c r="FZ55" s="184"/>
      <c r="GA55" s="184"/>
      <c r="GB55" s="184"/>
      <c r="GC55" s="184"/>
      <c r="GD55" s="184"/>
      <c r="GE55" s="184"/>
      <c r="GF55" s="184"/>
      <c r="GG55" s="184"/>
      <c r="GH55" s="184"/>
      <c r="GI55" s="184"/>
      <c r="GJ55" s="184"/>
      <c r="GK55" s="184"/>
      <c r="GL55" s="184"/>
      <c r="GM55" s="184"/>
      <c r="GN55" s="184"/>
      <c r="GO55" s="184"/>
      <c r="GP55" s="184"/>
      <c r="GQ55" s="184"/>
      <c r="GR55" s="184"/>
      <c r="GS55" s="184"/>
      <c r="GT55" s="184"/>
      <c r="GU55" s="184"/>
      <c r="GV55" s="184"/>
      <c r="GW55" s="184"/>
      <c r="GX55" s="184"/>
      <c r="GY55" s="184"/>
      <c r="GZ55" s="184"/>
      <c r="HA55" s="184"/>
      <c r="HB55" s="184"/>
      <c r="HC55" s="184"/>
      <c r="HD55" s="184"/>
      <c r="HE55" s="184"/>
      <c r="HF55" s="184"/>
      <c r="HG55" s="184"/>
      <c r="HH55" s="184"/>
      <c r="HI55" s="184"/>
      <c r="HJ55" s="184"/>
      <c r="HK55" s="184"/>
      <c r="HL55" s="184"/>
      <c r="HM55" s="184"/>
      <c r="HN55" s="184"/>
      <c r="HO55" s="184"/>
      <c r="HP55" s="184"/>
      <c r="HQ55" s="184"/>
      <c r="HR55" s="184"/>
      <c r="HS55" s="184"/>
      <c r="HT55" s="184"/>
      <c r="HU55" s="184"/>
      <c r="HV55" s="184"/>
      <c r="HW55" s="184"/>
      <c r="HX55" s="184"/>
      <c r="HY55" s="184"/>
      <c r="HZ55" s="184"/>
      <c r="IA55" s="184"/>
      <c r="IB55" s="184"/>
      <c r="IC55" s="184"/>
      <c r="ID55" s="184"/>
      <c r="IE55" s="184"/>
      <c r="IF55" s="184"/>
      <c r="IG55" s="184"/>
      <c r="IH55" s="184"/>
      <c r="II55" s="184"/>
      <c r="IJ55" s="184"/>
      <c r="IK55" s="184"/>
      <c r="IL55" s="184"/>
      <c r="IM55" s="184"/>
      <c r="IN55" s="184"/>
      <c r="IO55" s="184"/>
      <c r="IP55" s="184"/>
      <c r="IQ55" s="184"/>
      <c r="IR55" s="184"/>
      <c r="IS55" s="184"/>
      <c r="IT55" s="184"/>
      <c r="IU55" s="184"/>
      <c r="IV55" s="184"/>
      <c r="IW55" s="184"/>
      <c r="IX55" s="184"/>
      <c r="IY55" s="184"/>
      <c r="IZ55" s="184"/>
      <c r="JA55" s="184"/>
      <c r="JB55" s="184"/>
      <c r="JC55" s="184"/>
      <c r="JD55" s="184"/>
      <c r="JE55" s="184"/>
      <c r="JF55" s="184"/>
      <c r="JG55" s="184"/>
      <c r="JH55" s="184"/>
      <c r="JI55" s="184"/>
      <c r="JJ55" s="184"/>
      <c r="JK55" s="184"/>
      <c r="JL55" s="184"/>
      <c r="JM55" s="184"/>
      <c r="JN55" s="184"/>
      <c r="JO55" s="184"/>
      <c r="JP55" s="184"/>
      <c r="JQ55" s="184"/>
      <c r="JR55" s="184"/>
    </row>
    <row r="56" spans="2:286" ht="20" customHeight="1">
      <c r="B56"/>
      <c r="C56"/>
      <c r="D56" s="157">
        <v>5</v>
      </c>
      <c r="E56" s="361" t="s">
        <v>2272</v>
      </c>
      <c r="F56" s="362"/>
      <c r="G56" s="182">
        <f>'[1]감독 순번'!G9</f>
        <v>6</v>
      </c>
      <c r="H56" s="183">
        <v>15</v>
      </c>
      <c r="I56" s="361" t="s">
        <v>2273</v>
      </c>
      <c r="J56" s="362"/>
      <c r="K56" s="182">
        <f>'[1]감독 순번'!G19</f>
        <v>6</v>
      </c>
      <c r="L56" s="183">
        <v>25</v>
      </c>
      <c r="M56" s="361" t="s">
        <v>2274</v>
      </c>
      <c r="N56" s="362"/>
      <c r="O56" s="182">
        <f>'[1]감독 순번'!G29</f>
        <v>6</v>
      </c>
      <c r="P56" s="183">
        <v>35</v>
      </c>
      <c r="Q56" s="367" t="s">
        <v>2275</v>
      </c>
      <c r="R56" s="368"/>
      <c r="S56" s="369"/>
      <c r="T56" s="182">
        <f>'[1]감독 순번'!G39</f>
        <v>7</v>
      </c>
      <c r="U56" s="183">
        <v>45</v>
      </c>
      <c r="V56" s="367" t="s">
        <v>2276</v>
      </c>
      <c r="W56" s="368"/>
      <c r="X56" s="368"/>
      <c r="Y56" s="369"/>
      <c r="Z56" s="182">
        <f>'[1]감독 순번'!G49</f>
        <v>7</v>
      </c>
      <c r="AA56" s="183">
        <v>55</v>
      </c>
      <c r="AB56" s="252"/>
      <c r="AC56" s="252"/>
      <c r="AD56" s="157"/>
      <c r="AE56"/>
      <c r="AF56"/>
      <c r="AG56"/>
      <c r="AH56"/>
      <c r="AI56"/>
      <c r="AJ56"/>
      <c r="AK56"/>
      <c r="AL56"/>
      <c r="AM56"/>
      <c r="AN56"/>
      <c r="AO56"/>
      <c r="AP56" s="184"/>
      <c r="AQ56" s="184"/>
      <c r="AR56" s="184"/>
      <c r="AS56" s="184"/>
      <c r="AT56" s="180"/>
      <c r="AU56" s="180"/>
      <c r="AV56" s="184"/>
      <c r="AW56" s="184"/>
      <c r="AX56" s="184"/>
      <c r="AY56" s="184"/>
      <c r="AZ56" s="184"/>
      <c r="BA56" s="184"/>
      <c r="BB56" s="184"/>
      <c r="BC56" s="184"/>
      <c r="BD56" s="184"/>
      <c r="BE56" s="184"/>
      <c r="BF56" s="184"/>
      <c r="BG56" s="184"/>
      <c r="BH56" s="184"/>
      <c r="BI56" s="184"/>
      <c r="BJ56" s="184"/>
      <c r="BK56" s="184"/>
      <c r="BL56" s="184"/>
      <c r="BM56" s="184"/>
      <c r="BN56" s="184"/>
      <c r="BO56" s="184"/>
      <c r="BP56" s="184"/>
      <c r="BQ56" s="184"/>
      <c r="BR56" s="184"/>
      <c r="BS56" s="184"/>
      <c r="BT56" s="184"/>
      <c r="BU56" s="184"/>
      <c r="BV56" s="184"/>
      <c r="BW56" s="184"/>
      <c r="BX56" s="184"/>
      <c r="BY56" s="184"/>
      <c r="BZ56" s="184"/>
      <c r="CA56" s="184"/>
      <c r="CB56" s="184"/>
      <c r="CC56" s="184"/>
      <c r="CD56" s="184"/>
      <c r="CE56" s="184"/>
      <c r="CF56" s="184"/>
      <c r="CG56" s="184"/>
      <c r="CH56" s="184"/>
      <c r="CI56" s="184"/>
      <c r="CJ56" s="184"/>
      <c r="CK56" s="184"/>
      <c r="CL56" s="184"/>
      <c r="CM56" s="184"/>
      <c r="CN56" s="184"/>
      <c r="CO56" s="184"/>
      <c r="CP56" s="184"/>
      <c r="CQ56" s="184"/>
      <c r="CR56" s="184"/>
      <c r="CS56" s="184"/>
      <c r="CT56" s="184"/>
      <c r="CU56" s="184"/>
      <c r="CV56" s="184"/>
      <c r="CW56" s="184"/>
      <c r="CX56" s="184"/>
      <c r="CY56" s="184"/>
      <c r="CZ56" s="184"/>
      <c r="DA56" s="184"/>
      <c r="DB56" s="184"/>
      <c r="DC56" s="184"/>
      <c r="DD56" s="184"/>
      <c r="DE56" s="184"/>
      <c r="DF56" s="184"/>
      <c r="DG56" s="184"/>
      <c r="DH56" s="184"/>
      <c r="DI56" s="184"/>
      <c r="DJ56" s="184"/>
      <c r="DK56" s="184"/>
      <c r="DL56" s="184"/>
      <c r="DM56" s="184"/>
      <c r="DN56" s="184"/>
      <c r="DO56" s="184"/>
      <c r="DP56" s="184"/>
      <c r="DQ56" s="184"/>
      <c r="DR56" s="184"/>
      <c r="DS56" s="184"/>
      <c r="DT56" s="184"/>
      <c r="DU56" s="184"/>
      <c r="DV56" s="184"/>
      <c r="DW56" s="184"/>
      <c r="DX56" s="184"/>
      <c r="DY56" s="184"/>
      <c r="DZ56" s="184"/>
      <c r="EA56" s="184"/>
      <c r="EB56" s="184"/>
      <c r="EC56" s="184"/>
      <c r="ED56" s="184"/>
      <c r="EE56" s="184"/>
      <c r="EF56" s="184"/>
      <c r="EG56" s="184"/>
      <c r="EH56" s="184"/>
      <c r="EI56" s="184"/>
      <c r="EJ56" s="184"/>
      <c r="EK56" s="184"/>
      <c r="EL56" s="184"/>
      <c r="EM56" s="184"/>
      <c r="EN56" s="184"/>
      <c r="EO56" s="184"/>
      <c r="EP56" s="184"/>
      <c r="EQ56" s="184"/>
      <c r="ER56" s="184"/>
      <c r="ES56" s="184"/>
      <c r="ET56" s="184"/>
      <c r="EU56" s="184"/>
      <c r="EV56" s="184"/>
      <c r="EW56" s="184"/>
      <c r="EX56" s="184"/>
      <c r="EY56" s="184"/>
      <c r="EZ56" s="184"/>
      <c r="FA56" s="184"/>
      <c r="FB56" s="184"/>
      <c r="FC56" s="184"/>
      <c r="FD56" s="184"/>
      <c r="FE56" s="184"/>
      <c r="FF56" s="184"/>
      <c r="FG56" s="184"/>
      <c r="FH56" s="184"/>
      <c r="FI56" s="184"/>
      <c r="FJ56" s="184"/>
      <c r="FK56" s="184"/>
      <c r="FL56" s="184"/>
      <c r="FM56" s="184"/>
      <c r="FN56" s="184"/>
      <c r="FO56" s="184"/>
      <c r="FP56" s="184"/>
      <c r="FQ56" s="184"/>
      <c r="FR56" s="184"/>
      <c r="FS56" s="184"/>
      <c r="FT56" s="184"/>
      <c r="FU56" s="184"/>
      <c r="FV56" s="184"/>
      <c r="FW56" s="184"/>
      <c r="FX56" s="184"/>
      <c r="FY56" s="184"/>
      <c r="FZ56" s="184"/>
      <c r="GA56" s="184"/>
      <c r="GB56" s="184"/>
      <c r="GC56" s="184"/>
      <c r="GD56" s="184"/>
      <c r="GE56" s="184"/>
      <c r="GF56" s="184"/>
      <c r="GG56" s="184"/>
      <c r="GH56" s="184"/>
      <c r="GI56" s="184"/>
      <c r="GJ56" s="184"/>
      <c r="GK56" s="184"/>
      <c r="GL56" s="184"/>
      <c r="GM56" s="184"/>
      <c r="GN56" s="184"/>
      <c r="GO56" s="184"/>
      <c r="GP56" s="184"/>
      <c r="GQ56" s="184"/>
      <c r="GR56" s="184"/>
      <c r="GS56" s="184"/>
      <c r="GT56" s="184"/>
      <c r="GU56" s="184"/>
      <c r="GV56" s="184"/>
      <c r="GW56" s="184"/>
      <c r="GX56" s="184"/>
      <c r="GY56" s="184"/>
      <c r="GZ56" s="184"/>
      <c r="HA56" s="184"/>
      <c r="HB56" s="184"/>
      <c r="HC56" s="184"/>
      <c r="HD56" s="184"/>
      <c r="HE56" s="184"/>
      <c r="HF56" s="184"/>
      <c r="HG56" s="184"/>
      <c r="HH56" s="184"/>
      <c r="HI56" s="184"/>
      <c r="HJ56" s="184"/>
      <c r="HK56" s="184"/>
      <c r="HL56" s="184"/>
      <c r="HM56" s="184"/>
      <c r="HN56" s="184"/>
      <c r="HO56" s="184"/>
      <c r="HP56" s="184"/>
      <c r="HQ56" s="184"/>
      <c r="HR56" s="184"/>
      <c r="HS56" s="184"/>
      <c r="HT56" s="184"/>
      <c r="HU56" s="184"/>
      <c r="HV56" s="184"/>
      <c r="HW56" s="184"/>
      <c r="HX56" s="184"/>
      <c r="HY56" s="184"/>
      <c r="HZ56" s="184"/>
      <c r="IA56" s="184"/>
      <c r="IB56" s="184"/>
      <c r="IC56" s="184"/>
      <c r="ID56" s="184"/>
      <c r="IE56" s="184"/>
      <c r="IF56" s="184"/>
      <c r="IG56" s="184"/>
      <c r="IH56" s="184"/>
      <c r="II56" s="184"/>
      <c r="IJ56" s="184"/>
      <c r="IK56" s="184"/>
      <c r="IL56" s="184"/>
      <c r="IM56" s="184"/>
      <c r="IN56" s="184"/>
      <c r="IO56" s="184"/>
      <c r="IP56" s="184"/>
      <c r="IQ56" s="184"/>
      <c r="IR56" s="184"/>
      <c r="IS56" s="184"/>
      <c r="IT56" s="184"/>
      <c r="IU56" s="184"/>
      <c r="IV56" s="184"/>
      <c r="IW56" s="184"/>
      <c r="IX56" s="184"/>
      <c r="IY56" s="184"/>
      <c r="IZ56" s="184"/>
      <c r="JA56" s="184"/>
      <c r="JB56" s="184"/>
      <c r="JC56" s="184"/>
      <c r="JD56" s="184"/>
      <c r="JE56" s="184"/>
      <c r="JF56" s="184"/>
      <c r="JG56" s="184"/>
      <c r="JH56" s="184"/>
      <c r="JI56" s="184"/>
      <c r="JJ56" s="184"/>
      <c r="JK56" s="184"/>
      <c r="JL56" s="184"/>
      <c r="JM56" s="184"/>
      <c r="JN56" s="184"/>
      <c r="JO56" s="184"/>
      <c r="JP56" s="184"/>
      <c r="JQ56" s="184"/>
      <c r="JR56" s="184"/>
    </row>
    <row r="57" spans="2:286" ht="20" customHeight="1">
      <c r="B57"/>
      <c r="C57"/>
      <c r="D57" s="157">
        <v>6</v>
      </c>
      <c r="E57" s="363" t="s">
        <v>2277</v>
      </c>
      <c r="F57" s="364"/>
      <c r="G57" s="182">
        <f>'[1]감독 순번'!G10</f>
        <v>6</v>
      </c>
      <c r="H57" s="183">
        <v>16</v>
      </c>
      <c r="I57" s="361" t="s">
        <v>2278</v>
      </c>
      <c r="J57" s="362"/>
      <c r="K57" s="182">
        <f>'[1]감독 순번'!G20</f>
        <v>3</v>
      </c>
      <c r="L57" s="183">
        <v>26</v>
      </c>
      <c r="M57" s="363" t="s">
        <v>2279</v>
      </c>
      <c r="N57" s="364"/>
      <c r="O57" s="182">
        <f>'[1]감독 순번'!G30</f>
        <v>6</v>
      </c>
      <c r="P57" s="183">
        <v>36</v>
      </c>
      <c r="Q57" s="367" t="s">
        <v>2280</v>
      </c>
      <c r="R57" s="368"/>
      <c r="S57" s="369"/>
      <c r="T57" s="182">
        <f>'[1]감독 순번'!G40</f>
        <v>6</v>
      </c>
      <c r="U57" s="183">
        <v>46</v>
      </c>
      <c r="V57" s="367" t="s">
        <v>2281</v>
      </c>
      <c r="W57" s="368"/>
      <c r="X57" s="368"/>
      <c r="Y57" s="369"/>
      <c r="Z57" s="182">
        <f>'[1]감독 순번'!G50</f>
        <v>7</v>
      </c>
      <c r="AA57" s="183">
        <v>56</v>
      </c>
      <c r="AB57" s="252"/>
      <c r="AC57" s="252"/>
      <c r="AD57" s="157"/>
      <c r="AE57"/>
      <c r="AF57"/>
      <c r="AG57"/>
      <c r="AH57"/>
      <c r="AI57"/>
      <c r="AJ57"/>
      <c r="AK57"/>
      <c r="AL57"/>
      <c r="AM57"/>
      <c r="AN57"/>
      <c r="AO57"/>
      <c r="AP57" s="184"/>
      <c r="AQ57" s="184"/>
      <c r="AR57" s="184"/>
      <c r="AS57" s="184"/>
      <c r="AT57" s="180"/>
      <c r="AU57" s="180"/>
      <c r="AV57" s="184"/>
      <c r="AW57" s="184"/>
      <c r="AX57" s="184"/>
      <c r="AY57" s="184"/>
      <c r="AZ57" s="184"/>
      <c r="BA57" s="184"/>
      <c r="BB57" s="184"/>
      <c r="BC57" s="184"/>
      <c r="BD57" s="184"/>
      <c r="BE57" s="184"/>
      <c r="BF57" s="184"/>
      <c r="BG57" s="184"/>
      <c r="BH57" s="184"/>
      <c r="BI57" s="184"/>
      <c r="BJ57" s="184"/>
      <c r="BK57" s="184"/>
      <c r="BL57" s="184"/>
      <c r="BM57" s="184"/>
      <c r="BN57" s="184"/>
      <c r="BO57" s="184"/>
      <c r="BP57" s="184"/>
      <c r="BQ57" s="184"/>
      <c r="BR57" s="184"/>
      <c r="BS57" s="184"/>
      <c r="BT57" s="184"/>
      <c r="BU57" s="184"/>
      <c r="BV57" s="184"/>
      <c r="BW57" s="184"/>
      <c r="BX57" s="184"/>
      <c r="BY57" s="184"/>
      <c r="BZ57" s="184"/>
      <c r="CA57" s="184"/>
      <c r="CB57" s="184"/>
      <c r="CC57" s="184"/>
      <c r="CD57" s="184"/>
      <c r="CE57" s="184"/>
      <c r="CF57" s="184"/>
      <c r="CG57" s="184"/>
      <c r="CH57" s="184"/>
      <c r="CI57" s="184"/>
      <c r="CJ57" s="184"/>
      <c r="CK57" s="184"/>
      <c r="CL57" s="184"/>
      <c r="CM57" s="184"/>
      <c r="CN57" s="184"/>
      <c r="CO57" s="184"/>
      <c r="CP57" s="184"/>
      <c r="CQ57" s="184"/>
      <c r="CR57" s="184"/>
      <c r="CS57" s="184"/>
      <c r="CT57" s="184"/>
      <c r="CU57" s="184"/>
      <c r="CV57" s="184"/>
      <c r="CW57" s="184"/>
      <c r="CX57" s="184"/>
      <c r="CY57" s="184"/>
      <c r="CZ57" s="184"/>
      <c r="DA57" s="184"/>
      <c r="DB57" s="184"/>
      <c r="DC57" s="184"/>
      <c r="DD57" s="184"/>
      <c r="DE57" s="184"/>
      <c r="DF57" s="184"/>
      <c r="DG57" s="184"/>
      <c r="DH57" s="184"/>
      <c r="DI57" s="184"/>
      <c r="DJ57" s="184"/>
      <c r="DK57" s="184"/>
      <c r="DL57" s="184"/>
      <c r="DM57" s="184"/>
      <c r="DN57" s="184"/>
      <c r="DO57" s="184"/>
      <c r="DP57" s="184"/>
      <c r="DQ57" s="184"/>
      <c r="DR57" s="184"/>
      <c r="DS57" s="184"/>
      <c r="DT57" s="184"/>
      <c r="DU57" s="184"/>
      <c r="DV57" s="184"/>
      <c r="DW57" s="184"/>
      <c r="DX57" s="184"/>
      <c r="DY57" s="184"/>
      <c r="DZ57" s="184"/>
      <c r="EA57" s="184"/>
      <c r="EB57" s="184"/>
      <c r="EC57" s="184"/>
      <c r="ED57" s="184"/>
      <c r="EE57" s="184"/>
      <c r="EF57" s="184"/>
      <c r="EG57" s="184"/>
      <c r="EH57" s="184"/>
      <c r="EI57" s="184"/>
      <c r="EJ57" s="184"/>
      <c r="EK57" s="184"/>
      <c r="EL57" s="184"/>
      <c r="EM57" s="184"/>
      <c r="EN57" s="184"/>
      <c r="EO57" s="184"/>
      <c r="EP57" s="184"/>
      <c r="EQ57" s="184"/>
      <c r="ER57" s="184"/>
      <c r="ES57" s="184"/>
      <c r="ET57" s="184"/>
      <c r="EU57" s="184"/>
      <c r="EV57" s="184"/>
      <c r="EW57" s="184"/>
      <c r="EX57" s="184"/>
      <c r="EY57" s="184"/>
      <c r="EZ57" s="184"/>
      <c r="FA57" s="184"/>
      <c r="FB57" s="184"/>
      <c r="FC57" s="184"/>
      <c r="FD57" s="184"/>
      <c r="FE57" s="184"/>
      <c r="FF57" s="184"/>
      <c r="FG57" s="184"/>
      <c r="FH57" s="184"/>
      <c r="FI57" s="184"/>
      <c r="FJ57" s="184"/>
      <c r="FK57" s="184"/>
      <c r="FL57" s="184"/>
      <c r="FM57" s="184"/>
      <c r="FN57" s="184"/>
      <c r="FO57" s="184"/>
      <c r="FP57" s="184"/>
      <c r="FQ57" s="184"/>
      <c r="FR57" s="184"/>
      <c r="FS57" s="184"/>
      <c r="FT57" s="184"/>
      <c r="FU57" s="184"/>
      <c r="FV57" s="184"/>
      <c r="FW57" s="184"/>
      <c r="FX57" s="184"/>
      <c r="FY57" s="184"/>
      <c r="FZ57" s="184"/>
      <c r="GA57" s="184"/>
      <c r="GB57" s="184"/>
      <c r="GC57" s="184"/>
      <c r="GD57" s="184"/>
      <c r="GE57" s="184"/>
      <c r="GF57" s="184"/>
      <c r="GG57" s="184"/>
      <c r="GH57" s="184"/>
      <c r="GI57" s="184"/>
      <c r="GJ57" s="184"/>
      <c r="GK57" s="184"/>
      <c r="GL57" s="184"/>
      <c r="GM57" s="184"/>
      <c r="GN57" s="184"/>
      <c r="GO57" s="184"/>
      <c r="GP57" s="184"/>
      <c r="GQ57" s="184"/>
      <c r="GR57" s="184"/>
      <c r="GS57" s="184"/>
      <c r="GT57" s="184"/>
      <c r="GU57" s="184"/>
      <c r="GV57" s="184"/>
      <c r="GW57" s="184"/>
      <c r="GX57" s="184"/>
      <c r="GY57" s="184"/>
      <c r="GZ57" s="184"/>
      <c r="HA57" s="184"/>
      <c r="HB57" s="184"/>
      <c r="HC57" s="184"/>
      <c r="HD57" s="184"/>
      <c r="HE57" s="184"/>
      <c r="HF57" s="184"/>
      <c r="HG57" s="184"/>
      <c r="HH57" s="184"/>
      <c r="HI57" s="184"/>
      <c r="HJ57" s="184"/>
      <c r="HK57" s="184"/>
      <c r="HL57" s="184"/>
      <c r="HM57" s="184"/>
      <c r="HN57" s="184"/>
      <c r="HO57" s="184"/>
      <c r="HP57" s="184"/>
      <c r="HQ57" s="184"/>
      <c r="HR57" s="184"/>
      <c r="HS57" s="184"/>
      <c r="HT57" s="184"/>
      <c r="HU57" s="184"/>
      <c r="HV57" s="184"/>
      <c r="HW57" s="184"/>
      <c r="HX57" s="184"/>
      <c r="HY57" s="184"/>
      <c r="HZ57" s="184"/>
      <c r="IA57" s="184"/>
      <c r="IB57" s="184"/>
      <c r="IC57" s="184"/>
      <c r="ID57" s="184"/>
      <c r="IE57" s="184"/>
      <c r="IF57" s="184"/>
      <c r="IG57" s="184"/>
      <c r="IH57" s="184"/>
      <c r="II57" s="184"/>
      <c r="IJ57" s="184"/>
      <c r="IK57" s="184"/>
      <c r="IL57" s="184"/>
      <c r="IM57" s="184"/>
      <c r="IN57" s="184"/>
      <c r="IO57" s="184"/>
      <c r="IP57" s="184"/>
      <c r="IQ57" s="184"/>
      <c r="IR57" s="184"/>
      <c r="IS57" s="184"/>
      <c r="IT57" s="184"/>
      <c r="IU57" s="184"/>
      <c r="IV57" s="184"/>
      <c r="IW57" s="184"/>
      <c r="IX57" s="184"/>
      <c r="IY57" s="184"/>
      <c r="IZ57" s="184"/>
      <c r="JA57" s="184"/>
      <c r="JB57" s="184"/>
      <c r="JC57" s="184"/>
      <c r="JD57" s="184"/>
      <c r="JE57" s="184"/>
      <c r="JF57" s="184"/>
      <c r="JG57" s="184"/>
      <c r="JH57" s="184"/>
      <c r="JI57" s="184"/>
      <c r="JJ57" s="184"/>
      <c r="JK57" s="184"/>
      <c r="JL57" s="184"/>
      <c r="JM57" s="184"/>
      <c r="JN57" s="184"/>
      <c r="JO57" s="184"/>
      <c r="JP57" s="184"/>
      <c r="JQ57" s="184"/>
      <c r="JR57" s="184"/>
    </row>
    <row r="58" spans="2:286" ht="20" customHeight="1">
      <c r="B58"/>
      <c r="C58"/>
      <c r="D58" s="157">
        <v>7</v>
      </c>
      <c r="E58" s="363" t="s">
        <v>2282</v>
      </c>
      <c r="F58" s="364"/>
      <c r="G58" s="182">
        <f>'[1]감독 순번'!G11</f>
        <v>6</v>
      </c>
      <c r="H58" s="183">
        <v>17</v>
      </c>
      <c r="I58" s="361" t="s">
        <v>2283</v>
      </c>
      <c r="J58" s="362"/>
      <c r="K58" s="182">
        <f>'[1]감독 순번'!G21</f>
        <v>6</v>
      </c>
      <c r="L58" s="183">
        <v>27</v>
      </c>
      <c r="M58" s="363" t="s">
        <v>2284</v>
      </c>
      <c r="N58" s="364"/>
      <c r="O58" s="182">
        <f>'[1]감독 순번'!G31</f>
        <v>6</v>
      </c>
      <c r="P58" s="183">
        <v>37</v>
      </c>
      <c r="Q58" s="367" t="s">
        <v>2285</v>
      </c>
      <c r="R58" s="368"/>
      <c r="S58" s="369"/>
      <c r="T58" s="182">
        <f>'[1]감독 순번'!G41</f>
        <v>7</v>
      </c>
      <c r="U58" s="183">
        <v>47</v>
      </c>
      <c r="V58" s="367" t="s">
        <v>2286</v>
      </c>
      <c r="W58" s="368"/>
      <c r="X58" s="368"/>
      <c r="Y58" s="369"/>
      <c r="Z58" s="182">
        <f>'[1]감독 순번'!G51</f>
        <v>7</v>
      </c>
      <c r="AA58" s="183">
        <v>57</v>
      </c>
      <c r="AB58" s="252"/>
      <c r="AC58" s="252"/>
      <c r="AD58" s="157"/>
      <c r="AE58"/>
      <c r="AF58"/>
      <c r="AG58"/>
      <c r="AH58"/>
      <c r="AI58"/>
      <c r="AJ58"/>
      <c r="AK58"/>
      <c r="AL58"/>
      <c r="AM58"/>
      <c r="AN58"/>
      <c r="AO58"/>
      <c r="AP58" s="184"/>
      <c r="AQ58" s="184"/>
      <c r="AR58" s="184"/>
      <c r="AS58" s="184"/>
      <c r="AT58" s="180"/>
      <c r="AU58" s="180"/>
      <c r="AV58" s="184"/>
      <c r="AW58" s="184"/>
      <c r="AX58" s="184"/>
      <c r="AY58" s="184"/>
      <c r="AZ58" s="184"/>
      <c r="BA58" s="184"/>
      <c r="BB58" s="184"/>
      <c r="BC58" s="184"/>
      <c r="BD58" s="184"/>
      <c r="BE58" s="184"/>
      <c r="BF58" s="184"/>
      <c r="BG58" s="184"/>
      <c r="BH58" s="184"/>
      <c r="BI58" s="184"/>
      <c r="BJ58" s="184"/>
      <c r="BK58" s="184"/>
      <c r="BL58" s="184"/>
      <c r="BM58" s="184"/>
      <c r="BN58" s="184"/>
      <c r="BO58" s="184"/>
      <c r="BP58" s="184"/>
      <c r="BQ58" s="184"/>
      <c r="BR58" s="184"/>
      <c r="BS58" s="184"/>
      <c r="BT58" s="184"/>
      <c r="BU58" s="184"/>
      <c r="BV58" s="184"/>
      <c r="BW58" s="184"/>
      <c r="BX58" s="184"/>
      <c r="BY58" s="184"/>
      <c r="BZ58" s="184"/>
      <c r="CA58" s="184"/>
      <c r="CB58" s="184"/>
      <c r="CC58" s="184"/>
      <c r="CD58" s="184"/>
      <c r="CE58" s="184"/>
      <c r="CF58" s="184"/>
      <c r="CG58" s="184"/>
      <c r="CH58" s="184"/>
      <c r="CI58" s="184"/>
      <c r="CJ58" s="184"/>
      <c r="CK58" s="184"/>
      <c r="CL58" s="184"/>
      <c r="CM58" s="184"/>
      <c r="CN58" s="184"/>
      <c r="CO58" s="184"/>
      <c r="CP58" s="184"/>
      <c r="CQ58" s="184"/>
      <c r="CR58" s="184"/>
      <c r="CS58" s="184"/>
      <c r="CT58" s="184"/>
      <c r="CU58" s="184"/>
      <c r="CV58" s="184"/>
      <c r="CW58" s="184"/>
      <c r="CX58" s="184"/>
      <c r="CY58" s="184"/>
      <c r="CZ58" s="184"/>
      <c r="DA58" s="184"/>
      <c r="DB58" s="184"/>
      <c r="DC58" s="184"/>
      <c r="DD58" s="184"/>
      <c r="DE58" s="184"/>
      <c r="DF58" s="184"/>
      <c r="DG58" s="184"/>
      <c r="DH58" s="184"/>
      <c r="DI58" s="184"/>
      <c r="DJ58" s="184"/>
      <c r="DK58" s="184"/>
      <c r="DL58" s="184"/>
      <c r="DM58" s="184"/>
      <c r="DN58" s="184"/>
      <c r="DO58" s="184"/>
      <c r="DP58" s="184"/>
      <c r="DQ58" s="184"/>
      <c r="DR58" s="184"/>
      <c r="DS58" s="184"/>
      <c r="DT58" s="184"/>
      <c r="DU58" s="184"/>
      <c r="DV58" s="184"/>
      <c r="DW58" s="184"/>
      <c r="DX58" s="184"/>
      <c r="DY58" s="184"/>
      <c r="DZ58" s="184"/>
      <c r="EA58" s="184"/>
      <c r="EB58" s="184"/>
      <c r="EC58" s="184"/>
      <c r="ED58" s="184"/>
      <c r="EE58" s="184"/>
      <c r="EF58" s="184"/>
      <c r="EG58" s="184"/>
      <c r="EH58" s="184"/>
      <c r="EI58" s="184"/>
      <c r="EJ58" s="184"/>
      <c r="EK58" s="184"/>
      <c r="EL58" s="184"/>
      <c r="EM58" s="184"/>
      <c r="EN58" s="184"/>
      <c r="EO58" s="184"/>
      <c r="EP58" s="184"/>
      <c r="EQ58" s="184"/>
      <c r="ER58" s="184"/>
      <c r="ES58" s="184"/>
      <c r="ET58" s="184"/>
      <c r="EU58" s="184"/>
      <c r="EV58" s="184"/>
      <c r="EW58" s="184"/>
      <c r="EX58" s="184"/>
      <c r="EY58" s="184"/>
      <c r="EZ58" s="184"/>
      <c r="FA58" s="184"/>
      <c r="FB58" s="184"/>
      <c r="FC58" s="184"/>
      <c r="FD58" s="184"/>
      <c r="FE58" s="184"/>
      <c r="FF58" s="184"/>
      <c r="FG58" s="184"/>
      <c r="FH58" s="184"/>
      <c r="FI58" s="184"/>
      <c r="FJ58" s="184"/>
      <c r="FK58" s="184"/>
      <c r="FL58" s="184"/>
      <c r="FM58" s="184"/>
      <c r="FN58" s="184"/>
      <c r="FO58" s="184"/>
      <c r="FP58" s="184"/>
      <c r="FQ58" s="184"/>
      <c r="FR58" s="184"/>
      <c r="FS58" s="184"/>
      <c r="FT58" s="184"/>
      <c r="FU58" s="184"/>
      <c r="FV58" s="184"/>
      <c r="FW58" s="184"/>
      <c r="FX58" s="184"/>
      <c r="FY58" s="184"/>
      <c r="FZ58" s="184"/>
      <c r="GA58" s="184"/>
      <c r="GB58" s="184"/>
      <c r="GC58" s="184"/>
      <c r="GD58" s="184"/>
      <c r="GE58" s="184"/>
      <c r="GF58" s="184"/>
      <c r="GG58" s="184"/>
      <c r="GH58" s="184"/>
      <c r="GI58" s="184"/>
      <c r="GJ58" s="184"/>
      <c r="GK58" s="184"/>
      <c r="GL58" s="184"/>
      <c r="GM58" s="184"/>
      <c r="GN58" s="184"/>
      <c r="GO58" s="184"/>
      <c r="GP58" s="184"/>
      <c r="GQ58" s="184"/>
      <c r="GR58" s="184"/>
      <c r="GS58" s="184"/>
      <c r="GT58" s="184"/>
      <c r="GU58" s="184"/>
      <c r="GV58" s="184"/>
      <c r="GW58" s="184"/>
      <c r="GX58" s="184"/>
      <c r="GY58" s="184"/>
      <c r="GZ58" s="184"/>
      <c r="HA58" s="184"/>
      <c r="HB58" s="184"/>
      <c r="HC58" s="184"/>
      <c r="HD58" s="184"/>
      <c r="HE58" s="184"/>
      <c r="HF58" s="184"/>
      <c r="HG58" s="184"/>
      <c r="HH58" s="184"/>
      <c r="HI58" s="184"/>
      <c r="HJ58" s="184"/>
      <c r="HK58" s="184"/>
      <c r="HL58" s="184"/>
      <c r="HM58" s="184"/>
      <c r="HN58" s="184"/>
      <c r="HO58" s="184"/>
      <c r="HP58" s="184"/>
      <c r="HQ58" s="184"/>
      <c r="HR58" s="184"/>
      <c r="HS58" s="184"/>
      <c r="HT58" s="184"/>
      <c r="HU58" s="184"/>
      <c r="HV58" s="184"/>
      <c r="HW58" s="184"/>
      <c r="HX58" s="184"/>
      <c r="HY58" s="184"/>
      <c r="HZ58" s="184"/>
      <c r="IA58" s="184"/>
      <c r="IB58" s="184"/>
      <c r="IC58" s="184"/>
      <c r="ID58" s="184"/>
      <c r="IE58" s="184"/>
      <c r="IF58" s="184"/>
      <c r="IG58" s="184"/>
      <c r="IH58" s="184"/>
      <c r="II58" s="184"/>
      <c r="IJ58" s="184"/>
      <c r="IK58" s="184"/>
      <c r="IL58" s="184"/>
      <c r="IM58" s="184"/>
      <c r="IN58" s="184"/>
      <c r="IO58" s="184"/>
      <c r="IP58" s="184"/>
      <c r="IQ58" s="184"/>
      <c r="IR58" s="184"/>
      <c r="IS58" s="184"/>
      <c r="IT58" s="184"/>
      <c r="IU58" s="184"/>
      <c r="IV58" s="184"/>
      <c r="IW58" s="184"/>
      <c r="IX58" s="184"/>
      <c r="IY58" s="184"/>
      <c r="IZ58" s="184"/>
      <c r="JA58" s="184"/>
      <c r="JB58" s="184"/>
      <c r="JC58" s="184"/>
      <c r="JD58" s="184"/>
      <c r="JE58" s="184"/>
      <c r="JF58" s="184"/>
      <c r="JG58" s="184"/>
      <c r="JH58" s="184"/>
      <c r="JI58" s="184"/>
      <c r="JJ58" s="184"/>
      <c r="JK58" s="184"/>
      <c r="JL58" s="184"/>
      <c r="JM58" s="184"/>
      <c r="JN58" s="184"/>
      <c r="JO58" s="184"/>
      <c r="JP58" s="184"/>
      <c r="JQ58" s="184"/>
      <c r="JR58" s="184"/>
    </row>
    <row r="59" spans="2:286" ht="20" customHeight="1">
      <c r="B59"/>
      <c r="C59"/>
      <c r="D59" s="185">
        <v>8</v>
      </c>
      <c r="E59" s="363" t="s">
        <v>2287</v>
      </c>
      <c r="F59" s="364"/>
      <c r="G59" s="182">
        <f>'[1]감독 순번'!G12</f>
        <v>6</v>
      </c>
      <c r="H59" s="183">
        <v>18</v>
      </c>
      <c r="I59" s="363" t="s">
        <v>2288</v>
      </c>
      <c r="J59" s="364"/>
      <c r="K59" s="182">
        <f>'[1]감독 순번'!G22</f>
        <v>6</v>
      </c>
      <c r="L59" s="183">
        <v>28</v>
      </c>
      <c r="M59" s="363" t="s">
        <v>2289</v>
      </c>
      <c r="N59" s="364"/>
      <c r="O59" s="182">
        <f>'[1]감독 순번'!G32</f>
        <v>6</v>
      </c>
      <c r="P59" s="183">
        <v>38</v>
      </c>
      <c r="Q59" s="367" t="s">
        <v>2290</v>
      </c>
      <c r="R59" s="368"/>
      <c r="S59" s="369"/>
      <c r="T59" s="182">
        <f>'[1]감독 순번'!G42</f>
        <v>7</v>
      </c>
      <c r="U59" s="183">
        <v>48</v>
      </c>
      <c r="V59" s="367" t="s">
        <v>2291</v>
      </c>
      <c r="W59" s="368"/>
      <c r="X59" s="368"/>
      <c r="Y59" s="369"/>
      <c r="Z59" s="182">
        <f>'[1]감독 순번'!G52</f>
        <v>7</v>
      </c>
      <c r="AA59" s="183">
        <v>58</v>
      </c>
      <c r="AB59" s="372"/>
      <c r="AC59" s="372"/>
      <c r="AD59" s="157"/>
      <c r="AE59"/>
      <c r="AF59"/>
      <c r="AG59"/>
      <c r="AH59"/>
      <c r="AI59"/>
      <c r="AJ59"/>
      <c r="AK59"/>
      <c r="AL59"/>
      <c r="AM59"/>
      <c r="AN59"/>
      <c r="AO59"/>
      <c r="AP59" s="184"/>
      <c r="AQ59" s="184"/>
      <c r="AR59" s="184"/>
      <c r="AS59" s="184"/>
      <c r="AT59" s="180"/>
      <c r="AU59" s="180"/>
      <c r="AV59" s="184"/>
      <c r="AW59" s="184"/>
      <c r="AX59" s="184"/>
      <c r="AY59" s="184"/>
      <c r="AZ59" s="184"/>
      <c r="BA59" s="184"/>
      <c r="BB59" s="184"/>
      <c r="BC59" s="184"/>
      <c r="BD59" s="184"/>
      <c r="BE59" s="184"/>
      <c r="BF59" s="184"/>
      <c r="BG59" s="184"/>
      <c r="BH59" s="184"/>
      <c r="BI59" s="184"/>
      <c r="BJ59" s="184"/>
      <c r="BK59" s="184"/>
      <c r="BL59" s="184"/>
      <c r="BM59" s="184"/>
      <c r="BN59" s="184"/>
      <c r="BO59" s="184"/>
      <c r="BP59" s="184"/>
      <c r="BQ59" s="184"/>
      <c r="BR59" s="184"/>
      <c r="BS59" s="184"/>
      <c r="BT59" s="184"/>
      <c r="BU59" s="184"/>
      <c r="BV59" s="184"/>
      <c r="BW59" s="184"/>
      <c r="BX59" s="184"/>
      <c r="BY59" s="184"/>
      <c r="BZ59" s="184"/>
      <c r="CA59" s="184"/>
      <c r="CB59" s="184"/>
      <c r="CC59" s="184"/>
      <c r="CD59" s="184"/>
      <c r="CE59" s="184"/>
      <c r="CF59" s="184"/>
      <c r="CG59" s="184"/>
      <c r="CH59" s="184"/>
      <c r="CI59" s="184"/>
      <c r="CJ59" s="184"/>
      <c r="CK59" s="184"/>
      <c r="CL59" s="184"/>
      <c r="CM59" s="184"/>
      <c r="CN59" s="184"/>
      <c r="CO59" s="184"/>
      <c r="CP59" s="184"/>
      <c r="CQ59" s="184"/>
      <c r="CR59" s="184"/>
      <c r="CS59" s="184"/>
      <c r="CT59" s="184"/>
      <c r="CU59" s="184"/>
      <c r="CV59" s="184"/>
      <c r="CW59" s="184"/>
      <c r="CX59" s="184"/>
      <c r="CY59" s="184"/>
      <c r="CZ59" s="184"/>
      <c r="DA59" s="184"/>
      <c r="DB59" s="184"/>
      <c r="DC59" s="184"/>
      <c r="DD59" s="184"/>
      <c r="DE59" s="184"/>
      <c r="DF59" s="184"/>
      <c r="DG59" s="184"/>
      <c r="DH59" s="184"/>
      <c r="DI59" s="184"/>
      <c r="DJ59" s="184"/>
      <c r="DK59" s="184"/>
      <c r="DL59" s="184"/>
      <c r="DM59" s="184"/>
      <c r="DN59" s="184"/>
      <c r="DO59" s="184"/>
      <c r="DP59" s="184"/>
      <c r="DQ59" s="184"/>
      <c r="DR59" s="184"/>
      <c r="DS59" s="184"/>
      <c r="DT59" s="184"/>
      <c r="DU59" s="184"/>
      <c r="DV59" s="184"/>
      <c r="DW59" s="184"/>
      <c r="DX59" s="184"/>
      <c r="DY59" s="184"/>
      <c r="DZ59" s="184"/>
      <c r="EA59" s="184"/>
      <c r="EB59" s="184"/>
      <c r="EC59" s="184"/>
      <c r="ED59" s="184"/>
      <c r="EE59" s="184"/>
      <c r="EF59" s="184"/>
      <c r="EG59" s="184"/>
      <c r="EH59" s="184"/>
      <c r="EI59" s="184"/>
      <c r="EJ59" s="184"/>
      <c r="EK59" s="184"/>
      <c r="EL59" s="184"/>
      <c r="EM59" s="184"/>
      <c r="EN59" s="184"/>
      <c r="EO59" s="184"/>
      <c r="EP59" s="184"/>
      <c r="EQ59" s="184"/>
      <c r="ER59" s="184"/>
      <c r="ES59" s="184"/>
      <c r="ET59" s="184"/>
      <c r="EU59" s="184"/>
      <c r="EV59" s="184"/>
      <c r="EW59" s="184"/>
      <c r="EX59" s="184"/>
      <c r="EY59" s="184"/>
      <c r="EZ59" s="184"/>
      <c r="FA59" s="184"/>
      <c r="FB59" s="184"/>
      <c r="FC59" s="184"/>
      <c r="FD59" s="184"/>
      <c r="FE59" s="184"/>
      <c r="FF59" s="184"/>
      <c r="FG59" s="184"/>
      <c r="FH59" s="184"/>
      <c r="FI59" s="184"/>
      <c r="FJ59" s="184"/>
      <c r="FK59" s="184"/>
      <c r="FL59" s="184"/>
      <c r="FM59" s="184"/>
      <c r="FN59" s="184"/>
      <c r="FO59" s="184"/>
      <c r="FP59" s="184"/>
      <c r="FQ59" s="184"/>
      <c r="FR59" s="184"/>
      <c r="FS59" s="184"/>
      <c r="FT59" s="184"/>
      <c r="FU59" s="184"/>
      <c r="FV59" s="184"/>
      <c r="FW59" s="184"/>
      <c r="FX59" s="184"/>
      <c r="FY59" s="184"/>
      <c r="FZ59" s="184"/>
      <c r="GA59" s="184"/>
      <c r="GB59" s="184"/>
      <c r="GC59" s="184"/>
      <c r="GD59" s="184"/>
      <c r="GE59" s="184"/>
      <c r="GF59" s="184"/>
      <c r="GG59" s="184"/>
      <c r="GH59" s="184"/>
      <c r="GI59" s="184"/>
      <c r="GJ59" s="184"/>
      <c r="GK59" s="184"/>
      <c r="GL59" s="184"/>
      <c r="GM59" s="184"/>
      <c r="GN59" s="184"/>
      <c r="GO59" s="184"/>
      <c r="GP59" s="184"/>
      <c r="GQ59" s="184"/>
      <c r="GR59" s="184"/>
      <c r="GS59" s="184"/>
      <c r="GT59" s="184"/>
      <c r="GU59" s="184"/>
      <c r="GV59" s="184"/>
      <c r="GW59" s="184"/>
      <c r="GX59" s="184"/>
      <c r="GY59" s="184"/>
      <c r="GZ59" s="184"/>
      <c r="HA59" s="184"/>
      <c r="HB59" s="184"/>
      <c r="HC59" s="184"/>
      <c r="HD59" s="184"/>
      <c r="HE59" s="184"/>
      <c r="HF59" s="184"/>
      <c r="HG59" s="184"/>
      <c r="HH59" s="184"/>
      <c r="HI59" s="184"/>
      <c r="HJ59" s="184"/>
      <c r="HK59" s="184"/>
      <c r="HL59" s="184"/>
      <c r="HM59" s="184"/>
      <c r="HN59" s="184"/>
      <c r="HO59" s="184"/>
      <c r="HP59" s="184"/>
      <c r="HQ59" s="184"/>
      <c r="HR59" s="184"/>
      <c r="HS59" s="184"/>
      <c r="HT59" s="184"/>
      <c r="HU59" s="184"/>
      <c r="HV59" s="184"/>
      <c r="HW59" s="184"/>
      <c r="HX59" s="184"/>
      <c r="HY59" s="184"/>
      <c r="HZ59" s="184"/>
      <c r="IA59" s="184"/>
      <c r="IB59" s="184"/>
      <c r="IC59" s="184"/>
      <c r="ID59" s="184"/>
      <c r="IE59" s="184"/>
      <c r="IF59" s="184"/>
      <c r="IG59" s="184"/>
      <c r="IH59" s="184"/>
      <c r="II59" s="184"/>
      <c r="IJ59" s="184"/>
      <c r="IK59" s="184"/>
      <c r="IL59" s="184"/>
      <c r="IM59" s="184"/>
      <c r="IN59" s="184"/>
      <c r="IO59" s="184"/>
      <c r="IP59" s="184"/>
      <c r="IQ59" s="184"/>
      <c r="IR59" s="184"/>
      <c r="IS59" s="184"/>
      <c r="IT59" s="184"/>
      <c r="IU59" s="184"/>
      <c r="IV59" s="184"/>
      <c r="IW59" s="184"/>
      <c r="IX59" s="184"/>
      <c r="IY59" s="184"/>
      <c r="IZ59" s="184"/>
      <c r="JA59" s="184"/>
      <c r="JB59" s="184"/>
      <c r="JC59" s="184"/>
      <c r="JD59" s="184"/>
      <c r="JE59" s="184"/>
      <c r="JF59" s="184"/>
      <c r="JG59" s="184"/>
      <c r="JH59" s="184"/>
      <c r="JI59" s="184"/>
      <c r="JJ59" s="184"/>
      <c r="JK59" s="184"/>
      <c r="JL59" s="184"/>
      <c r="JM59" s="184"/>
      <c r="JN59" s="184"/>
      <c r="JO59" s="184"/>
      <c r="JP59" s="184"/>
      <c r="JQ59" s="184"/>
      <c r="JR59" s="184"/>
    </row>
    <row r="60" spans="2:286" ht="20" customHeight="1">
      <c r="B60"/>
      <c r="C60"/>
      <c r="D60" s="157">
        <v>9</v>
      </c>
      <c r="E60" s="361" t="s">
        <v>2292</v>
      </c>
      <c r="F60" s="362"/>
      <c r="G60" s="182">
        <f>'[1]감독 순번'!G13</f>
        <v>6</v>
      </c>
      <c r="H60" s="183">
        <v>19</v>
      </c>
      <c r="I60" s="363" t="s">
        <v>2293</v>
      </c>
      <c r="J60" s="364"/>
      <c r="K60" s="182">
        <f>'[1]감독 순번'!G23</f>
        <v>6</v>
      </c>
      <c r="L60" s="183">
        <v>29</v>
      </c>
      <c r="M60" s="361" t="s">
        <v>2294</v>
      </c>
      <c r="N60" s="362"/>
      <c r="O60" s="182">
        <f>'[1]감독 순번'!G33</f>
        <v>6</v>
      </c>
      <c r="P60" s="183">
        <v>39</v>
      </c>
      <c r="Q60" s="367" t="s">
        <v>2295</v>
      </c>
      <c r="R60" s="368"/>
      <c r="S60" s="369"/>
      <c r="T60" s="182">
        <f>'[1]감독 순번'!G43</f>
        <v>7</v>
      </c>
      <c r="U60" s="183">
        <v>49</v>
      </c>
      <c r="V60" s="367" t="s">
        <v>2296</v>
      </c>
      <c r="W60" s="368"/>
      <c r="X60" s="368"/>
      <c r="Y60" s="369"/>
      <c r="Z60" s="182">
        <f>'[1]감독 순번'!G53</f>
        <v>4</v>
      </c>
      <c r="AA60" s="183">
        <v>59</v>
      </c>
      <c r="AB60" s="372"/>
      <c r="AC60" s="372"/>
      <c r="AD60" s="157"/>
      <c r="AE60"/>
      <c r="AF60"/>
      <c r="AG60"/>
      <c r="AH60"/>
      <c r="AI60"/>
      <c r="AJ60"/>
      <c r="AK60"/>
      <c r="AL60"/>
      <c r="AM60"/>
      <c r="AN60"/>
      <c r="AO60"/>
      <c r="AP60" s="184"/>
      <c r="AQ60" s="184"/>
      <c r="AR60" s="184"/>
      <c r="AS60" s="184"/>
      <c r="AT60" s="186"/>
      <c r="AU60" s="186"/>
      <c r="AV60" s="184"/>
      <c r="AW60" s="184"/>
      <c r="AX60" s="184"/>
      <c r="AY60" s="184"/>
      <c r="AZ60" s="184"/>
      <c r="BA60" s="184"/>
      <c r="BB60" s="184"/>
      <c r="BC60" s="184"/>
      <c r="BD60" s="184"/>
      <c r="BE60" s="184"/>
      <c r="BF60" s="184"/>
      <c r="BG60" s="184"/>
      <c r="BH60" s="184"/>
      <c r="BI60" s="184"/>
      <c r="BJ60" s="184"/>
      <c r="BK60" s="184"/>
      <c r="BL60" s="184"/>
      <c r="BM60" s="184"/>
      <c r="BN60" s="184"/>
      <c r="BO60" s="184"/>
      <c r="BP60" s="184"/>
      <c r="BQ60" s="184"/>
      <c r="BR60" s="184"/>
      <c r="BS60" s="184"/>
      <c r="BT60" s="184"/>
      <c r="BU60" s="184"/>
      <c r="BV60" s="184"/>
      <c r="BW60" s="184"/>
      <c r="BX60" s="184"/>
      <c r="BY60" s="184"/>
      <c r="BZ60" s="184"/>
      <c r="CA60" s="184"/>
      <c r="CB60" s="184"/>
      <c r="CC60" s="184"/>
      <c r="CD60" s="184"/>
      <c r="CE60" s="184"/>
      <c r="CF60" s="184"/>
      <c r="CG60" s="184"/>
      <c r="CH60" s="184"/>
      <c r="CI60" s="184"/>
      <c r="CJ60" s="184"/>
      <c r="CK60" s="184"/>
      <c r="CL60" s="184"/>
      <c r="CM60" s="184"/>
      <c r="CN60" s="184"/>
      <c r="CO60" s="184"/>
      <c r="CP60" s="184"/>
      <c r="CQ60" s="184"/>
      <c r="CR60" s="184"/>
      <c r="CS60" s="184"/>
      <c r="CT60" s="184"/>
      <c r="CU60" s="184"/>
      <c r="CV60" s="184"/>
      <c r="CW60" s="184"/>
      <c r="CX60" s="184"/>
      <c r="CY60" s="184"/>
      <c r="CZ60" s="184"/>
      <c r="DA60" s="184"/>
      <c r="DB60" s="184"/>
      <c r="DC60" s="184"/>
      <c r="DD60" s="184"/>
      <c r="DE60" s="184"/>
      <c r="DF60" s="184"/>
      <c r="DG60" s="184"/>
      <c r="DH60" s="184"/>
      <c r="DI60" s="184"/>
      <c r="DJ60" s="184"/>
      <c r="DK60" s="184"/>
      <c r="DL60" s="184"/>
      <c r="DM60" s="184"/>
      <c r="DN60" s="184"/>
      <c r="DO60" s="184"/>
      <c r="DP60" s="184"/>
      <c r="DQ60" s="184"/>
      <c r="DR60" s="184"/>
      <c r="DS60" s="184"/>
      <c r="DT60" s="184"/>
      <c r="DU60" s="184"/>
      <c r="DV60" s="184"/>
      <c r="DW60" s="184"/>
      <c r="DX60" s="184"/>
      <c r="DY60" s="184"/>
      <c r="DZ60" s="184"/>
      <c r="EA60" s="184"/>
      <c r="EB60" s="184"/>
      <c r="EC60" s="184"/>
      <c r="ED60" s="184"/>
      <c r="EE60" s="184"/>
      <c r="EF60" s="184"/>
      <c r="EG60" s="184"/>
      <c r="EH60" s="184"/>
      <c r="EI60" s="184"/>
      <c r="EJ60" s="184"/>
      <c r="EK60" s="184"/>
      <c r="EL60" s="184"/>
      <c r="EM60" s="184"/>
      <c r="EN60" s="184"/>
      <c r="EO60" s="184"/>
      <c r="EP60" s="184"/>
      <c r="EQ60" s="184"/>
      <c r="ER60" s="184"/>
      <c r="ES60" s="184"/>
      <c r="ET60" s="184"/>
      <c r="EU60" s="184"/>
      <c r="EV60" s="184"/>
      <c r="EW60" s="184"/>
      <c r="EX60" s="184"/>
      <c r="EY60" s="184"/>
      <c r="EZ60" s="184"/>
      <c r="FA60" s="184"/>
      <c r="FB60" s="184"/>
      <c r="FC60" s="184"/>
      <c r="FD60" s="184"/>
      <c r="FE60" s="184"/>
      <c r="FF60" s="184"/>
      <c r="FG60" s="184"/>
      <c r="FH60" s="184"/>
      <c r="FI60" s="184"/>
      <c r="FJ60" s="184"/>
      <c r="FK60" s="184"/>
      <c r="FL60" s="184"/>
      <c r="FM60" s="184"/>
      <c r="FN60" s="184"/>
      <c r="FO60" s="184"/>
      <c r="FP60" s="184"/>
      <c r="FQ60" s="184"/>
      <c r="FR60" s="184"/>
      <c r="FS60" s="184"/>
      <c r="FT60" s="184"/>
      <c r="FU60" s="184"/>
      <c r="FV60" s="184"/>
      <c r="FW60" s="184"/>
      <c r="FX60" s="184"/>
      <c r="FY60" s="184"/>
      <c r="FZ60" s="184"/>
      <c r="GA60" s="184"/>
      <c r="GB60" s="184"/>
      <c r="GC60" s="184"/>
      <c r="GD60" s="184"/>
      <c r="GE60" s="184"/>
      <c r="GF60" s="184"/>
      <c r="GG60" s="184"/>
      <c r="GH60" s="184"/>
      <c r="GI60" s="184"/>
      <c r="GJ60" s="184"/>
      <c r="GK60" s="184"/>
      <c r="GL60" s="184"/>
      <c r="GM60" s="184"/>
      <c r="GN60" s="184"/>
      <c r="GO60" s="184"/>
      <c r="GP60" s="184"/>
      <c r="GQ60" s="184"/>
      <c r="GR60" s="184"/>
      <c r="GS60" s="184"/>
      <c r="GT60" s="184"/>
      <c r="GU60" s="184"/>
      <c r="GV60" s="184"/>
      <c r="GW60" s="184"/>
      <c r="GX60" s="184"/>
      <c r="GY60" s="184"/>
      <c r="GZ60" s="184"/>
      <c r="HA60" s="184"/>
      <c r="HB60" s="184"/>
      <c r="HC60" s="184"/>
      <c r="HD60" s="184"/>
      <c r="HE60" s="184"/>
      <c r="HF60" s="184"/>
      <c r="HG60" s="184"/>
      <c r="HH60" s="184"/>
      <c r="HI60" s="184"/>
      <c r="HJ60" s="184"/>
      <c r="HK60" s="184"/>
      <c r="HL60" s="184"/>
      <c r="HM60" s="184"/>
      <c r="HN60" s="184"/>
      <c r="HO60" s="184"/>
      <c r="HP60" s="184"/>
      <c r="HQ60" s="184"/>
      <c r="HR60" s="184"/>
      <c r="HS60" s="184"/>
      <c r="HT60" s="184"/>
      <c r="HU60" s="184"/>
      <c r="HV60" s="184"/>
      <c r="HW60" s="184"/>
      <c r="HX60" s="184"/>
      <c r="HY60" s="184"/>
      <c r="HZ60" s="184"/>
      <c r="IA60" s="184"/>
      <c r="IB60" s="184"/>
      <c r="IC60" s="184"/>
      <c r="ID60" s="184"/>
      <c r="IE60" s="184"/>
      <c r="IF60" s="184"/>
      <c r="IG60" s="184"/>
      <c r="IH60" s="184"/>
      <c r="II60" s="184"/>
      <c r="IJ60" s="184"/>
      <c r="IK60" s="184"/>
      <c r="IL60" s="184"/>
      <c r="IM60" s="184"/>
      <c r="IN60" s="184"/>
      <c r="IO60" s="184"/>
      <c r="IP60" s="184"/>
      <c r="IQ60" s="184"/>
      <c r="IR60" s="184"/>
      <c r="IS60" s="184"/>
      <c r="IT60" s="184"/>
      <c r="IU60" s="184"/>
      <c r="IV60" s="184"/>
      <c r="IW60" s="184"/>
      <c r="IX60" s="184"/>
      <c r="IY60" s="184"/>
      <c r="IZ60" s="184"/>
      <c r="JA60" s="184"/>
      <c r="JB60" s="184"/>
      <c r="JC60" s="184"/>
      <c r="JD60" s="184"/>
      <c r="JE60" s="184"/>
      <c r="JF60" s="184"/>
      <c r="JG60" s="184"/>
      <c r="JH60" s="184"/>
      <c r="JI60" s="184"/>
      <c r="JJ60" s="184"/>
      <c r="JK60" s="184"/>
      <c r="JL60" s="184"/>
      <c r="JM60" s="184"/>
      <c r="JN60" s="184"/>
      <c r="JO60" s="184"/>
      <c r="JP60" s="184"/>
      <c r="JQ60" s="184"/>
      <c r="JR60" s="184"/>
    </row>
    <row r="61" spans="2:286" ht="20" customHeight="1">
      <c r="B61"/>
      <c r="C61"/>
      <c r="D61" s="157">
        <v>10</v>
      </c>
      <c r="E61" s="363" t="s">
        <v>2297</v>
      </c>
      <c r="F61" s="364"/>
      <c r="G61" s="182">
        <f>'[1]감독 순번'!G14</f>
        <v>6</v>
      </c>
      <c r="H61" s="183">
        <v>20</v>
      </c>
      <c r="I61" s="363" t="s">
        <v>2298</v>
      </c>
      <c r="J61" s="364"/>
      <c r="K61" s="182">
        <f>'[1]감독 순번'!G24</f>
        <v>6</v>
      </c>
      <c r="L61" s="181">
        <v>30</v>
      </c>
      <c r="M61" s="361" t="s">
        <v>2299</v>
      </c>
      <c r="N61" s="362"/>
      <c r="O61" s="182">
        <f>'[1]감독 순번'!G34</f>
        <v>7</v>
      </c>
      <c r="P61" s="181">
        <v>40</v>
      </c>
      <c r="Q61" s="374" t="s">
        <v>2300</v>
      </c>
      <c r="R61" s="375"/>
      <c r="S61" s="376"/>
      <c r="T61" s="182">
        <f>'[1]감독 순번'!G44</f>
        <v>7</v>
      </c>
      <c r="U61" s="181">
        <v>50</v>
      </c>
      <c r="V61" s="374" t="s">
        <v>2301</v>
      </c>
      <c r="W61" s="375"/>
      <c r="X61" s="375"/>
      <c r="Y61" s="376"/>
      <c r="Z61" s="182">
        <f>'[1]감독 순번'!G54</f>
        <v>7</v>
      </c>
      <c r="AA61" s="181">
        <v>60</v>
      </c>
      <c r="AB61" s="252"/>
      <c r="AC61" s="252"/>
      <c r="AD61" s="157"/>
      <c r="AE61"/>
      <c r="AF61"/>
      <c r="AG61"/>
      <c r="AH61"/>
      <c r="AI61"/>
      <c r="AJ61"/>
      <c r="AK61"/>
      <c r="AL61"/>
      <c r="AM61"/>
      <c r="AN61"/>
      <c r="AO61"/>
      <c r="AP61" s="184"/>
      <c r="AQ61" s="184"/>
      <c r="AR61" s="184"/>
      <c r="AS61" s="184"/>
      <c r="AT61" s="186"/>
      <c r="AU61" s="186"/>
      <c r="AV61" s="184"/>
      <c r="AW61" s="184"/>
      <c r="AX61" s="184"/>
      <c r="AY61" s="184"/>
      <c r="AZ61" s="184"/>
      <c r="BA61" s="184"/>
      <c r="BB61" s="184"/>
      <c r="BC61" s="184"/>
      <c r="BD61" s="184"/>
      <c r="BE61" s="184"/>
      <c r="BF61" s="184"/>
      <c r="BG61" s="184"/>
      <c r="BH61" s="184"/>
      <c r="BI61" s="184"/>
      <c r="BJ61" s="184"/>
      <c r="BK61" s="184"/>
      <c r="BL61" s="184"/>
      <c r="BM61" s="184"/>
      <c r="BN61" s="184"/>
      <c r="BO61" s="184"/>
      <c r="BP61" s="184"/>
      <c r="BQ61" s="184"/>
      <c r="BR61" s="184"/>
      <c r="BS61" s="184"/>
      <c r="BT61" s="184"/>
      <c r="BU61" s="184"/>
      <c r="BV61" s="184"/>
      <c r="BW61" s="184"/>
      <c r="BX61" s="184"/>
      <c r="BY61" s="184"/>
      <c r="BZ61" s="184"/>
      <c r="CA61" s="184"/>
      <c r="CB61" s="184"/>
      <c r="CC61" s="184"/>
      <c r="CD61" s="184"/>
      <c r="CE61" s="184"/>
      <c r="CF61" s="184"/>
      <c r="CG61" s="184"/>
      <c r="CH61" s="184"/>
      <c r="CI61" s="184"/>
      <c r="CJ61" s="184"/>
      <c r="CK61" s="184"/>
      <c r="CL61" s="184"/>
      <c r="CM61" s="184"/>
      <c r="CN61" s="184"/>
      <c r="CO61" s="184"/>
      <c r="CP61" s="184"/>
      <c r="CQ61" s="184"/>
      <c r="CR61" s="184"/>
      <c r="CS61" s="184"/>
      <c r="CT61" s="184"/>
      <c r="CU61" s="184"/>
      <c r="CV61" s="184"/>
      <c r="CW61" s="184"/>
      <c r="CX61" s="184"/>
      <c r="CY61" s="184"/>
      <c r="CZ61" s="184"/>
      <c r="DA61" s="184"/>
      <c r="DB61" s="184"/>
      <c r="DC61" s="184"/>
      <c r="DD61" s="184"/>
      <c r="DE61" s="184"/>
      <c r="DF61" s="184"/>
      <c r="DG61" s="184"/>
      <c r="DH61" s="184"/>
      <c r="DI61" s="184"/>
      <c r="DJ61" s="184"/>
      <c r="DK61" s="184"/>
      <c r="DL61" s="184"/>
      <c r="DM61" s="184"/>
      <c r="DN61" s="184"/>
      <c r="DO61" s="184"/>
      <c r="DP61" s="184"/>
      <c r="DQ61" s="184"/>
      <c r="DR61" s="184"/>
      <c r="DS61" s="184"/>
      <c r="DT61" s="184"/>
      <c r="DU61" s="184"/>
      <c r="DV61" s="184"/>
      <c r="DW61" s="184"/>
      <c r="DX61" s="184"/>
      <c r="DY61" s="184"/>
      <c r="DZ61" s="184"/>
      <c r="EA61" s="184"/>
      <c r="EB61" s="184"/>
      <c r="EC61" s="184"/>
      <c r="ED61" s="184"/>
      <c r="EE61" s="184"/>
      <c r="EF61" s="184"/>
      <c r="EG61" s="184"/>
      <c r="EH61" s="184"/>
      <c r="EI61" s="184"/>
      <c r="EJ61" s="184"/>
      <c r="EK61" s="184"/>
      <c r="EL61" s="184"/>
      <c r="EM61" s="184"/>
      <c r="EN61" s="184"/>
      <c r="EO61" s="184"/>
      <c r="EP61" s="184"/>
      <c r="EQ61" s="184"/>
      <c r="ER61" s="184"/>
      <c r="ES61" s="184"/>
      <c r="ET61" s="184"/>
      <c r="EU61" s="184"/>
      <c r="EV61" s="184"/>
      <c r="EW61" s="184"/>
      <c r="EX61" s="184"/>
      <c r="EY61" s="184"/>
      <c r="EZ61" s="184"/>
      <c r="FA61" s="184"/>
      <c r="FB61" s="184"/>
      <c r="FC61" s="184"/>
      <c r="FD61" s="184"/>
      <c r="FE61" s="184"/>
      <c r="FF61" s="184"/>
      <c r="FG61" s="184"/>
      <c r="FH61" s="184"/>
      <c r="FI61" s="184"/>
      <c r="FJ61" s="184"/>
      <c r="FK61" s="184"/>
      <c r="FL61" s="184"/>
      <c r="FM61" s="184"/>
      <c r="FN61" s="184"/>
      <c r="FO61" s="184"/>
      <c r="FP61" s="184"/>
      <c r="FQ61" s="184"/>
      <c r="FR61" s="184"/>
      <c r="FS61" s="184"/>
      <c r="FT61" s="184"/>
      <c r="FU61" s="184"/>
      <c r="FV61" s="184"/>
      <c r="FW61" s="184"/>
      <c r="FX61" s="184"/>
      <c r="FY61" s="184"/>
      <c r="FZ61" s="184"/>
      <c r="GA61" s="184"/>
      <c r="GB61" s="184"/>
      <c r="GC61" s="184"/>
      <c r="GD61" s="184"/>
      <c r="GE61" s="184"/>
      <c r="GF61" s="184"/>
      <c r="GG61" s="184"/>
      <c r="GH61" s="184"/>
      <c r="GI61" s="184"/>
      <c r="GJ61" s="184"/>
      <c r="GK61" s="184"/>
      <c r="GL61" s="184"/>
      <c r="GM61" s="184"/>
      <c r="GN61" s="184"/>
      <c r="GO61" s="184"/>
      <c r="GP61" s="184"/>
      <c r="GQ61" s="184"/>
      <c r="GR61" s="184"/>
      <c r="GS61" s="184"/>
      <c r="GT61" s="184"/>
      <c r="GU61" s="184"/>
      <c r="GV61" s="184"/>
      <c r="GW61" s="184"/>
      <c r="GX61" s="184"/>
      <c r="GY61" s="184"/>
      <c r="GZ61" s="184"/>
      <c r="HA61" s="184"/>
      <c r="HB61" s="184"/>
      <c r="HC61" s="184"/>
      <c r="HD61" s="184"/>
      <c r="HE61" s="184"/>
      <c r="HF61" s="184"/>
      <c r="HG61" s="184"/>
      <c r="HH61" s="184"/>
      <c r="HI61" s="184"/>
      <c r="HJ61" s="184"/>
      <c r="HK61" s="184"/>
      <c r="HL61" s="184"/>
      <c r="HM61" s="184"/>
      <c r="HN61" s="184"/>
      <c r="HO61" s="184"/>
      <c r="HP61" s="184"/>
      <c r="HQ61" s="184"/>
      <c r="HR61" s="184"/>
      <c r="HS61" s="184"/>
      <c r="HT61" s="184"/>
      <c r="HU61" s="184"/>
      <c r="HV61" s="184"/>
      <c r="HW61" s="184"/>
      <c r="HX61" s="184"/>
      <c r="HY61" s="184"/>
      <c r="HZ61" s="184"/>
      <c r="IA61" s="184"/>
      <c r="IB61" s="184"/>
      <c r="IC61" s="184"/>
      <c r="ID61" s="184"/>
      <c r="IE61" s="184"/>
      <c r="IF61" s="184"/>
      <c r="IG61" s="184"/>
      <c r="IH61" s="184"/>
      <c r="II61" s="184"/>
      <c r="IJ61" s="184"/>
      <c r="IK61" s="184"/>
      <c r="IL61" s="184"/>
      <c r="IM61" s="184"/>
      <c r="IN61" s="184"/>
      <c r="IO61" s="184"/>
      <c r="IP61" s="184"/>
      <c r="IQ61" s="184"/>
      <c r="IR61" s="184"/>
      <c r="IS61" s="184"/>
      <c r="IT61" s="184"/>
      <c r="IU61" s="184"/>
      <c r="IV61" s="184"/>
      <c r="IW61" s="184"/>
      <c r="IX61" s="184"/>
      <c r="IY61" s="184"/>
      <c r="IZ61" s="184"/>
      <c r="JA61" s="184"/>
      <c r="JB61" s="184"/>
      <c r="JC61" s="184"/>
      <c r="JD61" s="184"/>
      <c r="JE61" s="184"/>
      <c r="JF61" s="184"/>
      <c r="JG61" s="184"/>
      <c r="JH61" s="184"/>
      <c r="JI61" s="184"/>
      <c r="JJ61" s="184"/>
      <c r="JK61" s="184"/>
      <c r="JL61" s="184"/>
      <c r="JM61" s="184"/>
      <c r="JN61" s="184"/>
      <c r="JO61" s="184"/>
      <c r="JP61" s="184"/>
      <c r="JQ61" s="184"/>
      <c r="JR61" s="184"/>
    </row>
    <row r="62" spans="2:286" ht="16.5" customHeight="1">
      <c r="B62"/>
      <c r="C62"/>
      <c r="D62"/>
      <c r="E62"/>
      <c r="F62"/>
      <c r="G62"/>
      <c r="H62"/>
      <c r="I62"/>
      <c r="J62"/>
      <c r="K62"/>
      <c r="L62"/>
      <c r="M62"/>
      <c r="N62"/>
      <c r="O62"/>
      <c r="P62"/>
      <c r="Q62"/>
      <c r="R62"/>
      <c r="S62"/>
      <c r="T62"/>
      <c r="U62" s="187"/>
      <c r="V62" s="187"/>
      <c r="W62" s="373"/>
      <c r="X62" s="373"/>
      <c r="Y62" s="373"/>
      <c r="Z62"/>
      <c r="AA62"/>
      <c r="AB62"/>
      <c r="AC62"/>
      <c r="AD62"/>
      <c r="AE62"/>
      <c r="AF62"/>
      <c r="AG62"/>
      <c r="AH62"/>
      <c r="AI62"/>
      <c r="AJ62"/>
      <c r="AK62"/>
      <c r="AL62"/>
      <c r="AM62"/>
      <c r="AN62"/>
      <c r="AO62"/>
      <c r="AP62"/>
      <c r="AQ62"/>
      <c r="AR62"/>
      <c r="AS62" s="184"/>
      <c r="AT62" s="186"/>
      <c r="AU62" s="186"/>
      <c r="AV62" s="184"/>
      <c r="AW62" s="184"/>
      <c r="AX62" s="184"/>
      <c r="AY62" s="184"/>
      <c r="AZ62" s="184"/>
      <c r="BA62" s="184"/>
      <c r="BB62" s="184"/>
      <c r="BC62" s="184"/>
      <c r="BD62" s="184"/>
      <c r="BE62" s="184"/>
      <c r="BF62" s="184"/>
      <c r="BG62" s="184"/>
      <c r="BH62" s="184"/>
      <c r="BI62" s="184"/>
      <c r="BJ62" s="184"/>
      <c r="BK62" s="184"/>
      <c r="BL62" s="184"/>
      <c r="BM62" s="184"/>
      <c r="BN62" s="184"/>
      <c r="BO62" s="184"/>
      <c r="BP62" s="184"/>
      <c r="BQ62" s="184"/>
      <c r="BR62" s="184"/>
      <c r="BS62" s="184"/>
      <c r="BT62" s="184"/>
      <c r="BU62" s="184"/>
      <c r="BV62" s="184"/>
      <c r="BW62" s="184"/>
      <c r="BX62" s="184"/>
      <c r="BY62" s="184"/>
      <c r="BZ62" s="184"/>
      <c r="CA62" s="184"/>
      <c r="CB62" s="184"/>
      <c r="CC62" s="184"/>
      <c r="CD62" s="184"/>
      <c r="CE62" s="184"/>
      <c r="CF62" s="184"/>
      <c r="CG62" s="184"/>
      <c r="CH62" s="184"/>
      <c r="CI62" s="184"/>
      <c r="CJ62" s="184"/>
      <c r="CK62" s="184"/>
      <c r="CL62" s="184"/>
      <c r="CM62" s="184"/>
      <c r="CN62" s="184"/>
      <c r="CO62" s="184"/>
      <c r="CP62" s="184"/>
      <c r="CQ62" s="184"/>
      <c r="CR62" s="184"/>
      <c r="CS62" s="184"/>
      <c r="CT62" s="184"/>
      <c r="CU62" s="184"/>
      <c r="CV62" s="184"/>
      <c r="CW62" s="184"/>
      <c r="CX62" s="184"/>
      <c r="CY62" s="184"/>
      <c r="CZ62" s="184"/>
      <c r="DA62" s="184"/>
      <c r="DB62" s="184"/>
      <c r="DC62" s="184"/>
      <c r="DD62" s="184"/>
      <c r="DE62" s="184"/>
      <c r="DF62" s="184"/>
      <c r="DG62" s="184"/>
      <c r="DH62" s="184"/>
      <c r="DI62" s="184"/>
      <c r="DJ62" s="184"/>
      <c r="DK62" s="184"/>
      <c r="DL62" s="184"/>
      <c r="DM62" s="184"/>
      <c r="DN62" s="184"/>
      <c r="DO62" s="184"/>
      <c r="DP62" s="184"/>
      <c r="DQ62" s="184"/>
      <c r="DR62" s="184"/>
      <c r="DS62" s="184"/>
      <c r="DT62" s="184"/>
      <c r="DU62" s="184"/>
      <c r="DV62" s="184"/>
      <c r="DW62" s="184"/>
      <c r="DX62" s="184"/>
      <c r="DY62" s="184"/>
      <c r="DZ62" s="184"/>
      <c r="EA62" s="184"/>
      <c r="EB62" s="184"/>
      <c r="EC62" s="184"/>
      <c r="ED62" s="184"/>
      <c r="EE62" s="184"/>
      <c r="EF62" s="184"/>
      <c r="EG62" s="184"/>
      <c r="EH62" s="184"/>
      <c r="EI62" s="184"/>
      <c r="EJ62" s="184"/>
      <c r="EK62" s="184"/>
      <c r="EL62" s="184"/>
      <c r="EM62" s="184"/>
      <c r="EN62" s="184"/>
      <c r="EO62" s="184"/>
      <c r="EP62" s="184"/>
      <c r="EQ62" s="184"/>
      <c r="ER62" s="184"/>
      <c r="ES62" s="184"/>
      <c r="ET62" s="184"/>
      <c r="EU62" s="184"/>
      <c r="EV62" s="184"/>
      <c r="EW62" s="184"/>
      <c r="EX62" s="184"/>
      <c r="EY62" s="184"/>
      <c r="EZ62" s="184"/>
      <c r="FA62" s="184"/>
      <c r="FB62" s="184"/>
      <c r="FC62" s="184"/>
      <c r="FD62" s="184"/>
      <c r="FE62" s="184"/>
      <c r="FF62" s="184"/>
      <c r="FG62" s="184"/>
      <c r="FH62" s="184"/>
      <c r="FI62" s="184"/>
      <c r="FJ62" s="184"/>
      <c r="FK62" s="184"/>
      <c r="FL62" s="184"/>
      <c r="FM62" s="184"/>
      <c r="FN62" s="184"/>
      <c r="FO62" s="184"/>
      <c r="FP62" s="184"/>
      <c r="FQ62" s="184"/>
      <c r="FR62" s="184"/>
      <c r="FS62" s="184"/>
      <c r="FT62" s="184"/>
      <c r="FU62" s="184"/>
      <c r="FV62" s="184"/>
      <c r="FW62" s="184"/>
      <c r="FX62" s="184"/>
      <c r="FY62" s="184"/>
      <c r="FZ62" s="184"/>
      <c r="GA62" s="184"/>
      <c r="GB62" s="184"/>
      <c r="GC62" s="184"/>
      <c r="GD62" s="184"/>
      <c r="GE62" s="184"/>
      <c r="GF62" s="184"/>
      <c r="GG62" s="184"/>
      <c r="GH62" s="184"/>
      <c r="GI62" s="184"/>
      <c r="GJ62" s="184"/>
      <c r="GK62" s="184"/>
      <c r="GL62" s="184"/>
      <c r="GM62" s="184"/>
      <c r="GN62" s="184"/>
      <c r="GO62" s="184"/>
      <c r="GP62" s="184"/>
      <c r="GQ62" s="184"/>
      <c r="GR62" s="184"/>
      <c r="GS62" s="184"/>
      <c r="GT62" s="184"/>
      <c r="GU62" s="184"/>
      <c r="GV62" s="184"/>
      <c r="GW62" s="184"/>
      <c r="GX62" s="184"/>
      <c r="GY62" s="184"/>
      <c r="GZ62" s="184"/>
      <c r="HA62" s="184"/>
      <c r="HB62" s="184"/>
      <c r="HC62" s="184"/>
      <c r="HD62" s="184"/>
      <c r="HE62" s="184"/>
      <c r="HF62" s="184"/>
      <c r="HG62" s="184"/>
      <c r="HH62" s="184"/>
      <c r="HI62" s="184"/>
      <c r="HJ62" s="184"/>
      <c r="HK62" s="184"/>
      <c r="HL62" s="184"/>
      <c r="HM62" s="184"/>
      <c r="HN62" s="184"/>
      <c r="HO62" s="184"/>
      <c r="HP62" s="184"/>
      <c r="HQ62" s="184"/>
      <c r="HR62" s="184"/>
      <c r="HS62" s="184"/>
      <c r="HT62" s="184"/>
      <c r="HU62" s="184"/>
      <c r="HV62" s="184"/>
      <c r="HW62" s="184"/>
      <c r="HX62" s="184"/>
      <c r="HY62" s="184"/>
      <c r="HZ62" s="184"/>
      <c r="IA62" s="184"/>
      <c r="IB62" s="184"/>
      <c r="IC62" s="184"/>
      <c r="ID62" s="184"/>
      <c r="IE62" s="184"/>
      <c r="IF62" s="184"/>
      <c r="IG62" s="184"/>
      <c r="IH62" s="184"/>
      <c r="II62" s="184"/>
      <c r="IJ62" s="184"/>
      <c r="IK62" s="184"/>
      <c r="IL62" s="184"/>
      <c r="IM62" s="184"/>
      <c r="IN62" s="184"/>
      <c r="IO62" s="184"/>
      <c r="IP62" s="184"/>
      <c r="IQ62" s="184"/>
      <c r="IR62" s="184"/>
      <c r="IS62" s="184"/>
      <c r="IT62" s="184"/>
      <c r="IU62" s="184"/>
      <c r="IV62" s="184"/>
      <c r="IW62" s="184"/>
      <c r="IX62" s="184"/>
      <c r="IY62" s="184"/>
      <c r="IZ62" s="184"/>
      <c r="JA62" s="184"/>
      <c r="JB62" s="184"/>
      <c r="JC62" s="184"/>
      <c r="JD62" s="184"/>
      <c r="JE62" s="184"/>
      <c r="JF62" s="184"/>
      <c r="JG62" s="184"/>
      <c r="JH62" s="184"/>
      <c r="JI62" s="184"/>
      <c r="JJ62" s="184"/>
      <c r="JK62" s="184"/>
      <c r="JL62" s="184"/>
      <c r="JM62" s="184"/>
      <c r="JN62" s="184"/>
      <c r="JO62" s="184"/>
      <c r="JP62" s="184"/>
      <c r="JQ62" s="184"/>
      <c r="JR62" s="184"/>
      <c r="JS62" s="184"/>
      <c r="JT62" s="184"/>
      <c r="JU62" s="184"/>
    </row>
    <row r="63" spans="2:286" ht="16.5" customHeight="1">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s="184"/>
      <c r="AT63" s="186"/>
      <c r="AU63" s="186"/>
      <c r="AV63" s="184"/>
      <c r="AW63" s="184"/>
      <c r="AX63" s="184"/>
      <c r="AY63" s="184"/>
      <c r="AZ63" s="184"/>
      <c r="BA63" s="184"/>
      <c r="BB63" s="184"/>
      <c r="BC63" s="184"/>
      <c r="BD63" s="184"/>
      <c r="BE63" s="184"/>
      <c r="BF63" s="184"/>
      <c r="BG63" s="184"/>
      <c r="BH63" s="184"/>
      <c r="BI63" s="184"/>
      <c r="BJ63" s="184"/>
      <c r="BK63" s="184"/>
      <c r="BL63" s="184"/>
      <c r="BM63" s="184"/>
      <c r="BN63" s="184"/>
      <c r="BO63" s="184"/>
      <c r="BP63" s="184"/>
      <c r="BQ63" s="184"/>
      <c r="BR63" s="184"/>
      <c r="BS63" s="184"/>
      <c r="BT63" s="184"/>
      <c r="BU63" s="184"/>
      <c r="BV63" s="184"/>
      <c r="BW63" s="184"/>
      <c r="BX63" s="184"/>
      <c r="BY63" s="184"/>
      <c r="BZ63" s="184"/>
      <c r="CA63" s="184"/>
      <c r="CB63" s="184"/>
      <c r="CC63" s="184"/>
      <c r="CD63" s="184"/>
      <c r="CE63" s="184"/>
      <c r="CF63" s="184"/>
      <c r="CG63" s="184"/>
      <c r="CH63" s="184"/>
      <c r="CI63" s="184"/>
      <c r="CJ63" s="184"/>
      <c r="CK63" s="184"/>
      <c r="CL63" s="184"/>
      <c r="CM63" s="184"/>
      <c r="CN63" s="184"/>
      <c r="CO63" s="184"/>
      <c r="CP63" s="184"/>
      <c r="CQ63" s="184"/>
      <c r="CR63" s="184"/>
      <c r="CS63" s="184"/>
      <c r="CT63" s="184"/>
      <c r="CU63" s="184"/>
      <c r="CV63" s="184"/>
      <c r="CW63" s="184"/>
      <c r="CX63" s="184"/>
      <c r="CY63" s="184"/>
      <c r="CZ63" s="184"/>
      <c r="DA63" s="184"/>
      <c r="DB63" s="184"/>
      <c r="DC63" s="184"/>
      <c r="DD63" s="184"/>
      <c r="DE63" s="184"/>
      <c r="DF63" s="184"/>
      <c r="DG63" s="184"/>
      <c r="DH63" s="184"/>
      <c r="DI63" s="184"/>
      <c r="DJ63" s="184"/>
      <c r="DK63" s="184"/>
      <c r="DL63" s="184"/>
      <c r="DM63" s="184"/>
      <c r="DN63" s="184"/>
      <c r="DO63" s="184"/>
      <c r="DP63" s="184"/>
      <c r="DQ63" s="184"/>
      <c r="DR63" s="184"/>
      <c r="DS63" s="184"/>
      <c r="DT63" s="184"/>
      <c r="DU63" s="184"/>
      <c r="DV63" s="184"/>
      <c r="DW63" s="184"/>
      <c r="DX63" s="184"/>
      <c r="DY63" s="184"/>
      <c r="DZ63" s="184"/>
      <c r="EA63" s="184"/>
      <c r="EB63" s="184"/>
      <c r="EC63" s="184"/>
      <c r="ED63" s="184"/>
      <c r="EE63" s="184"/>
      <c r="EF63" s="184"/>
      <c r="EG63" s="184"/>
      <c r="EH63" s="184"/>
      <c r="EI63" s="184"/>
      <c r="EJ63" s="184"/>
      <c r="EK63" s="184"/>
      <c r="EL63" s="184"/>
      <c r="EM63" s="184"/>
      <c r="EN63" s="184"/>
      <c r="EO63" s="184"/>
      <c r="EP63" s="184"/>
      <c r="EQ63" s="184"/>
      <c r="ER63" s="184"/>
      <c r="ES63" s="184"/>
      <c r="ET63" s="184"/>
      <c r="EU63" s="184"/>
      <c r="EV63" s="184"/>
      <c r="EW63" s="184"/>
      <c r="EX63" s="184"/>
      <c r="EY63" s="184"/>
      <c r="EZ63" s="184"/>
      <c r="FA63" s="184"/>
      <c r="FB63" s="184"/>
      <c r="FC63" s="184"/>
      <c r="FD63" s="184"/>
      <c r="FE63" s="184"/>
      <c r="FF63" s="184"/>
      <c r="FG63" s="184"/>
      <c r="FH63" s="184"/>
      <c r="FI63" s="184"/>
      <c r="FJ63" s="184"/>
      <c r="FK63" s="184"/>
      <c r="FL63" s="184"/>
      <c r="FM63" s="184"/>
      <c r="FN63" s="184"/>
      <c r="FO63" s="184"/>
      <c r="FP63" s="184"/>
      <c r="FQ63" s="184"/>
      <c r="FR63" s="184"/>
      <c r="FS63" s="184"/>
      <c r="FT63" s="184"/>
      <c r="FU63" s="184"/>
      <c r="FV63" s="184"/>
      <c r="FW63" s="184"/>
      <c r="FX63" s="184"/>
      <c r="FY63" s="184"/>
      <c r="FZ63" s="184"/>
      <c r="GA63" s="184"/>
      <c r="GB63" s="184"/>
      <c r="GC63" s="184"/>
      <c r="GD63" s="184"/>
      <c r="GE63" s="184"/>
      <c r="GF63" s="184"/>
      <c r="GG63" s="184"/>
      <c r="GH63" s="184"/>
      <c r="GI63" s="184"/>
      <c r="GJ63" s="184"/>
      <c r="GK63" s="184"/>
      <c r="GL63" s="184"/>
      <c r="GM63" s="184"/>
      <c r="GN63" s="184"/>
      <c r="GO63" s="184"/>
      <c r="GP63" s="184"/>
      <c r="GQ63" s="184"/>
      <c r="GR63" s="184"/>
      <c r="GS63" s="184"/>
      <c r="GT63" s="184"/>
      <c r="GU63" s="184"/>
      <c r="GV63" s="184"/>
      <c r="GW63" s="184"/>
      <c r="GX63" s="184"/>
      <c r="GY63" s="184"/>
      <c r="GZ63" s="184"/>
      <c r="HA63" s="184"/>
      <c r="HB63" s="184"/>
      <c r="HC63" s="184"/>
      <c r="HD63" s="184"/>
      <c r="HE63" s="184"/>
      <c r="HF63" s="184"/>
      <c r="HG63" s="184"/>
      <c r="HH63" s="184"/>
      <c r="HI63" s="184"/>
      <c r="HJ63" s="184"/>
      <c r="HK63" s="184"/>
      <c r="HL63" s="184"/>
      <c r="HM63" s="184"/>
      <c r="HN63" s="184"/>
      <c r="HO63" s="184"/>
      <c r="HP63" s="184"/>
      <c r="HQ63" s="184"/>
      <c r="HR63" s="184"/>
      <c r="HS63" s="184"/>
      <c r="HT63" s="184"/>
      <c r="HU63" s="184"/>
      <c r="HV63" s="184"/>
      <c r="HW63" s="184"/>
      <c r="HX63" s="184"/>
      <c r="HY63" s="184"/>
      <c r="HZ63" s="184"/>
      <c r="IA63" s="184"/>
      <c r="IB63" s="184"/>
      <c r="IC63" s="184"/>
      <c r="ID63" s="184"/>
      <c r="IE63" s="184"/>
      <c r="IF63" s="184"/>
      <c r="IG63" s="184"/>
      <c r="IH63" s="184"/>
      <c r="II63" s="184"/>
      <c r="IJ63" s="184"/>
      <c r="IK63" s="184"/>
      <c r="IL63" s="184"/>
      <c r="IM63" s="184"/>
      <c r="IN63" s="184"/>
      <c r="IO63" s="184"/>
      <c r="IP63" s="184"/>
      <c r="IQ63" s="184"/>
      <c r="IR63" s="184"/>
      <c r="IS63" s="184"/>
      <c r="IT63" s="184"/>
      <c r="IU63" s="184"/>
      <c r="IV63" s="184"/>
      <c r="IW63" s="184"/>
      <c r="IX63" s="184"/>
      <c r="IY63" s="184"/>
      <c r="IZ63" s="184"/>
      <c r="JA63" s="184"/>
      <c r="JB63" s="184"/>
      <c r="JC63" s="184"/>
      <c r="JD63" s="184"/>
      <c r="JE63" s="184"/>
      <c r="JF63" s="184"/>
      <c r="JG63" s="184"/>
      <c r="JH63" s="184"/>
      <c r="JI63" s="184"/>
      <c r="JJ63" s="184"/>
      <c r="JK63" s="184"/>
      <c r="JL63" s="184"/>
      <c r="JM63" s="184"/>
      <c r="JN63" s="184"/>
      <c r="JO63" s="184"/>
      <c r="JP63" s="184"/>
      <c r="JQ63" s="184"/>
      <c r="JR63" s="184"/>
      <c r="JS63" s="184"/>
      <c r="JT63" s="184"/>
      <c r="JU63" s="184"/>
    </row>
    <row r="64" spans="2:286" ht="16.5" customHeight="1">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s="186"/>
      <c r="AU64" s="186"/>
      <c r="AV64"/>
      <c r="AW64"/>
      <c r="AX64" s="184"/>
      <c r="AY64" s="184"/>
      <c r="AZ64" s="184"/>
      <c r="BA64" s="184"/>
      <c r="BB64" s="184"/>
      <c r="BC64" s="184"/>
      <c r="BD64" s="184"/>
      <c r="BE64" s="184"/>
      <c r="BF64" s="184"/>
      <c r="BG64" s="184"/>
      <c r="BH64" s="184"/>
      <c r="BI64" s="184"/>
      <c r="BJ64" s="184"/>
      <c r="BK64" s="184"/>
      <c r="BL64" s="184"/>
      <c r="BM64" s="184"/>
      <c r="BN64" s="184"/>
      <c r="BO64" s="184"/>
      <c r="BP64" s="184"/>
      <c r="BQ64" s="184"/>
      <c r="BR64" s="184"/>
      <c r="BS64" s="184"/>
      <c r="BT64" s="184"/>
      <c r="BU64" s="184"/>
      <c r="BV64" s="184"/>
      <c r="BW64" s="184"/>
      <c r="BX64" s="184"/>
      <c r="BY64" s="184"/>
      <c r="BZ64" s="184"/>
      <c r="CA64" s="184"/>
      <c r="CB64" s="184"/>
      <c r="CC64" s="184"/>
      <c r="CD64" s="184"/>
      <c r="CE64" s="184"/>
      <c r="CF64" s="184"/>
      <c r="CG64" s="184"/>
      <c r="CH64" s="184"/>
      <c r="CI64" s="184"/>
      <c r="CJ64" s="184"/>
      <c r="CK64" s="184"/>
      <c r="CL64" s="184"/>
      <c r="CM64" s="184"/>
      <c r="CN64" s="184"/>
      <c r="CO64" s="184"/>
      <c r="CP64" s="184"/>
      <c r="CQ64" s="184"/>
      <c r="CR64" s="184"/>
      <c r="CS64" s="184"/>
      <c r="CT64" s="184"/>
      <c r="CU64" s="184"/>
      <c r="CV64" s="184"/>
      <c r="CW64" s="184"/>
      <c r="CX64" s="184"/>
      <c r="CY64" s="184"/>
      <c r="CZ64" s="184"/>
      <c r="DA64" s="184"/>
      <c r="DB64" s="184"/>
      <c r="DC64" s="184"/>
      <c r="DD64" s="184"/>
      <c r="DE64" s="184"/>
      <c r="DF64" s="184"/>
      <c r="DG64" s="184"/>
      <c r="DH64" s="184"/>
      <c r="DI64" s="184"/>
      <c r="DJ64" s="184"/>
      <c r="DK64" s="184"/>
      <c r="DL64" s="184"/>
      <c r="DM64" s="184"/>
      <c r="DN64" s="184"/>
      <c r="DO64" s="184"/>
      <c r="DP64" s="184"/>
      <c r="DQ64" s="184"/>
      <c r="DR64" s="184"/>
      <c r="DS64" s="184"/>
      <c r="DT64" s="184"/>
      <c r="DU64" s="184"/>
      <c r="DV64" s="184"/>
      <c r="DW64" s="184"/>
      <c r="DX64" s="184"/>
      <c r="DY64" s="184"/>
      <c r="DZ64" s="184"/>
      <c r="EA64" s="184"/>
      <c r="EB64" s="184"/>
      <c r="EC64" s="184"/>
      <c r="ED64" s="184"/>
      <c r="EE64" s="184"/>
      <c r="EF64" s="184"/>
      <c r="EG64" s="184"/>
      <c r="EH64" s="184"/>
      <c r="EI64" s="184"/>
      <c r="EJ64" s="184"/>
      <c r="EK64" s="184"/>
      <c r="EL64" s="184"/>
      <c r="EM64" s="184"/>
      <c r="EN64" s="184"/>
      <c r="EO64" s="184"/>
      <c r="EP64" s="184"/>
      <c r="EQ64" s="184"/>
      <c r="ER64" s="184"/>
      <c r="ES64" s="184"/>
      <c r="ET64" s="184"/>
      <c r="EU64" s="184"/>
      <c r="EV64" s="184"/>
      <c r="EW64" s="184"/>
      <c r="EX64" s="184"/>
      <c r="EY64" s="184"/>
      <c r="EZ64" s="184"/>
      <c r="FA64" s="184"/>
      <c r="FB64" s="184"/>
      <c r="FC64" s="184"/>
      <c r="FD64" s="184"/>
      <c r="FE64" s="184"/>
      <c r="FF64" s="184"/>
      <c r="FG64" s="184"/>
      <c r="FH64" s="184"/>
      <c r="FI64" s="184"/>
      <c r="FJ64" s="184"/>
      <c r="FK64" s="184"/>
      <c r="FL64" s="184"/>
      <c r="FM64" s="184"/>
      <c r="FN64" s="184"/>
      <c r="FO64" s="184"/>
      <c r="FP64" s="184"/>
      <c r="FQ64" s="184"/>
      <c r="FR64" s="184"/>
      <c r="FS64" s="184"/>
      <c r="FT64" s="184"/>
      <c r="FU64" s="184"/>
      <c r="FV64" s="184"/>
      <c r="FW64" s="184"/>
      <c r="FX64" s="184"/>
      <c r="FY64" s="184"/>
      <c r="FZ64" s="184"/>
      <c r="GA64" s="184"/>
      <c r="GB64" s="184"/>
      <c r="GC64" s="184"/>
      <c r="GD64" s="184"/>
      <c r="GE64" s="184"/>
      <c r="GF64" s="184"/>
      <c r="GG64" s="184"/>
      <c r="GH64" s="184"/>
      <c r="GI64" s="184"/>
      <c r="GJ64" s="184"/>
      <c r="GK64" s="184"/>
      <c r="GL64" s="184"/>
      <c r="GM64" s="184"/>
      <c r="GN64" s="184"/>
      <c r="GO64" s="184"/>
      <c r="GP64" s="184"/>
      <c r="GQ64" s="184"/>
      <c r="GR64" s="184"/>
      <c r="GS64" s="184"/>
      <c r="GT64" s="184"/>
      <c r="GU64" s="184"/>
      <c r="GV64" s="184"/>
      <c r="GW64" s="184"/>
      <c r="GX64" s="184"/>
      <c r="GY64" s="184"/>
      <c r="GZ64" s="184"/>
      <c r="HA64" s="184"/>
      <c r="HB64" s="184"/>
      <c r="HC64" s="184"/>
      <c r="HD64" s="184"/>
      <c r="HE64" s="184"/>
      <c r="HF64" s="184"/>
      <c r="HG64" s="184"/>
      <c r="HH64" s="184"/>
      <c r="HI64" s="184"/>
      <c r="HJ64" s="184"/>
      <c r="HK64" s="184"/>
      <c r="HL64" s="184"/>
      <c r="HM64" s="184"/>
      <c r="HN64" s="184"/>
      <c r="HO64" s="184"/>
      <c r="HP64" s="184"/>
      <c r="HQ64" s="184"/>
      <c r="HR64" s="184"/>
      <c r="HS64" s="184"/>
      <c r="HT64" s="184"/>
      <c r="HU64" s="184"/>
      <c r="HV64" s="184"/>
      <c r="HW64" s="184"/>
      <c r="HX64" s="184"/>
      <c r="HY64" s="184"/>
      <c r="HZ64" s="184"/>
      <c r="IA64" s="184"/>
      <c r="IB64" s="184"/>
      <c r="IC64" s="184"/>
      <c r="ID64" s="184"/>
      <c r="IE64" s="184"/>
      <c r="IF64" s="184"/>
      <c r="IG64" s="184"/>
      <c r="IH64" s="184"/>
      <c r="II64" s="184"/>
      <c r="IJ64" s="184"/>
      <c r="IK64" s="184"/>
      <c r="IL64" s="184"/>
      <c r="IM64" s="184"/>
      <c r="IN64" s="184"/>
      <c r="IO64" s="184"/>
      <c r="IP64" s="184"/>
      <c r="IQ64" s="184"/>
      <c r="IR64" s="184"/>
      <c r="IS64" s="184"/>
      <c r="IT64" s="184"/>
      <c r="IU64" s="184"/>
      <c r="IV64" s="184"/>
      <c r="IW64" s="184"/>
      <c r="IX64" s="184"/>
      <c r="IY64" s="184"/>
      <c r="IZ64" s="184"/>
      <c r="JA64" s="184"/>
      <c r="JB64" s="184"/>
      <c r="JC64" s="184"/>
      <c r="JD64" s="184"/>
      <c r="JE64" s="184"/>
      <c r="JF64" s="184"/>
      <c r="JG64" s="184"/>
      <c r="JH64" s="184"/>
      <c r="JI64" s="184"/>
      <c r="JJ64" s="184"/>
      <c r="JK64" s="184"/>
      <c r="JL64" s="184"/>
      <c r="JM64" s="184"/>
      <c r="JN64" s="184"/>
      <c r="JO64" s="184"/>
      <c r="JP64" s="184"/>
      <c r="JQ64" s="184"/>
      <c r="JR64" s="184"/>
      <c r="JS64" s="184"/>
      <c r="JT64" s="184"/>
      <c r="JU64" s="184"/>
      <c r="JV64" s="184"/>
      <c r="JW64" s="184"/>
      <c r="JX64" s="184"/>
      <c r="JY64" s="184"/>
      <c r="JZ64" s="184"/>
    </row>
    <row r="65" spans="2:49" ht="16.5" customHeight="1">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s="186"/>
      <c r="AU65" s="186"/>
      <c r="AV65"/>
      <c r="AW65"/>
    </row>
    <row r="66" spans="2:49" ht="16.5" customHeight="1">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s="186"/>
      <c r="AU66" s="186"/>
      <c r="AV66"/>
      <c r="AW66"/>
    </row>
    <row r="67" spans="2:49" ht="16.5" customHeight="1">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s="186"/>
      <c r="AU67" s="186"/>
      <c r="AV67"/>
      <c r="AW67"/>
    </row>
    <row r="68" spans="2:49" ht="16.5" customHeight="1">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s="186"/>
      <c r="AU68" s="186"/>
      <c r="AV68"/>
      <c r="AW68"/>
    </row>
    <row r="69" spans="2:49" ht="16.5" customHeight="1">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s="186"/>
      <c r="AU69" s="186"/>
      <c r="AV69"/>
      <c r="AW69"/>
    </row>
    <row r="70" spans="2:49" ht="16.5" customHeight="1">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s="186"/>
      <c r="AU70" s="186"/>
      <c r="AV70"/>
      <c r="AW70"/>
    </row>
    <row r="71" spans="2:49" ht="16.5" customHeight="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s="186"/>
      <c r="AU71" s="186"/>
      <c r="AV71"/>
      <c r="AW71"/>
    </row>
    <row r="72" spans="2:49" ht="16.5" customHeight="1">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s="186"/>
      <c r="AU72" s="186"/>
      <c r="AV72"/>
      <c r="AW72"/>
    </row>
    <row r="73" spans="2:49" ht="16.5" customHeight="1">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s="186"/>
      <c r="AU73" s="186"/>
      <c r="AV73"/>
      <c r="AW73"/>
    </row>
    <row r="74" spans="2:49" ht="16.5" customHeight="1">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s="186"/>
      <c r="AU74" s="186"/>
      <c r="AV74"/>
      <c r="AW74"/>
    </row>
    <row r="75" spans="2:49" ht="16.5" customHeight="1">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s="186"/>
      <c r="AU75" s="186"/>
      <c r="AV75"/>
      <c r="AW75"/>
    </row>
    <row r="76" spans="2:49" ht="16.5" customHeight="1">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s="186"/>
      <c r="AU76" s="186"/>
      <c r="AV76"/>
      <c r="AW76"/>
    </row>
    <row r="77" spans="2:49" ht="16.5" customHeight="1">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s="186"/>
      <c r="AU77" s="186"/>
      <c r="AV77"/>
      <c r="AW77"/>
    </row>
    <row r="78" spans="2:49" ht="16.5" customHeight="1">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s="186"/>
      <c r="AU78" s="186"/>
      <c r="AV78"/>
      <c r="AW78"/>
    </row>
    <row r="79" spans="2:49" ht="16.5" customHeight="1">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s="186"/>
      <c r="AU79" s="186"/>
      <c r="AV79"/>
      <c r="AW79"/>
    </row>
    <row r="80" spans="2:49" ht="16.5" customHeight="1">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s="186"/>
      <c r="AU80" s="186"/>
      <c r="AV80"/>
      <c r="AW80"/>
    </row>
    <row r="81" spans="2:49" ht="16.5" customHeight="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s="186"/>
      <c r="AU81" s="186"/>
      <c r="AV81"/>
      <c r="AW81"/>
    </row>
    <row r="82" spans="2:49" ht="16.5" customHeight="1">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s="186"/>
      <c r="AU82" s="186"/>
      <c r="AV82"/>
      <c r="AW82"/>
    </row>
    <row r="83" spans="2:49" ht="16.5" customHeight="1">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s="186"/>
      <c r="AU83" s="186"/>
      <c r="AV83"/>
      <c r="AW83"/>
    </row>
    <row r="84" spans="2:49" ht="16.5" customHeight="1">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s="186"/>
      <c r="AU84" s="186"/>
      <c r="AV84"/>
      <c r="AW84"/>
    </row>
    <row r="85" spans="2:49" ht="16.5" customHeight="1">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s="186"/>
      <c r="AU85" s="186"/>
      <c r="AV85"/>
      <c r="AW85"/>
    </row>
    <row r="86" spans="2:49" ht="16.5" customHeight="1">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s="186"/>
      <c r="AU86" s="186"/>
      <c r="AV86"/>
      <c r="AW86"/>
    </row>
    <row r="87" spans="2:49" ht="16.5" customHeight="1">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s="186"/>
      <c r="AU87" s="186"/>
      <c r="AV87"/>
      <c r="AW87"/>
    </row>
    <row r="88" spans="2:49" ht="16.5" customHeight="1">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s="186"/>
      <c r="AU88" s="186"/>
      <c r="AV88"/>
      <c r="AW88"/>
    </row>
    <row r="89" spans="2:49" ht="16.5" customHeight="1">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s="186"/>
      <c r="AU89" s="186"/>
      <c r="AV89"/>
      <c r="AW89"/>
    </row>
    <row r="90" spans="2:49" ht="16.5" customHeight="1">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s="186"/>
      <c r="AU90" s="186"/>
      <c r="AV90"/>
      <c r="AW90"/>
    </row>
    <row r="91" spans="2:49" ht="16.5" customHeight="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s="186"/>
      <c r="AU91" s="186"/>
      <c r="AV91"/>
      <c r="AW91"/>
    </row>
    <row r="92" spans="2:49" ht="16.5" customHeight="1">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s="186"/>
      <c r="AU92" s="186"/>
      <c r="AV92"/>
      <c r="AW92"/>
    </row>
    <row r="93" spans="2:49" ht="16.5" customHeight="1">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s="186"/>
      <c r="AU93" s="186"/>
      <c r="AV93"/>
      <c r="AW93"/>
    </row>
    <row r="94" spans="2:49" ht="16.5" customHeight="1">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s="186"/>
      <c r="AU94" s="186"/>
      <c r="AV94"/>
      <c r="AW94"/>
    </row>
    <row r="95" spans="2:49" ht="16.5" customHeight="1">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s="186"/>
      <c r="AU95" s="186"/>
      <c r="AV95"/>
      <c r="AW95"/>
    </row>
    <row r="96" spans="2:49" ht="16.5" customHeight="1">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s="186"/>
      <c r="AU96" s="186"/>
      <c r="AV96"/>
      <c r="AW96"/>
    </row>
    <row r="97" spans="2:49" ht="16.5" customHeight="1">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s="186"/>
      <c r="AU97" s="186"/>
      <c r="AV97"/>
      <c r="AW97"/>
    </row>
    <row r="98" spans="2:49" ht="16.5" customHeight="1">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s="186"/>
      <c r="AU98" s="186"/>
      <c r="AV98"/>
      <c r="AW98"/>
    </row>
    <row r="99" spans="2:49" ht="16.5" customHeight="1">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s="186"/>
      <c r="AU99" s="186"/>
      <c r="AV99"/>
      <c r="AW99"/>
    </row>
    <row r="100" spans="2:49" ht="16.5" customHeight="1">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s="186"/>
      <c r="AU100" s="186"/>
      <c r="AV100"/>
      <c r="AW100"/>
    </row>
    <row r="101" spans="2:49" ht="16.5" customHeight="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s="186"/>
      <c r="AU101" s="186"/>
      <c r="AV101"/>
      <c r="AW101"/>
    </row>
    <row r="102" spans="2:49" ht="16.5" customHeight="1">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s="186"/>
      <c r="AU102" s="186"/>
      <c r="AV102"/>
      <c r="AW102"/>
    </row>
    <row r="103" spans="2:49" ht="16.5" customHeight="1">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s="186"/>
      <c r="AU103" s="186"/>
      <c r="AV103"/>
      <c r="AW103"/>
    </row>
    <row r="104" spans="2:49" ht="16.5" customHeight="1">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s="186"/>
      <c r="AU104" s="186"/>
      <c r="AV104"/>
      <c r="AW104"/>
    </row>
    <row r="105" spans="2:49" ht="16.5" customHeight="1">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s="186"/>
      <c r="AU105" s="186"/>
      <c r="AV105"/>
      <c r="AW105"/>
    </row>
    <row r="106" spans="2:49" ht="16.5" customHeight="1">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s="186"/>
      <c r="AU106" s="186"/>
      <c r="AV106"/>
      <c r="AW106"/>
    </row>
    <row r="107" spans="2:49" ht="16.5" customHeight="1">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s="186"/>
      <c r="AU107" s="186"/>
      <c r="AV107"/>
      <c r="AW107"/>
    </row>
    <row r="108" spans="2:49" ht="16.5" customHeight="1">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s="186"/>
      <c r="AU108" s="186"/>
      <c r="AV108"/>
      <c r="AW108"/>
    </row>
    <row r="109" spans="2:49" ht="16.5" customHeight="1">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s="186"/>
      <c r="AU109" s="186"/>
      <c r="AV109"/>
      <c r="AW109"/>
    </row>
    <row r="110" spans="2:49" ht="16.5" customHeight="1">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s="179"/>
      <c r="AU110" s="179"/>
      <c r="AV110"/>
      <c r="AW110"/>
    </row>
    <row r="111" spans="2:49" ht="16.5" customHeight="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s="179"/>
      <c r="AU111" s="179"/>
      <c r="AV111"/>
      <c r="AW111"/>
    </row>
    <row r="112" spans="2:49" ht="16.5" customHeight="1">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s="179"/>
      <c r="AU112" s="179"/>
      <c r="AV112"/>
      <c r="AW112"/>
    </row>
    <row r="113" spans="2:49" ht="16.5" customHeight="1">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s="179"/>
      <c r="AU113" s="179"/>
      <c r="AV113"/>
      <c r="AW113"/>
    </row>
    <row r="114" spans="2:49" ht="16.5" customHeight="1">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s="179"/>
      <c r="AU114" s="179"/>
      <c r="AV114"/>
      <c r="AW114"/>
    </row>
    <row r="115" spans="2:49" ht="16.5" customHeight="1">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s="179"/>
      <c r="AU115" s="179"/>
      <c r="AV115"/>
      <c r="AW115"/>
    </row>
    <row r="116" spans="2:49" ht="16.5" customHeight="1">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s="179"/>
      <c r="AU116" s="179"/>
      <c r="AV116"/>
      <c r="AW116"/>
    </row>
    <row r="117" spans="2:49" ht="16.5" customHeight="1">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s="179"/>
      <c r="AU117" s="179"/>
      <c r="AV117"/>
      <c r="AW117"/>
    </row>
    <row r="118" spans="2:49" ht="16.5" customHeight="1">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s="179"/>
      <c r="AU118" s="179"/>
      <c r="AV118"/>
      <c r="AW118"/>
    </row>
    <row r="119" spans="2:49" ht="16.5" customHeight="1">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s="179"/>
      <c r="AU119" s="179"/>
      <c r="AV119"/>
      <c r="AW119"/>
    </row>
    <row r="120" spans="2:49" ht="16.5" customHeight="1">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s="179"/>
      <c r="AU120" s="179"/>
      <c r="AV120"/>
      <c r="AW120"/>
    </row>
    <row r="121" spans="2:49" ht="16.5" customHeight="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s="179"/>
      <c r="AU121" s="179"/>
      <c r="AV121"/>
      <c r="AW121"/>
    </row>
    <row r="122" spans="2:49" ht="16.5" customHeight="1">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s="179"/>
      <c r="AU122" s="179"/>
      <c r="AV122"/>
      <c r="AW122"/>
    </row>
    <row r="123" spans="2:49" ht="16.5" customHeight="1">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s="179"/>
      <c r="AU123" s="179"/>
      <c r="AV123"/>
      <c r="AW123"/>
    </row>
    <row r="124" spans="2:49" ht="16.5" customHeight="1">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s="179"/>
      <c r="AU124" s="179"/>
      <c r="AV124"/>
      <c r="AW124"/>
    </row>
    <row r="125" spans="2:49" ht="16.5" customHeight="1">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s="179"/>
      <c r="AU125" s="179"/>
      <c r="AV125"/>
      <c r="AW125"/>
    </row>
    <row r="126" spans="2:49" ht="16.5" customHeight="1">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s="179"/>
      <c r="AU126" s="179"/>
      <c r="AV126"/>
      <c r="AW126"/>
    </row>
    <row r="127" spans="2:49" ht="16.5" customHeight="1">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s="179"/>
      <c r="AU127" s="179"/>
      <c r="AV127"/>
      <c r="AW127"/>
    </row>
    <row r="128" spans="2:49" ht="16.5" customHeight="1">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s="179"/>
      <c r="AU128" s="179"/>
      <c r="AV128"/>
      <c r="AW128"/>
    </row>
    <row r="129" spans="2:49" ht="16.5" customHeight="1">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s="179"/>
      <c r="AU129" s="179"/>
      <c r="AV129"/>
      <c r="AW129"/>
    </row>
    <row r="130" spans="2:49" ht="16.5" customHeight="1">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s="179"/>
      <c r="AU130" s="179"/>
      <c r="AV130"/>
      <c r="AW130"/>
    </row>
    <row r="131" spans="2:49" ht="16.5" customHeight="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s="179"/>
      <c r="AU131" s="179"/>
      <c r="AV131"/>
      <c r="AW131"/>
    </row>
    <row r="132" spans="2:49" ht="16.5" customHeight="1">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s="179"/>
      <c r="AU132" s="179"/>
      <c r="AV132"/>
      <c r="AW132"/>
    </row>
    <row r="133" spans="2:49" ht="16.5" customHeight="1">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s="179"/>
      <c r="AU133" s="179"/>
      <c r="AV133"/>
      <c r="AW133"/>
    </row>
    <row r="134" spans="2:49" ht="16.5" customHeight="1">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s="179"/>
      <c r="AU134" s="179"/>
      <c r="AV134"/>
      <c r="AW134"/>
    </row>
    <row r="135" spans="2:49" ht="16.5" customHeight="1">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s="179"/>
      <c r="AU135" s="179"/>
      <c r="AV135"/>
      <c r="AW135"/>
    </row>
    <row r="136" spans="2:49" ht="16.5" customHeight="1">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s="179"/>
      <c r="AU136" s="179"/>
      <c r="AV136"/>
      <c r="AW136"/>
    </row>
    <row r="137" spans="2:49" ht="16.5" customHeight="1">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s="179"/>
      <c r="AU137" s="179"/>
      <c r="AV137"/>
      <c r="AW137"/>
    </row>
    <row r="138" spans="2:49" ht="16.5" customHeight="1">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s="179"/>
      <c r="AU138" s="179"/>
      <c r="AV138"/>
      <c r="AW138"/>
    </row>
    <row r="139" spans="2:49" ht="16.5" customHeight="1">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s="179"/>
      <c r="AU139" s="179"/>
      <c r="AV139"/>
      <c r="AW139"/>
    </row>
    <row r="140" spans="2:49" ht="16.5" customHeight="1">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s="179"/>
      <c r="AU140" s="179"/>
      <c r="AV140"/>
      <c r="AW140"/>
    </row>
    <row r="141" spans="2:49" ht="16.5" customHeight="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s="179"/>
      <c r="AU141" s="179"/>
      <c r="AV141"/>
      <c r="AW141"/>
    </row>
    <row r="142" spans="2:49" ht="16.5" customHeight="1">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s="179"/>
      <c r="AU142" s="179"/>
      <c r="AV142"/>
      <c r="AW142"/>
    </row>
    <row r="143" spans="2:49" ht="16.5" customHeight="1">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s="179"/>
      <c r="AU143" s="179"/>
      <c r="AV143"/>
      <c r="AW143"/>
    </row>
    <row r="144" spans="2:49" ht="16.5" customHeight="1">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s="179"/>
      <c r="AU144" s="179"/>
      <c r="AV144"/>
      <c r="AW144"/>
    </row>
    <row r="145" spans="2:49" ht="16.5" customHeight="1">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s="179"/>
      <c r="AU145" s="179"/>
      <c r="AV145"/>
      <c r="AW145"/>
    </row>
    <row r="146" spans="2:49" ht="16.5" customHeight="1">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s="179"/>
      <c r="AU146" s="179"/>
      <c r="AV146"/>
      <c r="AW146"/>
    </row>
    <row r="147" spans="2:49" ht="16.5" customHeight="1">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s="179"/>
      <c r="AU147" s="179"/>
      <c r="AV147"/>
      <c r="AW147"/>
    </row>
    <row r="148" spans="2:49" ht="16.5" customHeight="1">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s="179"/>
      <c r="AU148" s="179"/>
      <c r="AV148"/>
      <c r="AW148"/>
    </row>
    <row r="149" spans="2:49" ht="16.5" customHeight="1">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s="179"/>
      <c r="AU149" s="179"/>
      <c r="AV149"/>
      <c r="AW149"/>
    </row>
    <row r="150" spans="2:49" ht="16.5" customHeight="1">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s="179"/>
      <c r="AU150" s="179"/>
      <c r="AV150"/>
      <c r="AW150"/>
    </row>
    <row r="151" spans="2:49" ht="16.5" customHeight="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s="179"/>
      <c r="AU151" s="179"/>
      <c r="AV151"/>
      <c r="AW151"/>
    </row>
    <row r="152" spans="2:49" ht="16.5" customHeight="1">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s="179"/>
      <c r="AU152" s="179"/>
      <c r="AV152"/>
      <c r="AW152"/>
    </row>
    <row r="153" spans="2:49" ht="16.5" customHeight="1">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s="179"/>
      <c r="AU153" s="179"/>
      <c r="AV153"/>
      <c r="AW153"/>
    </row>
    <row r="154" spans="2:49" ht="16.5" customHeight="1">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s="179"/>
      <c r="AU154" s="179"/>
      <c r="AV154"/>
      <c r="AW154"/>
    </row>
    <row r="155" spans="2:49" ht="16.5" customHeight="1">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s="179"/>
      <c r="AU155" s="179"/>
      <c r="AV155"/>
      <c r="AW155"/>
    </row>
    <row r="156" spans="2:49" ht="16.5" customHeight="1">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s="179"/>
      <c r="AU156" s="179"/>
      <c r="AV156"/>
      <c r="AW156"/>
    </row>
    <row r="157" spans="2:49" ht="16.5" customHeight="1">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s="179"/>
      <c r="AU157" s="179"/>
      <c r="AV157"/>
      <c r="AW157"/>
    </row>
    <row r="158" spans="2:49" ht="16.5" customHeight="1">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s="179"/>
      <c r="AU158" s="179"/>
      <c r="AV158"/>
      <c r="AW158"/>
    </row>
    <row r="159" spans="2:49" ht="16.5" customHeight="1">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s="179"/>
      <c r="AU159" s="179"/>
      <c r="AV159"/>
      <c r="AW159"/>
    </row>
    <row r="160" spans="2:49" ht="16.5" customHeight="1">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s="179"/>
      <c r="AU160" s="179"/>
      <c r="AV160"/>
      <c r="AW160"/>
    </row>
    <row r="161" spans="2:49" ht="16.5" customHeight="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s="179"/>
      <c r="AU161" s="179"/>
      <c r="AV161"/>
      <c r="AW161"/>
    </row>
    <row r="162" spans="2:49" ht="16.5" customHeight="1">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s="179"/>
      <c r="AU162" s="179"/>
      <c r="AV162"/>
      <c r="AW162"/>
    </row>
    <row r="163" spans="2:49" ht="16.5" customHeight="1">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s="179"/>
      <c r="AU163" s="179"/>
      <c r="AV163"/>
      <c r="AW163"/>
    </row>
    <row r="164" spans="2:49" ht="16.5" customHeight="1">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s="179"/>
      <c r="AU164" s="179"/>
      <c r="AV164"/>
      <c r="AW164"/>
    </row>
    <row r="165" spans="2:49" ht="16.5" customHeight="1">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s="179"/>
      <c r="AU165" s="179"/>
      <c r="AV165"/>
      <c r="AW165"/>
    </row>
    <row r="166" spans="2:49" ht="16.5" customHeight="1">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s="179"/>
      <c r="AU166" s="179"/>
      <c r="AV166"/>
      <c r="AW166"/>
    </row>
    <row r="167" spans="2:49" ht="16.5" customHeight="1">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s="179"/>
      <c r="AU167" s="179"/>
      <c r="AV167"/>
      <c r="AW167"/>
    </row>
    <row r="168" spans="2:49" ht="16.5" customHeight="1">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s="179"/>
      <c r="AU168" s="179"/>
      <c r="AV168"/>
      <c r="AW168"/>
    </row>
    <row r="169" spans="2:49" ht="16.5" customHeight="1">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s="179"/>
      <c r="AU169" s="179"/>
      <c r="AV169"/>
      <c r="AW169"/>
    </row>
    <row r="170" spans="2:49" ht="16.5" customHeight="1">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s="179"/>
      <c r="AU170" s="179"/>
      <c r="AV170"/>
      <c r="AW170"/>
    </row>
    <row r="171" spans="2:49" ht="16.5" customHeight="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s="179"/>
      <c r="AU171" s="179"/>
      <c r="AV171"/>
      <c r="AW171"/>
    </row>
    <row r="172" spans="2:49" ht="16.5" customHeight="1">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s="179"/>
      <c r="AU172" s="179"/>
      <c r="AV172"/>
      <c r="AW172"/>
    </row>
    <row r="173" spans="2:49" ht="16.5" customHeight="1">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s="179"/>
      <c r="AU173" s="179"/>
      <c r="AV173"/>
      <c r="AW173"/>
    </row>
    <row r="174" spans="2:49" ht="16.5" customHeight="1">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s="179"/>
      <c r="AU174" s="179"/>
      <c r="AV174"/>
      <c r="AW174"/>
    </row>
    <row r="175" spans="2:49" ht="16.5" customHeight="1">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s="179"/>
      <c r="AU175" s="179"/>
      <c r="AV175"/>
      <c r="AW175"/>
    </row>
    <row r="176" spans="2:49" ht="16.5" customHeight="1">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s="179"/>
      <c r="AU176" s="179"/>
      <c r="AV176"/>
      <c r="AW176"/>
    </row>
    <row r="177" spans="2:49" ht="16.5" customHeight="1">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s="179"/>
      <c r="AU177" s="179"/>
      <c r="AV177"/>
      <c r="AW177"/>
    </row>
    <row r="178" spans="2:49" ht="16.5" customHeight="1">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s="179"/>
      <c r="AU178" s="179"/>
      <c r="AV178"/>
      <c r="AW178"/>
    </row>
    <row r="179" spans="2:49" ht="16.5" customHeight="1">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s="179"/>
      <c r="AU179" s="179"/>
      <c r="AV179"/>
      <c r="AW179"/>
    </row>
    <row r="180" spans="2:49" ht="16.5" customHeight="1">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s="179"/>
      <c r="AU180" s="179"/>
      <c r="AV180"/>
      <c r="AW180"/>
    </row>
    <row r="181" spans="2:49" ht="16.5" customHeight="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s="179"/>
      <c r="AU181" s="179"/>
      <c r="AV181"/>
      <c r="AW181"/>
    </row>
    <row r="182" spans="2:49" ht="16.5" customHeight="1">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s="179"/>
      <c r="AU182" s="179"/>
      <c r="AV182"/>
      <c r="AW182"/>
    </row>
    <row r="183" spans="2:49" ht="16.5" customHeight="1">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s="179"/>
      <c r="AU183" s="179"/>
      <c r="AV183"/>
      <c r="AW183"/>
    </row>
    <row r="184" spans="2:49" ht="16.5" customHeight="1">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s="179"/>
      <c r="AU184" s="179"/>
      <c r="AV184"/>
      <c r="AW184"/>
    </row>
    <row r="185" spans="2:49" ht="16.5" customHeight="1">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s="179"/>
      <c r="AU185" s="179"/>
      <c r="AV185"/>
      <c r="AW185"/>
    </row>
    <row r="186" spans="2:49" ht="16.5" customHeight="1">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s="179"/>
      <c r="AU186" s="179"/>
      <c r="AV186"/>
      <c r="AW186"/>
    </row>
    <row r="187" spans="2:49" ht="16.5" customHeight="1">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s="179"/>
      <c r="AU187" s="179"/>
      <c r="AV187"/>
      <c r="AW187"/>
    </row>
    <row r="188" spans="2:49" ht="16.5" customHeight="1">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s="179"/>
      <c r="AU188" s="179"/>
      <c r="AV188"/>
      <c r="AW188"/>
    </row>
    <row r="189" spans="2:49" ht="16.5" customHeight="1">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s="179"/>
      <c r="AU189" s="179"/>
      <c r="AV189"/>
      <c r="AW189"/>
    </row>
    <row r="190" spans="2:49" ht="16.5" customHeight="1">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s="179"/>
      <c r="AU190" s="179"/>
      <c r="AV190"/>
      <c r="AW190"/>
    </row>
    <row r="191" spans="2:49" ht="16.5" customHeight="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s="179"/>
      <c r="AU191" s="179"/>
      <c r="AV191"/>
      <c r="AW191"/>
    </row>
    <row r="192" spans="2:49" ht="16.5" customHeight="1">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s="179"/>
      <c r="AU192" s="179"/>
      <c r="AV192"/>
      <c r="AW192"/>
    </row>
    <row r="193" spans="2:49" ht="16.5" customHeight="1">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s="179"/>
      <c r="AU193" s="179"/>
      <c r="AV193"/>
      <c r="AW193"/>
    </row>
    <row r="194" spans="2:49" ht="16.5" customHeight="1">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s="179"/>
      <c r="AU194" s="179"/>
      <c r="AV194"/>
      <c r="AW194"/>
    </row>
    <row r="195" spans="2:49" ht="16.5" customHeight="1">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s="179"/>
      <c r="AU195" s="179"/>
      <c r="AV195"/>
      <c r="AW195"/>
    </row>
    <row r="196" spans="2:49" ht="16.5" customHeight="1">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s="179"/>
      <c r="AU196" s="179"/>
      <c r="AV196"/>
      <c r="AW196"/>
    </row>
    <row r="197" spans="2:49" ht="16.5" customHeight="1">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s="179"/>
      <c r="AU197" s="179"/>
      <c r="AV197"/>
      <c r="AW197"/>
    </row>
    <row r="198" spans="2:49" ht="16.5" customHeight="1">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s="179"/>
      <c r="AU198" s="179"/>
      <c r="AV198"/>
      <c r="AW198"/>
    </row>
    <row r="199" spans="2:49" ht="16.5" customHeight="1">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s="179"/>
      <c r="AU199" s="179"/>
      <c r="AV199"/>
      <c r="AW199"/>
    </row>
    <row r="200" spans="2:49" ht="16.5" customHeight="1">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s="179"/>
      <c r="AU200" s="179"/>
      <c r="AV200"/>
      <c r="AW200"/>
    </row>
    <row r="201" spans="2:49" ht="16.5" customHeight="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s="179"/>
      <c r="AU201" s="179"/>
      <c r="AV201"/>
      <c r="AW201"/>
    </row>
    <row r="202" spans="2:49" ht="16.5" customHeight="1">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s="179"/>
      <c r="AU202" s="179"/>
      <c r="AV202"/>
      <c r="AW202"/>
    </row>
    <row r="203" spans="2:49" ht="16.5" customHeight="1">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s="179"/>
      <c r="AU203" s="179"/>
      <c r="AV203"/>
      <c r="AW203"/>
    </row>
    <row r="204" spans="2:49" ht="16.5" customHeight="1">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s="179"/>
      <c r="AU204" s="179"/>
      <c r="AV204"/>
      <c r="AW204"/>
    </row>
    <row r="205" spans="2:49" ht="16.5" customHeight="1">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s="179"/>
      <c r="AU205" s="179"/>
      <c r="AV205"/>
      <c r="AW205"/>
    </row>
    <row r="206" spans="2:49" ht="16.5" customHeight="1">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s="179"/>
      <c r="AU206" s="179"/>
      <c r="AV206"/>
      <c r="AW206"/>
    </row>
    <row r="207" spans="2:49" ht="16.5" customHeight="1">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s="179"/>
      <c r="AU207" s="179"/>
      <c r="AV207"/>
      <c r="AW207"/>
    </row>
    <row r="208" spans="2:49" ht="16.5" customHeight="1">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s="179"/>
      <c r="AU208" s="179"/>
      <c r="AV208"/>
      <c r="AW208"/>
    </row>
    <row r="209" spans="2:49" ht="16.5" customHeight="1">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s="179"/>
      <c r="AU209" s="179"/>
      <c r="AV209"/>
      <c r="AW209"/>
    </row>
    <row r="210" spans="2:49" ht="16.5" customHeight="1">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s="179"/>
      <c r="AU210" s="179"/>
      <c r="AV210"/>
      <c r="AW210"/>
    </row>
    <row r="211" spans="2:49" ht="16.5" customHeight="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s="179"/>
      <c r="AU211" s="179"/>
      <c r="AV211"/>
      <c r="AW211"/>
    </row>
    <row r="212" spans="2:49" ht="16.5" customHeight="1">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s="179"/>
      <c r="AU212" s="179"/>
      <c r="AV212"/>
      <c r="AW212"/>
    </row>
    <row r="213" spans="2:49" ht="16.5" customHeight="1">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s="179"/>
      <c r="AU213" s="179"/>
      <c r="AV213"/>
      <c r="AW213"/>
    </row>
    <row r="214" spans="2:49" ht="16.5" customHeight="1">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s="179"/>
      <c r="AU214" s="179"/>
      <c r="AV214"/>
      <c r="AW214"/>
    </row>
    <row r="215" spans="2:49" ht="16.5" customHeight="1">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s="179"/>
      <c r="AU215" s="179"/>
      <c r="AV215"/>
      <c r="AW215"/>
    </row>
    <row r="216" spans="2:49" ht="16.5" customHeight="1">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s="179"/>
      <c r="AU216" s="179"/>
      <c r="AV216"/>
      <c r="AW216"/>
    </row>
    <row r="217" spans="2:49" ht="16.5" customHeight="1">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s="179"/>
      <c r="AU217" s="179"/>
      <c r="AV217"/>
      <c r="AW217"/>
    </row>
    <row r="218" spans="2:49" ht="16.5" customHeight="1">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s="179"/>
      <c r="AU218" s="179"/>
      <c r="AV218"/>
      <c r="AW218"/>
    </row>
    <row r="219" spans="2:49" ht="16.5" customHeight="1">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s="179"/>
      <c r="AU219" s="179"/>
      <c r="AV219"/>
      <c r="AW219"/>
    </row>
    <row r="220" spans="2:49" ht="16.5" customHeight="1">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s="179"/>
      <c r="AU220" s="179"/>
      <c r="AV220"/>
      <c r="AW220"/>
    </row>
    <row r="221" spans="2:49" ht="16.5" customHeight="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s="179"/>
      <c r="AU221" s="179"/>
      <c r="AV221"/>
      <c r="AW221"/>
    </row>
    <row r="222" spans="2:49" ht="16.5" customHeight="1">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s="179"/>
      <c r="AU222" s="179"/>
      <c r="AV222"/>
      <c r="AW222"/>
    </row>
    <row r="223" spans="2:49" ht="16.5" customHeight="1">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s="179"/>
      <c r="AU223" s="179"/>
      <c r="AV223"/>
      <c r="AW223"/>
    </row>
    <row r="224" spans="2:49" ht="16.5" customHeight="1">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s="179"/>
      <c r="AU224" s="179"/>
      <c r="AV224"/>
      <c r="AW224"/>
    </row>
    <row r="225" spans="2:49" ht="16.5" customHeight="1">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s="179"/>
      <c r="AU225" s="179"/>
      <c r="AV225"/>
      <c r="AW225"/>
    </row>
    <row r="226" spans="2:49" ht="16.5" customHeight="1">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s="179"/>
      <c r="AU226" s="179"/>
      <c r="AV226"/>
      <c r="AW226"/>
    </row>
    <row r="227" spans="2:49" ht="16.5" customHeight="1">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s="179"/>
      <c r="AU227" s="179"/>
      <c r="AV227"/>
      <c r="AW227"/>
    </row>
    <row r="228" spans="2:49" ht="16.5" customHeight="1">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s="179"/>
      <c r="AU228" s="179"/>
      <c r="AV228"/>
      <c r="AW228"/>
    </row>
    <row r="229" spans="2:49" ht="16.5" customHeight="1">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s="179"/>
      <c r="AU229" s="179"/>
      <c r="AV229"/>
      <c r="AW229"/>
    </row>
    <row r="230" spans="2:49" ht="16.5" customHeight="1">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s="179"/>
      <c r="AU230" s="179"/>
      <c r="AV230"/>
      <c r="AW230"/>
    </row>
    <row r="231" spans="2:49" ht="16.5" customHeight="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s="179"/>
      <c r="AU231" s="179"/>
      <c r="AV231"/>
      <c r="AW231"/>
    </row>
    <row r="232" spans="2:49" ht="16.5" customHeight="1">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s="179"/>
      <c r="AU232" s="179"/>
      <c r="AV232"/>
      <c r="AW232"/>
    </row>
    <row r="233" spans="2:49" ht="16.5" customHeight="1">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s="179"/>
      <c r="AU233" s="179"/>
      <c r="AV233"/>
      <c r="AW233"/>
    </row>
    <row r="234" spans="2:49" ht="16.5" customHeight="1">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s="179"/>
      <c r="AU234" s="179"/>
      <c r="AV234"/>
      <c r="AW234"/>
    </row>
    <row r="235" spans="2:49" ht="16.5" customHeight="1">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s="179"/>
      <c r="AU235" s="179"/>
      <c r="AV235"/>
      <c r="AW235"/>
    </row>
    <row r="236" spans="2:49" ht="16.5" customHeight="1">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s="179"/>
      <c r="AU236" s="179"/>
      <c r="AV236"/>
      <c r="AW236"/>
    </row>
    <row r="237" spans="2:49" ht="16.5" customHeight="1">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s="179"/>
      <c r="AU237" s="179"/>
      <c r="AV237"/>
      <c r="AW237"/>
    </row>
    <row r="238" spans="2:49" ht="16.5" customHeight="1">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s="179"/>
      <c r="AU238" s="179"/>
      <c r="AV238"/>
      <c r="AW238"/>
    </row>
    <row r="239" spans="2:49" ht="16.5" customHeight="1">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s="179"/>
      <c r="AU239" s="179"/>
      <c r="AV239"/>
      <c r="AW239"/>
    </row>
    <row r="240" spans="2:49" ht="16.5" customHeight="1">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s="179"/>
      <c r="AU240" s="179"/>
      <c r="AV240"/>
      <c r="AW240"/>
    </row>
    <row r="241" spans="2:49" ht="16.5" customHeight="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s="179"/>
      <c r="AU241" s="179"/>
      <c r="AV241"/>
      <c r="AW241"/>
    </row>
    <row r="242" spans="2:49" ht="16.5" customHeight="1">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s="179"/>
      <c r="AU242" s="179"/>
      <c r="AV242"/>
      <c r="AW242"/>
    </row>
    <row r="243" spans="2:49" ht="16.5" customHeight="1">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s="179"/>
      <c r="AU243" s="179"/>
      <c r="AV243"/>
      <c r="AW243"/>
    </row>
    <row r="244" spans="2:49" ht="16.5" customHeight="1">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s="179"/>
      <c r="AU244" s="179"/>
      <c r="AV244"/>
      <c r="AW244"/>
    </row>
    <row r="245" spans="2:49" ht="16.5" customHeight="1">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s="179"/>
      <c r="AU245" s="179"/>
      <c r="AV245"/>
      <c r="AW245"/>
    </row>
    <row r="246" spans="2:49" ht="16.5" customHeight="1">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s="179"/>
      <c r="AU246" s="179"/>
      <c r="AV246"/>
      <c r="AW246"/>
    </row>
    <row r="247" spans="2:49" ht="16.5" customHeight="1">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s="179"/>
      <c r="AU247" s="179"/>
      <c r="AV247"/>
      <c r="AW247"/>
    </row>
    <row r="248" spans="2:49" ht="16.5" customHeight="1">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s="179"/>
      <c r="AU248" s="179"/>
      <c r="AV248"/>
      <c r="AW248"/>
    </row>
    <row r="249" spans="2:49" ht="16.5" customHeight="1">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s="179"/>
      <c r="AU249" s="179"/>
      <c r="AV249"/>
      <c r="AW249"/>
    </row>
    <row r="250" spans="2:49" ht="16.5" customHeight="1">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s="179"/>
      <c r="AU250" s="179"/>
      <c r="AV250"/>
      <c r="AW250"/>
    </row>
    <row r="251" spans="2:49" ht="16.5" customHeight="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s="179"/>
      <c r="AU251" s="179"/>
      <c r="AV251"/>
      <c r="AW251"/>
    </row>
    <row r="252" spans="2:49" ht="16.5" customHeight="1">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s="179"/>
      <c r="AU252" s="179"/>
      <c r="AV252"/>
      <c r="AW252"/>
    </row>
    <row r="253" spans="2:49" ht="16.5" customHeight="1">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s="179"/>
      <c r="AU253" s="179"/>
      <c r="AV253"/>
      <c r="AW253"/>
    </row>
    <row r="254" spans="2:49" ht="16.5" customHeight="1">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s="179"/>
      <c r="AU254" s="179"/>
      <c r="AV254"/>
      <c r="AW254"/>
    </row>
    <row r="255" spans="2:49" ht="16.5" customHeight="1">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s="179"/>
      <c r="AU255" s="179"/>
      <c r="AV255"/>
      <c r="AW255"/>
    </row>
    <row r="256" spans="2:49" ht="16.5" customHeight="1">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s="179"/>
      <c r="AU256" s="179"/>
      <c r="AV256"/>
      <c r="AW256"/>
    </row>
    <row r="257" spans="2:49" ht="16.5" customHeight="1">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s="179"/>
      <c r="AU257" s="179"/>
      <c r="AV257"/>
      <c r="AW257"/>
    </row>
    <row r="258" spans="2:49" ht="16.5" customHeight="1">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s="179"/>
      <c r="AU258" s="179"/>
      <c r="AV258"/>
      <c r="AW258"/>
    </row>
    <row r="259" spans="2:49" ht="16.5" customHeight="1">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s="179"/>
      <c r="AU259" s="179"/>
      <c r="AV259"/>
      <c r="AW259"/>
    </row>
    <row r="260" spans="2:49" ht="16.5" customHeight="1">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s="179"/>
      <c r="AU260" s="179"/>
      <c r="AV260"/>
      <c r="AW260"/>
    </row>
    <row r="261" spans="2:49" ht="16.5" customHeight="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s="179"/>
      <c r="AU261" s="179"/>
      <c r="AV261"/>
      <c r="AW261"/>
    </row>
    <row r="262" spans="2:49" ht="16.5" customHeight="1">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s="179"/>
      <c r="AU262" s="179"/>
      <c r="AV262"/>
      <c r="AW262"/>
    </row>
    <row r="263" spans="2:49" ht="16.5" customHeight="1">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s="179"/>
      <c r="AU263" s="179"/>
      <c r="AV263"/>
      <c r="AW263"/>
    </row>
    <row r="264" spans="2:49" ht="16.5" customHeight="1">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s="179"/>
      <c r="AU264" s="179"/>
      <c r="AV264"/>
      <c r="AW264"/>
    </row>
    <row r="265" spans="2:49" ht="16.5" customHeight="1">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s="179"/>
      <c r="AU265" s="179"/>
      <c r="AV265"/>
      <c r="AW265"/>
    </row>
    <row r="266" spans="2:49" ht="16.5" customHeight="1">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s="179"/>
      <c r="AU266" s="179"/>
      <c r="AV266"/>
      <c r="AW266"/>
    </row>
    <row r="267" spans="2:49" ht="16.5" customHeight="1">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s="179"/>
      <c r="AU267" s="179"/>
      <c r="AV267"/>
      <c r="AW267"/>
    </row>
    <row r="268" spans="2:49" ht="16.5" customHeight="1">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s="179"/>
      <c r="AU268" s="179"/>
      <c r="AV268"/>
      <c r="AW268"/>
    </row>
    <row r="269" spans="2:49" ht="16.5" customHeight="1">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s="179"/>
      <c r="AU269" s="179"/>
      <c r="AV269"/>
      <c r="AW269"/>
    </row>
    <row r="270" spans="2:49" ht="16.5" customHeight="1">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s="179"/>
      <c r="AU270" s="179"/>
      <c r="AV270"/>
      <c r="AW270"/>
    </row>
    <row r="271" spans="2:49" ht="16.5" customHeight="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s="179"/>
      <c r="AU271" s="179"/>
      <c r="AV271"/>
      <c r="AW271"/>
    </row>
    <row r="272" spans="2:49" ht="16.5" customHeight="1">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s="179"/>
      <c r="AU272" s="179"/>
      <c r="AV272"/>
      <c r="AW272"/>
    </row>
    <row r="273" spans="2:49" ht="16.5" customHeight="1">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s="179"/>
      <c r="AU273" s="179"/>
      <c r="AV273"/>
      <c r="AW273"/>
    </row>
    <row r="274" spans="2:49" ht="16.5" customHeight="1">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s="179"/>
      <c r="AU274" s="179"/>
      <c r="AV274"/>
      <c r="AW274"/>
    </row>
    <row r="275" spans="2:49" ht="16.5" customHeight="1">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s="179"/>
      <c r="AU275" s="179"/>
      <c r="AV275"/>
      <c r="AW275"/>
    </row>
    <row r="276" spans="2:49" ht="16.5" customHeight="1">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s="179"/>
      <c r="AU276" s="179"/>
      <c r="AV276"/>
      <c r="AW276"/>
    </row>
    <row r="277" spans="2:49" ht="16.5" customHeight="1">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s="179"/>
      <c r="AU277" s="179"/>
      <c r="AV277"/>
      <c r="AW277"/>
    </row>
    <row r="278" spans="2:49" ht="16.5" customHeight="1">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s="179"/>
      <c r="AU278" s="179"/>
      <c r="AV278"/>
      <c r="AW278"/>
    </row>
    <row r="279" spans="2:49" ht="16.5" customHeight="1">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s="179"/>
      <c r="AU279" s="179"/>
      <c r="AV279"/>
      <c r="AW279"/>
    </row>
    <row r="280" spans="2:49" ht="16.5" customHeight="1">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s="179"/>
      <c r="AU280" s="179"/>
      <c r="AV280"/>
      <c r="AW280"/>
    </row>
    <row r="281" spans="2:49" ht="16.5" customHeight="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s="179"/>
      <c r="AU281" s="179"/>
      <c r="AV281"/>
      <c r="AW281"/>
    </row>
    <row r="282" spans="2:49" ht="16.5" customHeight="1">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s="179"/>
      <c r="AU282" s="179"/>
      <c r="AV282"/>
      <c r="AW282"/>
    </row>
    <row r="283" spans="2:49" ht="16.5" customHeight="1">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s="179"/>
      <c r="AU283" s="179"/>
      <c r="AV283"/>
      <c r="AW283"/>
    </row>
    <row r="284" spans="2:49" ht="16.5" customHeight="1">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s="179"/>
      <c r="AU284" s="179"/>
      <c r="AV284"/>
      <c r="AW284"/>
    </row>
    <row r="285" spans="2:49" ht="16.5" customHeight="1">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s="179"/>
      <c r="AU285" s="179"/>
      <c r="AV285"/>
      <c r="AW285"/>
    </row>
    <row r="286" spans="2:49" ht="16.5" customHeight="1">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s="179"/>
      <c r="AU286" s="179"/>
      <c r="AV286"/>
      <c r="AW286"/>
    </row>
    <row r="287" spans="2:49" ht="16.5" customHeight="1">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s="179"/>
      <c r="AU287" s="179"/>
      <c r="AV287"/>
      <c r="AW287"/>
    </row>
    <row r="288" spans="2:49" ht="16.5" customHeight="1">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s="179"/>
      <c r="AU288" s="179"/>
      <c r="AV288"/>
      <c r="AW288"/>
    </row>
    <row r="289" spans="2:49" ht="16.5" customHeight="1">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s="179"/>
      <c r="AU289" s="179"/>
      <c r="AV289"/>
      <c r="AW289"/>
    </row>
    <row r="290" spans="2:49" ht="16.5" customHeight="1">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s="179"/>
      <c r="AU290" s="179"/>
      <c r="AV290"/>
      <c r="AW290"/>
    </row>
    <row r="291" spans="2:49" ht="16.5" customHeight="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s="179"/>
      <c r="AU291" s="179"/>
      <c r="AV291"/>
      <c r="AW291"/>
    </row>
    <row r="292" spans="2:49" ht="16.5" customHeight="1">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s="179"/>
      <c r="AU292" s="179"/>
      <c r="AV292"/>
      <c r="AW292"/>
    </row>
    <row r="293" spans="2:49" ht="16.5" customHeight="1">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s="179"/>
      <c r="AU293" s="179"/>
      <c r="AV293"/>
      <c r="AW293"/>
    </row>
    <row r="294" spans="2:49" ht="16.5" customHeight="1">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s="179"/>
      <c r="AU294" s="179"/>
      <c r="AV294"/>
      <c r="AW294"/>
    </row>
    <row r="295" spans="2:49" ht="16.5" customHeight="1">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s="179"/>
      <c r="AU295" s="179"/>
      <c r="AV295"/>
      <c r="AW295"/>
    </row>
    <row r="296" spans="2:49" ht="16.5" customHeight="1">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s="179"/>
      <c r="AU296" s="179"/>
      <c r="AV296"/>
      <c r="AW296"/>
    </row>
    <row r="297" spans="2:49" ht="16.5" customHeight="1">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s="179"/>
      <c r="AU297" s="179"/>
      <c r="AV297"/>
      <c r="AW297"/>
    </row>
    <row r="298" spans="2:49" ht="16.5" customHeight="1">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s="179"/>
      <c r="AU298" s="179"/>
      <c r="AV298"/>
      <c r="AW298"/>
    </row>
    <row r="299" spans="2:49" ht="16.5" customHeight="1">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s="179"/>
      <c r="AU299" s="179"/>
      <c r="AV299"/>
      <c r="AW299"/>
    </row>
    <row r="300" spans="2:49" ht="16.5" customHeight="1">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s="179"/>
      <c r="AU300" s="179"/>
      <c r="AV300"/>
      <c r="AW300"/>
    </row>
    <row r="301" spans="2:49" ht="16.5" customHeight="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s="179"/>
      <c r="AU301" s="179"/>
      <c r="AV301"/>
      <c r="AW301"/>
    </row>
    <row r="302" spans="2:49" ht="16.5" customHeight="1">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s="179"/>
      <c r="AU302" s="179"/>
      <c r="AV302"/>
      <c r="AW302"/>
    </row>
    <row r="303" spans="2:49" ht="16.5" customHeight="1">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s="179"/>
      <c r="AU303" s="179"/>
      <c r="AV303"/>
      <c r="AW303"/>
    </row>
    <row r="304" spans="2:49" ht="16.5" customHeight="1">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s="179"/>
      <c r="AU304" s="179"/>
      <c r="AV304"/>
      <c r="AW304"/>
    </row>
    <row r="305" spans="2:49" ht="16.5" customHeight="1">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s="179"/>
      <c r="AU305" s="179"/>
      <c r="AV305"/>
      <c r="AW305"/>
    </row>
    <row r="306" spans="2:49" ht="16.5" customHeight="1">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s="179"/>
      <c r="AU306" s="179"/>
      <c r="AV306"/>
      <c r="AW306"/>
    </row>
    <row r="307" spans="2:49" ht="16.5" customHeight="1">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s="179"/>
      <c r="AU307" s="179"/>
      <c r="AV307"/>
      <c r="AW307"/>
    </row>
    <row r="308" spans="2:49" ht="16.5" customHeight="1">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s="179"/>
      <c r="AU308" s="179"/>
      <c r="AV308"/>
      <c r="AW308"/>
    </row>
    <row r="309" spans="2:49" ht="16.5" customHeight="1">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s="179"/>
      <c r="AU309" s="179"/>
      <c r="AV309"/>
      <c r="AW309"/>
    </row>
    <row r="310" spans="2:49" ht="16.5" customHeight="1">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s="179"/>
      <c r="AU310" s="179"/>
      <c r="AV310"/>
      <c r="AW310"/>
    </row>
    <row r="311" spans="2:49" ht="16.5" customHeight="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s="179"/>
      <c r="AU311" s="179"/>
      <c r="AV311"/>
      <c r="AW311"/>
    </row>
    <row r="312" spans="2:49" ht="16.5" customHeight="1">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s="179"/>
      <c r="AU312" s="179"/>
      <c r="AV312"/>
      <c r="AW312"/>
    </row>
    <row r="313" spans="2:49" ht="16.5" customHeight="1">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s="179"/>
      <c r="AU313" s="179"/>
      <c r="AV313"/>
      <c r="AW313"/>
    </row>
    <row r="314" spans="2:49" ht="16.5" customHeight="1">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s="179"/>
      <c r="AU314" s="179"/>
      <c r="AV314"/>
      <c r="AW314"/>
    </row>
    <row r="315" spans="2:49" ht="16.5" customHeight="1">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s="179"/>
      <c r="AU315" s="179"/>
      <c r="AV315"/>
      <c r="AW315"/>
    </row>
    <row r="316" spans="2:49" ht="16.5" customHeight="1">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s="179"/>
      <c r="AU316" s="179"/>
      <c r="AV316"/>
      <c r="AW316"/>
    </row>
    <row r="317" spans="2:49" ht="16.5" customHeight="1">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s="179"/>
      <c r="AU317" s="179"/>
      <c r="AV317"/>
      <c r="AW317"/>
    </row>
    <row r="318" spans="2:49" ht="16.5" customHeight="1">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s="179"/>
      <c r="AU318" s="179"/>
      <c r="AV318"/>
      <c r="AW318"/>
    </row>
    <row r="319" spans="2:49" ht="16.5" customHeight="1">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s="179"/>
      <c r="AU319" s="179"/>
      <c r="AV319"/>
      <c r="AW319"/>
    </row>
    <row r="320" spans="2:49" ht="16.5" customHeight="1">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s="179"/>
      <c r="AU320" s="179"/>
      <c r="AV320"/>
      <c r="AW320"/>
    </row>
    <row r="321" spans="2:49" ht="16.5" customHeight="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s="179"/>
      <c r="AU321" s="179"/>
      <c r="AV321"/>
      <c r="AW321"/>
    </row>
    <row r="322" spans="2:49" ht="16.5" customHeight="1">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s="179"/>
      <c r="AU322" s="179"/>
      <c r="AV322"/>
      <c r="AW322"/>
    </row>
    <row r="323" spans="2:49" ht="16.5" customHeight="1">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s="179"/>
      <c r="AU323" s="179"/>
      <c r="AV323"/>
      <c r="AW323"/>
    </row>
    <row r="324" spans="2:49" ht="16.5" customHeight="1">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s="179"/>
      <c r="AU324" s="179"/>
      <c r="AV324"/>
      <c r="AW324"/>
    </row>
    <row r="325" spans="2:49" ht="16.5" customHeight="1">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s="179"/>
      <c r="AU325" s="179"/>
      <c r="AV325"/>
      <c r="AW325"/>
    </row>
    <row r="326" spans="2:49" ht="16.5" customHeight="1">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s="179"/>
      <c r="AU326" s="179"/>
      <c r="AV326"/>
      <c r="AW326"/>
    </row>
    <row r="327" spans="2:49" ht="16.5" customHeight="1">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s="179"/>
      <c r="AU327" s="179"/>
      <c r="AV327"/>
      <c r="AW327"/>
    </row>
    <row r="328" spans="2:49" ht="16.5" customHeight="1">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s="179"/>
      <c r="AU328" s="179"/>
      <c r="AV328"/>
      <c r="AW328"/>
    </row>
    <row r="329" spans="2:49" ht="16.5" customHeight="1">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s="179"/>
      <c r="AU329" s="179"/>
      <c r="AV329"/>
      <c r="AW329"/>
    </row>
    <row r="330" spans="2:49" ht="16.5" customHeight="1">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s="179"/>
      <c r="AU330" s="179"/>
      <c r="AV330"/>
      <c r="AW330"/>
    </row>
    <row r="331" spans="2:49" ht="16.5" customHeight="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s="179"/>
      <c r="AU331" s="179"/>
      <c r="AV331"/>
      <c r="AW331"/>
    </row>
    <row r="332" spans="2:49" ht="16.5" customHeight="1">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s="179"/>
      <c r="AU332" s="179"/>
      <c r="AV332"/>
      <c r="AW332"/>
    </row>
    <row r="333" spans="2:49" ht="16.5" customHeight="1">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s="179"/>
      <c r="AU333" s="179"/>
      <c r="AV333"/>
      <c r="AW333"/>
    </row>
    <row r="334" spans="2:49" ht="16.5" customHeight="1">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s="179"/>
      <c r="AU334" s="179"/>
      <c r="AV334"/>
      <c r="AW334"/>
    </row>
    <row r="335" spans="2:49" ht="16.5" customHeight="1">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s="179"/>
      <c r="AU335" s="179"/>
      <c r="AV335"/>
      <c r="AW335"/>
    </row>
    <row r="336" spans="2:49" ht="16.5" customHeight="1">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s="179"/>
      <c r="AU336" s="179"/>
      <c r="AV336"/>
      <c r="AW336"/>
    </row>
    <row r="337" spans="2:49" ht="16.5" customHeight="1">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s="179"/>
      <c r="AU337" s="179"/>
      <c r="AV337"/>
      <c r="AW337"/>
    </row>
    <row r="338" spans="2:49" ht="16.5" customHeight="1">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s="179"/>
      <c r="AU338" s="179"/>
      <c r="AV338"/>
      <c r="AW338"/>
    </row>
    <row r="339" spans="2:49" ht="16.5" customHeight="1">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s="179"/>
      <c r="AU339" s="179"/>
      <c r="AV339"/>
      <c r="AW339"/>
    </row>
    <row r="340" spans="2:49" ht="16.5" customHeight="1">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s="179"/>
      <c r="AU340" s="179"/>
      <c r="AV340"/>
      <c r="AW340"/>
    </row>
    <row r="341" spans="2:49" ht="16.5" customHeight="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s="179"/>
      <c r="AU341" s="179"/>
      <c r="AV341"/>
      <c r="AW341"/>
    </row>
    <row r="342" spans="2:49" ht="16.5" customHeight="1">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s="179"/>
      <c r="AU342" s="179"/>
      <c r="AV342"/>
      <c r="AW342"/>
    </row>
    <row r="343" spans="2:49" ht="16.5" customHeight="1">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s="179"/>
      <c r="AU343" s="179"/>
      <c r="AV343"/>
      <c r="AW343"/>
    </row>
    <row r="344" spans="2:49" ht="16.5" customHeight="1">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s="179"/>
      <c r="AU344" s="179"/>
      <c r="AV344"/>
      <c r="AW344"/>
    </row>
    <row r="345" spans="2:49" ht="16.5" customHeight="1">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s="179"/>
      <c r="AU345" s="179"/>
      <c r="AV345"/>
      <c r="AW345"/>
    </row>
    <row r="346" spans="2:49" ht="16.5" customHeight="1">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s="179"/>
      <c r="AU346" s="179"/>
      <c r="AV346"/>
      <c r="AW346"/>
    </row>
    <row r="347" spans="2:49" ht="16.5" customHeight="1">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s="179"/>
      <c r="AU347" s="179"/>
      <c r="AV347"/>
      <c r="AW347"/>
    </row>
    <row r="348" spans="2:49" ht="16.5" customHeight="1">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s="179"/>
      <c r="AU348" s="179"/>
      <c r="AV348"/>
      <c r="AW348"/>
    </row>
    <row r="349" spans="2:49" ht="16.5" customHeight="1">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s="179"/>
      <c r="AU349" s="179"/>
      <c r="AV349"/>
      <c r="AW349"/>
    </row>
    <row r="350" spans="2:49" ht="16.5" customHeight="1">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s="179"/>
      <c r="AU350" s="179"/>
      <c r="AV350"/>
      <c r="AW350"/>
    </row>
    <row r="351" spans="2:49" ht="16.5" customHeight="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s="179"/>
      <c r="AU351" s="179"/>
      <c r="AV351"/>
      <c r="AW351"/>
    </row>
    <row r="352" spans="2:49" ht="16.5" customHeight="1">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s="179"/>
      <c r="AU352" s="179"/>
      <c r="AV352"/>
      <c r="AW352"/>
    </row>
    <row r="353" spans="2:49" ht="16.5" customHeight="1">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s="179"/>
      <c r="AU353" s="179"/>
      <c r="AV353"/>
      <c r="AW353"/>
    </row>
    <row r="354" spans="2:49" ht="16.5" customHeight="1">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s="179"/>
      <c r="AU354" s="179"/>
      <c r="AV354"/>
      <c r="AW354"/>
    </row>
    <row r="355" spans="2:49" ht="16.5" customHeight="1">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s="179"/>
      <c r="AU355" s="179"/>
      <c r="AV355"/>
      <c r="AW355"/>
    </row>
    <row r="356" spans="2:49" ht="16.5" customHeight="1">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s="179"/>
      <c r="AU356" s="179"/>
      <c r="AV356"/>
      <c r="AW356"/>
    </row>
    <row r="357" spans="2:49" ht="16.5" customHeight="1">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s="179"/>
      <c r="AU357" s="179"/>
      <c r="AV357"/>
      <c r="AW357"/>
    </row>
    <row r="358" spans="2:49" ht="16.5" customHeight="1">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s="179"/>
      <c r="AU358" s="179"/>
      <c r="AV358"/>
      <c r="AW358"/>
    </row>
    <row r="359" spans="2:49" ht="16.5" customHeight="1">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s="179"/>
      <c r="AU359" s="179"/>
      <c r="AV359"/>
      <c r="AW359"/>
    </row>
    <row r="360" spans="2:49" ht="16.5" customHeight="1">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s="179"/>
      <c r="AU360" s="179"/>
      <c r="AV360"/>
      <c r="AW360"/>
    </row>
    <row r="361" spans="2:49" ht="16.5" customHeight="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s="179"/>
      <c r="AU361" s="179"/>
      <c r="AV361"/>
      <c r="AW361"/>
    </row>
    <row r="362" spans="2:49" ht="16.5" customHeight="1">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s="179"/>
      <c r="AU362" s="179"/>
      <c r="AV362"/>
      <c r="AW362"/>
    </row>
    <row r="363" spans="2:49" ht="16.5" customHeight="1">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s="179"/>
      <c r="AU363" s="179"/>
      <c r="AV363"/>
      <c r="AW363"/>
    </row>
    <row r="364" spans="2:49" ht="16.5" customHeight="1">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s="179"/>
      <c r="AU364" s="179"/>
      <c r="AV364"/>
      <c r="AW364"/>
    </row>
    <row r="365" spans="2:49" ht="16.5" customHeight="1">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s="179"/>
      <c r="AU365" s="179"/>
      <c r="AV365"/>
      <c r="AW365"/>
    </row>
    <row r="366" spans="2:49" ht="16.5" customHeight="1">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s="179"/>
      <c r="AU366" s="179"/>
      <c r="AV366"/>
      <c r="AW366"/>
    </row>
    <row r="367" spans="2:49" ht="16.5" customHeight="1">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s="179"/>
      <c r="AU367" s="179"/>
      <c r="AV367"/>
      <c r="AW367"/>
    </row>
    <row r="368" spans="2:49" ht="16.5" customHeight="1">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s="179"/>
      <c r="AU368" s="179"/>
      <c r="AV368"/>
      <c r="AW368"/>
    </row>
    <row r="369" spans="2:49" ht="16.5" customHeight="1">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s="179"/>
      <c r="AU369" s="179"/>
      <c r="AV369"/>
      <c r="AW369"/>
    </row>
    <row r="370" spans="2:49" ht="16.5" customHeight="1">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s="179"/>
      <c r="AU370" s="179"/>
      <c r="AV370"/>
      <c r="AW370"/>
    </row>
    <row r="371" spans="2:49" ht="16.5" customHeight="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s="179"/>
      <c r="AU371" s="179"/>
      <c r="AV371"/>
      <c r="AW371"/>
    </row>
    <row r="372" spans="2:49" ht="16.5" customHeight="1">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s="179"/>
      <c r="AU372" s="179"/>
      <c r="AV372"/>
      <c r="AW372"/>
    </row>
    <row r="373" spans="2:49" ht="16.5" customHeight="1">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s="179"/>
      <c r="AU373" s="179"/>
      <c r="AV373"/>
      <c r="AW373"/>
    </row>
    <row r="374" spans="2:49" ht="16.5" customHeight="1">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s="179"/>
      <c r="AU374" s="179"/>
      <c r="AV374"/>
      <c r="AW374"/>
    </row>
    <row r="375" spans="2:49" ht="16.5" customHeight="1">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s="179"/>
      <c r="AU375" s="179"/>
      <c r="AV375"/>
      <c r="AW375"/>
    </row>
    <row r="376" spans="2:49" ht="16.5" customHeight="1">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s="179"/>
      <c r="AU376" s="179"/>
      <c r="AV376"/>
      <c r="AW376"/>
    </row>
    <row r="377" spans="2:49" ht="16.5" customHeight="1">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s="179"/>
      <c r="AU377" s="179"/>
      <c r="AV377"/>
      <c r="AW377"/>
    </row>
    <row r="378" spans="2:49" ht="16.5" customHeight="1">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s="179"/>
      <c r="AU378" s="179"/>
      <c r="AV378"/>
      <c r="AW378"/>
    </row>
    <row r="379" spans="2:49" ht="16.5" customHeight="1">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s="179"/>
      <c r="AU379" s="179"/>
      <c r="AV379"/>
      <c r="AW379"/>
    </row>
    <row r="380" spans="2:49" ht="16.5" customHeight="1">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s="179"/>
      <c r="AU380" s="179"/>
      <c r="AV380"/>
      <c r="AW380"/>
    </row>
    <row r="381" spans="2:49" ht="16.5" customHeight="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s="179"/>
      <c r="AU381" s="179"/>
      <c r="AV381"/>
      <c r="AW381"/>
    </row>
    <row r="382" spans="2:49" ht="16.5" customHeight="1">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s="179"/>
      <c r="AU382" s="179"/>
      <c r="AV382"/>
      <c r="AW382"/>
    </row>
    <row r="383" spans="2:49" ht="16.5" customHeight="1">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s="179"/>
      <c r="AU383" s="179"/>
      <c r="AV383"/>
      <c r="AW383"/>
    </row>
    <row r="384" spans="2:49" ht="16.5" customHeight="1">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s="179"/>
      <c r="AU384" s="179"/>
      <c r="AV384"/>
      <c r="AW384"/>
    </row>
    <row r="385" spans="2:49" ht="16.5" customHeight="1">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s="179"/>
      <c r="AU385" s="179"/>
      <c r="AV385"/>
      <c r="AW385"/>
    </row>
    <row r="386" spans="2:49" ht="16.5" customHeight="1">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s="179"/>
      <c r="AU386" s="179"/>
      <c r="AV386"/>
      <c r="AW386"/>
    </row>
    <row r="387" spans="2:49" ht="16.5" customHeight="1">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s="179"/>
      <c r="AU387" s="179"/>
      <c r="AV387"/>
      <c r="AW387"/>
    </row>
    <row r="388" spans="2:49" ht="16.5" customHeight="1">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s="179"/>
      <c r="AU388" s="179"/>
      <c r="AV388"/>
      <c r="AW388"/>
    </row>
    <row r="389" spans="2:49" ht="16.5" customHeight="1">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s="179"/>
      <c r="AU389" s="179"/>
      <c r="AV389"/>
      <c r="AW389"/>
    </row>
    <row r="390" spans="2:49" ht="16.5" customHeight="1">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s="179"/>
      <c r="AU390" s="179"/>
      <c r="AV390"/>
      <c r="AW390"/>
    </row>
    <row r="391" spans="2:49" ht="16.5" customHeight="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s="179"/>
      <c r="AU391" s="179"/>
      <c r="AV391"/>
      <c r="AW391"/>
    </row>
    <row r="392" spans="2:49" ht="16.5" customHeight="1">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s="179"/>
      <c r="AU392" s="179"/>
      <c r="AV392"/>
      <c r="AW392"/>
    </row>
    <row r="393" spans="2:49" ht="16.5" customHeight="1">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s="179"/>
      <c r="AU393" s="179"/>
      <c r="AV393"/>
      <c r="AW393"/>
    </row>
    <row r="394" spans="2:49" ht="16.5" customHeight="1">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s="179"/>
      <c r="AU394" s="179"/>
      <c r="AV394"/>
      <c r="AW394"/>
    </row>
    <row r="395" spans="2:49" ht="16.5" customHeight="1">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s="179"/>
      <c r="AU395" s="179"/>
      <c r="AV395"/>
      <c r="AW395"/>
    </row>
    <row r="396" spans="2:49" ht="16.5" customHeight="1">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s="179"/>
      <c r="AU396" s="179"/>
      <c r="AV396"/>
      <c r="AW396"/>
    </row>
    <row r="397" spans="2:49" ht="16.5" customHeight="1">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s="179"/>
      <c r="AU397" s="179"/>
      <c r="AV397"/>
      <c r="AW397"/>
    </row>
    <row r="398" spans="2:49" ht="16.5" customHeight="1">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s="179"/>
      <c r="AU398" s="179"/>
      <c r="AV398"/>
      <c r="AW398"/>
    </row>
    <row r="399" spans="2:49" ht="16.5" customHeight="1">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s="179"/>
      <c r="AU399" s="179"/>
      <c r="AV399"/>
      <c r="AW399"/>
    </row>
    <row r="400" spans="2:49" ht="16.5" customHeight="1">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s="179"/>
      <c r="AU400" s="179"/>
      <c r="AV400"/>
      <c r="AW400"/>
    </row>
    <row r="401" spans="2:49" ht="16.5" customHeight="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s="179"/>
      <c r="AU401" s="179"/>
      <c r="AV401"/>
      <c r="AW401"/>
    </row>
    <row r="402" spans="2:49" ht="16.5" customHeight="1">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s="179"/>
      <c r="AU402" s="179"/>
      <c r="AV402"/>
      <c r="AW402"/>
    </row>
    <row r="403" spans="2:49" ht="16.5" customHeight="1">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s="179"/>
      <c r="AU403" s="179"/>
      <c r="AV403"/>
      <c r="AW403"/>
    </row>
    <row r="404" spans="2:49" ht="16.5" customHeight="1">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row>
    <row r="405" spans="2:49" ht="16.5" customHeight="1">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row>
    <row r="406" spans="2:49" ht="16.5" customHeight="1">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row>
    <row r="407" spans="2:49" ht="16.5" customHeight="1">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row>
    <row r="408" spans="2:49" ht="16.5" customHeight="1">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row>
    <row r="409" spans="2:49" ht="16.5" customHeight="1">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row>
    <row r="410" spans="2:49" ht="16.5" customHeight="1">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row>
    <row r="411" spans="2:49" ht="16.5" customHeight="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row>
    <row r="412" spans="2:49" ht="16.5" customHeight="1">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row>
    <row r="413" spans="2:49" ht="16.5" customHeight="1">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row>
    <row r="414" spans="2:49" ht="16.5" customHeight="1">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row>
    <row r="415" spans="2:49" ht="16.5" customHeight="1">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row>
    <row r="416" spans="2:49" ht="16.5" customHeight="1">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row>
    <row r="417" spans="2:49" ht="16.5" customHeight="1">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row>
    <row r="418" spans="2:49" ht="16.5" customHeight="1">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row>
    <row r="419" spans="2:49" ht="16.5" customHeight="1">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row>
    <row r="420" spans="2:49" ht="16.5" customHeight="1">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row>
    <row r="421" spans="2:49" ht="16.5" customHeight="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row>
    <row r="422" spans="2:49" ht="16.5" customHeight="1">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row>
    <row r="423" spans="2:49" ht="16.5" customHeight="1">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row>
    <row r="424" spans="2:49" ht="16.5" customHeight="1">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row>
    <row r="425" spans="2:49" ht="16.5" customHeight="1">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row>
    <row r="426" spans="2:49" ht="16.5" customHeight="1">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row>
    <row r="427" spans="2:49" ht="16.5" customHeight="1">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row>
    <row r="428" spans="2:49" ht="16.5" customHeight="1">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row>
    <row r="429" spans="2:49" ht="16.5" customHeight="1">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row>
    <row r="430" spans="2:49" ht="16.5" customHeight="1">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row>
    <row r="431" spans="2:49" ht="16.5" customHeight="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row>
    <row r="432" spans="2:49" ht="16.5" customHeight="1">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row>
    <row r="433" spans="2:49" ht="16.5" customHeight="1">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row>
    <row r="434" spans="2:49" ht="16.5" customHeight="1">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row>
    <row r="435" spans="2:49" ht="16.5" customHeight="1">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row>
    <row r="436" spans="2:49" ht="16.5" customHeight="1">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row>
    <row r="437" spans="2:49" ht="16.5" customHeight="1">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row>
    <row r="438" spans="2:49" ht="16.5" customHeight="1">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row>
    <row r="439" spans="2:49" ht="16.5" customHeight="1">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row>
    <row r="440" spans="2:49" ht="16.5" customHeight="1">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row>
    <row r="441" spans="2:49" ht="16.5" customHeight="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row>
    <row r="442" spans="2:49" ht="16.5" customHeight="1">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row>
    <row r="443" spans="2:49" ht="16.5" customHeight="1">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row>
    <row r="444" spans="2:49" ht="16.5" customHeight="1">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row>
    <row r="445" spans="2:49" ht="16.5" customHeight="1">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row>
    <row r="446" spans="2:49" ht="16.5" customHeight="1">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row>
    <row r="447" spans="2:49" ht="16.5" customHeight="1">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row>
    <row r="448" spans="2:49" ht="16.5" customHeight="1">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row>
    <row r="449" spans="2:49" ht="16.5" customHeight="1">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row>
    <row r="450" spans="2:49" ht="16.5" customHeight="1">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row>
    <row r="451" spans="2:49" ht="16.5" customHeight="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row>
    <row r="452" spans="2:49" ht="16.5" customHeight="1">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row>
    <row r="453" spans="2:49" ht="16.5" customHeight="1">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row>
    <row r="454" spans="2:49" ht="16.5" customHeight="1">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row>
    <row r="455" spans="2:49" ht="16.5" customHeight="1">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row>
    <row r="456" spans="2:49" ht="16.5" customHeight="1">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row>
    <row r="457" spans="2:49" ht="16.5" customHeight="1">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row>
    <row r="458" spans="2:49" ht="16.5" customHeight="1">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row>
    <row r="459" spans="2:49" ht="16.5" customHeight="1">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row>
    <row r="460" spans="2:49" ht="16.5" customHeight="1">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row>
    <row r="461" spans="2:49" ht="16.5" customHeight="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row>
    <row r="462" spans="2:49" ht="16.5" customHeight="1">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row>
    <row r="463" spans="2:49" ht="16.5" customHeight="1">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row>
    <row r="464" spans="2:49" ht="16.5" customHeight="1">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row>
    <row r="465" spans="2:49" ht="16.5" customHeight="1">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row>
    <row r="466" spans="2:49" ht="16.5" customHeight="1">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row>
    <row r="467" spans="2:49" ht="16.5" customHeight="1">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row>
    <row r="468" spans="2:49" ht="16.5" customHeight="1">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row>
    <row r="469" spans="2:49" ht="16.5" customHeight="1">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row>
    <row r="470" spans="2:49" ht="16.5" customHeight="1">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row>
    <row r="471" spans="2:49" ht="16.5" customHeight="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row>
    <row r="472" spans="2:49" ht="16.5" customHeight="1">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row>
    <row r="473" spans="2:49" ht="16.5" customHeight="1">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row>
    <row r="474" spans="2:49" ht="16.5" customHeight="1">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row>
    <row r="475" spans="2:49" ht="16.5" customHeight="1">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row>
    <row r="476" spans="2:49" ht="16.5" customHeight="1">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row>
    <row r="477" spans="2:49" ht="16.5" customHeight="1">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row>
    <row r="478" spans="2:49" ht="16.5" customHeight="1">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row>
    <row r="479" spans="2:49" ht="16.5" customHeight="1">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row>
    <row r="480" spans="2:49" ht="16.5" customHeight="1">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row>
    <row r="481" spans="2:49" ht="16.5" customHeight="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row>
    <row r="482" spans="2:49" ht="16.5" customHeight="1">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row>
    <row r="483" spans="2:49" ht="16.5" customHeight="1">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row>
    <row r="484" spans="2:49" ht="16.5" customHeight="1">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row>
    <row r="485" spans="2:49" ht="16.5" customHeight="1">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row>
    <row r="486" spans="2:49" ht="16.5" customHeight="1">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row>
    <row r="487" spans="2:49" ht="16.5" customHeight="1">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row>
    <row r="488" spans="2:49" ht="16.5" customHeight="1">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row>
    <row r="489" spans="2:49" ht="16.5" customHeight="1">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row>
    <row r="490" spans="2:49" ht="16.5" customHeight="1">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row>
    <row r="491" spans="2:49" ht="16.5" customHeight="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row>
    <row r="492" spans="2:49" ht="16.5" customHeight="1">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row>
    <row r="493" spans="2:49" ht="16.5" customHeight="1">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row>
    <row r="494" spans="2:49" ht="16.5" customHeight="1">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row>
    <row r="495" spans="2:49" ht="16.5" customHeight="1">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row>
    <row r="496" spans="2:49" ht="16.5" customHeight="1">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row>
    <row r="497" spans="2:49" ht="16.5" customHeight="1">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row>
    <row r="498" spans="2:49" ht="16.5" customHeight="1">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row>
    <row r="499" spans="2:49" ht="16.5" customHeight="1">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row>
    <row r="500" spans="2:49" ht="16.5" customHeight="1">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row>
    <row r="501" spans="2:49" ht="16.5" customHeight="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row>
    <row r="502" spans="2:49" ht="16.5" customHeight="1">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row>
    <row r="503" spans="2:49" ht="16.5" customHeight="1">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row>
    <row r="504" spans="2:49" ht="16.5" customHeight="1">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row>
    <row r="505" spans="2:49" ht="16.5" customHeight="1">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row>
    <row r="506" spans="2:49" ht="16.5" customHeight="1">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row>
    <row r="507" spans="2:49" ht="16.5" customHeight="1">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row>
    <row r="508" spans="2:49" ht="16.5" customHeight="1">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row>
    <row r="509" spans="2:49" ht="16.5" customHeight="1">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row>
    <row r="510" spans="2:49" ht="16.5" customHeight="1">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row>
    <row r="511" spans="2:49" ht="16.5" customHeight="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row>
    <row r="512" spans="2:49" ht="16.5" customHeight="1">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row>
    <row r="513" spans="2:49" ht="16.5" customHeight="1">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row>
    <row r="514" spans="2:49" ht="16.5" customHeight="1">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row>
    <row r="515" spans="2:49" ht="16.5" customHeight="1">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row>
    <row r="516" spans="2:49" ht="16.5" customHeight="1">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row>
    <row r="517" spans="2:49" ht="16.5" customHeight="1">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row>
    <row r="518" spans="2:49" ht="16.5" customHeight="1">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row>
    <row r="519" spans="2:49" ht="16.5" customHeight="1">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row>
    <row r="520" spans="2:49" ht="16.5" customHeight="1">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row>
    <row r="521" spans="2:49" ht="16.5" customHeight="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row>
    <row r="522" spans="2:49" ht="16.5" customHeight="1">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row>
    <row r="523" spans="2:49" ht="16.5" customHeight="1">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row>
    <row r="524" spans="2:49" ht="16.5" customHeight="1">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row>
    <row r="525" spans="2:49" ht="16.5" customHeight="1">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row>
    <row r="526" spans="2:49" ht="16.5" customHeight="1">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row>
    <row r="527" spans="2:49" ht="16.5" customHeight="1">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row>
    <row r="528" spans="2:49" ht="16.5" customHeight="1">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row>
    <row r="529" spans="2:49" ht="16.5" customHeight="1">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row>
    <row r="530" spans="2:49" ht="16.5" customHeight="1">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row>
    <row r="531" spans="2:49" ht="16.5" customHeight="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row>
    <row r="532" spans="2:49" ht="16.5" customHeight="1">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row>
    <row r="533" spans="2:49" ht="16.5" customHeight="1">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row>
    <row r="534" spans="2:49" ht="16.5" customHeight="1">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row>
    <row r="535" spans="2:49" ht="16.5" customHeight="1">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row>
    <row r="536" spans="2:49" ht="16.5" customHeight="1">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row>
    <row r="537" spans="2:49" ht="16.5" customHeight="1">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row>
    <row r="538" spans="2:49" ht="16.5" customHeight="1">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row>
    <row r="539" spans="2:49" ht="16.5" customHeight="1">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row>
    <row r="540" spans="2:49" ht="16.5" customHeight="1">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row>
    <row r="541" spans="2:49" ht="16.5" customHeight="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row>
    <row r="542" spans="2:49" ht="16.5" customHeight="1">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row>
    <row r="543" spans="2:49" ht="16.5" customHeight="1">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row>
    <row r="544" spans="2:49" ht="16.5" customHeight="1">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row>
    <row r="545" spans="2:49" ht="16.5" customHeight="1">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row>
    <row r="546" spans="2:49" ht="16.5" customHeight="1">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row>
    <row r="547" spans="2:49" ht="16.5" customHeight="1">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row>
    <row r="548" spans="2:49" ht="16.5" customHeight="1">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row>
    <row r="549" spans="2:49" ht="16.5" customHeight="1">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row>
    <row r="550" spans="2:49" ht="16.5" customHeight="1">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row>
    <row r="551" spans="2:49" ht="16.5" customHeight="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row>
    <row r="552" spans="2:49" ht="16.5" customHeight="1">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row>
    <row r="553" spans="2:49" ht="16.5" customHeight="1">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row>
    <row r="554" spans="2:49" ht="16.5" customHeight="1">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row>
    <row r="555" spans="2:49" ht="16.5" customHeight="1">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row>
    <row r="556" spans="2:49" ht="16.5" customHeight="1">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row>
    <row r="557" spans="2:49" ht="16.5" customHeight="1">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row>
    <row r="558" spans="2:49" ht="16.5" customHeight="1">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row>
    <row r="559" spans="2:49" ht="16.5" customHeight="1">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row>
    <row r="560" spans="2:49" ht="16.5" customHeight="1">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row>
    <row r="561" spans="2:49" ht="16.5" customHeight="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row>
    <row r="562" spans="2:49" ht="16.5" customHeight="1">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row>
    <row r="563" spans="2:49" ht="16.5" customHeight="1">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row>
    <row r="564" spans="2:49" ht="16.5" customHeight="1">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row>
    <row r="565" spans="2:49" ht="16.5" customHeight="1">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row>
    <row r="566" spans="2:49" ht="16.5" customHeight="1">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row>
    <row r="567" spans="2:49" ht="16.5" customHeight="1">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row>
    <row r="568" spans="2:49" ht="16.5" customHeight="1">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row>
    <row r="569" spans="2:49" ht="16.5" customHeight="1">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row>
    <row r="570" spans="2:49" ht="16.5" customHeight="1">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row>
    <row r="571" spans="2:49" ht="16.5" customHeight="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row>
    <row r="572" spans="2:49" ht="16.5" customHeight="1">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row>
    <row r="573" spans="2:49" ht="16.5" customHeight="1">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row>
    <row r="574" spans="2:49" ht="16.5" customHeight="1">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row>
    <row r="575" spans="2:49" ht="16.5" customHeight="1">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row>
    <row r="576" spans="2:49" ht="16.5" customHeight="1">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row>
    <row r="577" spans="2:49" ht="16.5" customHeight="1">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row>
    <row r="578" spans="2:49" ht="16.5" customHeight="1">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row>
    <row r="579" spans="2:49" ht="16.5" customHeight="1">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row>
    <row r="580" spans="2:49" ht="16.5" customHeight="1">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row>
    <row r="581" spans="2:49" ht="16.5" customHeight="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row>
    <row r="582" spans="2:49" ht="16.5" customHeight="1">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row>
    <row r="583" spans="2:49" ht="16.5" customHeight="1">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row>
    <row r="584" spans="2:49" ht="16.5" customHeight="1">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row>
    <row r="585" spans="2:49" ht="16.5" customHeight="1">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row>
    <row r="586" spans="2:49" ht="16.5" customHeight="1">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row>
    <row r="587" spans="2:49" ht="16.5" customHeight="1">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row>
    <row r="588" spans="2:49" ht="16.5" customHeight="1">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row>
    <row r="589" spans="2:49" ht="16.5" customHeight="1">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row>
    <row r="590" spans="2:49" ht="16.5" customHeight="1">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row>
    <row r="591" spans="2:49" ht="16.5" customHeight="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row>
    <row r="592" spans="2:49" ht="16.5" customHeight="1">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row>
    <row r="593" spans="2:49" ht="16.5" customHeight="1">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row>
    <row r="594" spans="2:49" ht="16.5" customHeight="1">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row>
    <row r="595" spans="2:49" ht="16.5" customHeight="1">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row>
    <row r="596" spans="2:49" ht="16.5" customHeight="1">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row>
    <row r="597" spans="2:49" ht="16.5" customHeight="1">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row>
    <row r="598" spans="2:49" ht="16.5" customHeight="1">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row>
    <row r="599" spans="2:49" ht="16.5" customHeight="1">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row>
    <row r="600" spans="2:49" ht="16.5" customHeight="1">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row>
    <row r="601" spans="2:49" ht="16.5" customHeight="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row>
    <row r="602" spans="2:49" ht="16.5" customHeight="1">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row>
    <row r="603" spans="2:49" ht="16.5" customHeight="1">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row>
    <row r="604" spans="2:49" ht="16.5" customHeight="1">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row>
    <row r="605" spans="2:49" ht="16.5" customHeight="1">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row>
    <row r="606" spans="2:49" ht="16.5" customHeight="1">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row>
    <row r="607" spans="2:49" ht="16.5" customHeight="1">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row>
    <row r="608" spans="2:49" ht="16.5" customHeight="1">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row>
    <row r="609" spans="2:49" ht="16.5" customHeight="1">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row>
    <row r="610" spans="2:49" ht="16.5" customHeight="1">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row>
    <row r="611" spans="2:49" ht="16.5" customHeight="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row>
    <row r="612" spans="2:49" ht="16.5" customHeight="1">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row>
    <row r="613" spans="2:49" ht="16.5" customHeight="1">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row>
    <row r="614" spans="2:49" ht="16.5" customHeight="1">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row>
    <row r="615" spans="2:49" ht="16.5" customHeight="1">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row>
    <row r="616" spans="2:49" ht="16.5" customHeight="1">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row>
    <row r="617" spans="2:49" ht="16.5" customHeight="1">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row>
    <row r="618" spans="2:49" ht="16.5" customHeight="1">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row>
    <row r="619" spans="2:49" ht="16.5" customHeight="1">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row>
    <row r="620" spans="2:49" ht="16.5" customHeight="1">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row>
    <row r="621" spans="2:49" ht="16.5" customHeight="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row>
    <row r="622" spans="2:49" ht="16.5" customHeight="1">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row>
    <row r="623" spans="2:49" ht="16.5" customHeight="1">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row>
    <row r="624" spans="2:49" ht="16.5" customHeight="1">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row>
    <row r="625" spans="2:49" ht="16.5" customHeight="1">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row>
    <row r="626" spans="2:49" ht="16.5" customHeight="1">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row>
    <row r="627" spans="2:49" ht="16.5" customHeight="1">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row>
    <row r="628" spans="2:49" ht="16.5" customHeight="1">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row>
    <row r="629" spans="2:49" ht="16.5" customHeight="1">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row>
    <row r="630" spans="2:49" ht="16.5" customHeight="1">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row>
    <row r="631" spans="2:49" ht="16.5" customHeight="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row>
    <row r="632" spans="2:49" ht="16.5" customHeight="1">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row>
    <row r="633" spans="2:49" ht="16.5" customHeight="1">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row>
    <row r="634" spans="2:49" ht="16.5" customHeight="1">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row>
    <row r="635" spans="2:49" ht="16.5" customHeight="1">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row>
    <row r="636" spans="2:49" ht="16.5" customHeight="1">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row>
    <row r="637" spans="2:49" ht="16.5" customHeight="1">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row>
    <row r="638" spans="2:49" ht="16.5" customHeight="1">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row>
    <row r="639" spans="2:49" ht="16.5" customHeight="1">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row>
    <row r="640" spans="2:49" ht="16.5" customHeight="1">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row>
    <row r="641" spans="2:49" ht="16.5" customHeight="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row>
    <row r="642" spans="2:49" ht="16.5" customHeight="1">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row>
    <row r="643" spans="2:49" ht="16.5" customHeight="1">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row>
    <row r="644" spans="2:49" ht="16.5" customHeight="1">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row>
    <row r="645" spans="2:49" ht="16.5" customHeight="1">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row>
    <row r="646" spans="2:49" ht="16.5" customHeight="1">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row>
    <row r="647" spans="2:49" ht="16.5" customHeight="1">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row>
    <row r="648" spans="2:49" ht="16.5" customHeight="1">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row>
    <row r="649" spans="2:49" ht="16.5" customHeight="1">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row>
    <row r="650" spans="2:49" ht="16.5" customHeight="1">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row>
    <row r="651" spans="2:49" ht="16.5" customHeight="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row>
    <row r="652" spans="2:49" ht="16.5" customHeight="1">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row>
    <row r="653" spans="2:49" ht="16.5" customHeight="1">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row>
    <row r="654" spans="2:49" ht="16.5" customHeight="1">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row>
    <row r="655" spans="2:49" ht="16.5" customHeight="1">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row>
    <row r="656" spans="2:49" ht="16.5" customHeight="1">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row>
    <row r="657" spans="2:49" ht="16.5" customHeight="1">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row>
    <row r="658" spans="2:49" ht="16.5" customHeight="1">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row>
    <row r="659" spans="2:49" ht="16.5" customHeight="1">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row>
    <row r="660" spans="2:49" ht="16.5" customHeight="1">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row>
    <row r="661" spans="2:49" ht="16.5" customHeight="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row>
    <row r="662" spans="2:49" ht="16.5" customHeight="1">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row>
    <row r="663" spans="2:49" ht="16.5" customHeight="1">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row>
    <row r="664" spans="2:49" ht="16.5" customHeight="1">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row>
    <row r="665" spans="2:49" ht="16.5" customHeight="1">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row>
    <row r="666" spans="2:49" ht="16.5" customHeight="1">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row>
    <row r="667" spans="2:49" ht="16.5" customHeight="1">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row>
    <row r="668" spans="2:49" ht="16.5" customHeight="1">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row>
    <row r="669" spans="2:49" ht="16.5" customHeight="1">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row>
    <row r="670" spans="2:49" ht="16.5" customHeight="1">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row>
    <row r="671" spans="2:49" ht="16.5" customHeight="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row>
    <row r="672" spans="2:49" ht="16.5" customHeight="1">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row>
    <row r="673" spans="2:49" ht="16.5" customHeight="1">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row>
    <row r="674" spans="2:49" ht="16.5" customHeight="1">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row>
    <row r="675" spans="2:49" ht="16.5" customHeight="1">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row>
    <row r="676" spans="2:49" ht="16.5" customHeight="1">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row>
    <row r="677" spans="2:49" ht="16.5" customHeight="1">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row>
    <row r="678" spans="2:49" ht="16.5" customHeight="1">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row>
    <row r="679" spans="2:49" ht="16.5" customHeight="1">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row>
    <row r="680" spans="2:49" ht="16.5" customHeight="1">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row>
    <row r="681" spans="2:49" ht="16.5" customHeight="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row>
    <row r="682" spans="2:49" ht="16.5" customHeight="1">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row>
    <row r="683" spans="2:49" ht="16.5" customHeight="1">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row>
    <row r="684" spans="2:49" ht="16.5" customHeight="1">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row>
    <row r="685" spans="2:49" ht="16.5" customHeight="1">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row>
    <row r="686" spans="2:49" ht="16.5" customHeight="1">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row>
    <row r="687" spans="2:49" ht="16.5" customHeight="1">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row>
    <row r="688" spans="2:49" ht="16.5" customHeight="1">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row>
    <row r="689" spans="2:49" ht="16.5" customHeight="1">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row>
    <row r="690" spans="2:49" ht="16.5" customHeight="1">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row>
    <row r="691" spans="2:49" ht="16.5" customHeight="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row>
    <row r="692" spans="2:49" ht="16.5" customHeight="1">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row>
    <row r="693" spans="2:49" ht="16.5" customHeight="1">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row>
    <row r="694" spans="2:49" ht="16.5" customHeight="1">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row>
    <row r="695" spans="2:49" ht="16.5" customHeight="1">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row>
    <row r="696" spans="2:49" ht="16.5" customHeight="1">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row>
    <row r="697" spans="2:49" ht="16.5" customHeight="1">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row>
    <row r="698" spans="2:49" ht="16.5" customHeight="1">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row>
    <row r="699" spans="2:49" ht="16.5" customHeight="1">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row>
    <row r="700" spans="2:49" ht="16.5" customHeight="1">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row>
    <row r="701" spans="2:49" ht="16.5" customHeight="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row>
    <row r="702" spans="2:49" ht="16.5" customHeight="1">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row>
    <row r="703" spans="2:49" ht="16.5" customHeight="1">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row>
    <row r="704" spans="2:49" ht="16.5" customHeight="1">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row>
    <row r="705" spans="2:49" ht="16.5" customHeight="1">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row>
    <row r="706" spans="2:49" ht="16.5" customHeight="1">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row>
    <row r="707" spans="2:49" ht="16.5" customHeight="1">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row>
    <row r="708" spans="2:49" ht="16.5" customHeight="1">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row>
    <row r="709" spans="2:49" ht="16.5" customHeight="1">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row>
    <row r="710" spans="2:49" ht="16.5" customHeight="1">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row>
    <row r="711" spans="2:49" ht="16.5" customHeight="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row>
    <row r="712" spans="2:49" ht="16.5" customHeight="1">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row>
    <row r="713" spans="2:49" ht="16.5" customHeight="1">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row>
    <row r="714" spans="2:49" ht="16.5" customHeight="1">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row>
    <row r="715" spans="2:49" ht="16.5" customHeight="1">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row>
    <row r="716" spans="2:49" ht="16.5" customHeight="1">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row>
    <row r="717" spans="2:49" ht="16.5" customHeight="1">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row>
    <row r="718" spans="2:49" ht="16.5" customHeight="1">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row>
    <row r="719" spans="2:49" ht="16.5" customHeight="1">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row>
    <row r="720" spans="2:49" ht="16.5" customHeight="1">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row>
    <row r="721" spans="2:49" ht="16.5" customHeight="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row>
    <row r="722" spans="2:49" ht="16.5" customHeight="1">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row>
    <row r="723" spans="2:49" ht="16.5" customHeight="1">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row>
    <row r="724" spans="2:49" ht="16.5" customHeight="1">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row>
    <row r="725" spans="2:49" ht="16.5" customHeight="1">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row>
    <row r="726" spans="2:49" ht="16.5" customHeight="1">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row>
    <row r="727" spans="2:49" ht="16.5" customHeight="1">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row>
    <row r="728" spans="2:49" ht="16.5" customHeight="1">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row>
    <row r="729" spans="2:49" ht="16.5" customHeight="1">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row>
    <row r="730" spans="2:49" ht="16.5" customHeight="1">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row>
    <row r="731" spans="2:49" ht="16.5" customHeight="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row>
    <row r="732" spans="2:49" ht="16.5" customHeight="1">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row>
    <row r="733" spans="2:49" ht="16.5" customHeight="1">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row>
    <row r="734" spans="2:49" ht="16.5" customHeight="1">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row>
    <row r="735" spans="2:49" ht="16.5" customHeight="1">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row>
    <row r="736" spans="2:49" ht="16.5" customHeight="1">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row>
    <row r="737" spans="2:49" ht="16.5" customHeight="1">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row>
    <row r="738" spans="2:49" ht="16.5" customHeight="1">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row>
    <row r="739" spans="2:49" ht="16.5" customHeight="1">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row>
    <row r="740" spans="2:49" ht="16.5" customHeight="1">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row>
    <row r="741" spans="2:49" ht="16.5" customHeight="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row>
    <row r="742" spans="2:49" ht="16.5" customHeight="1">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row>
    <row r="743" spans="2:49" ht="16.5" customHeight="1">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row>
    <row r="744" spans="2:49" ht="16.5" customHeight="1">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row>
    <row r="745" spans="2:49" ht="16.5" customHeight="1">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row>
    <row r="746" spans="2:49" ht="16.5" customHeight="1">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row>
    <row r="747" spans="2:49" ht="16.5" customHeight="1">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row>
    <row r="748" spans="2:49" ht="16.5" customHeight="1">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row>
    <row r="749" spans="2:49" ht="16.5" customHeight="1">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row>
    <row r="750" spans="2:49" ht="16.5" customHeight="1">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row>
    <row r="751" spans="2:49" ht="16.5" customHeight="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row>
    <row r="752" spans="2:49" ht="16.5" customHeight="1">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row>
    <row r="753" spans="2:49" ht="16.5" customHeight="1">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row>
    <row r="754" spans="2:49" ht="16.5" customHeight="1">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row>
    <row r="755" spans="2:49" ht="16.5" customHeight="1">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row>
    <row r="756" spans="2:49" ht="16.5" customHeight="1">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row>
    <row r="757" spans="2:49" ht="16.5" customHeight="1">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row>
    <row r="758" spans="2:49" ht="16.5" customHeight="1">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row>
    <row r="759" spans="2:49" ht="16.5" customHeight="1">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row>
    <row r="760" spans="2:49" ht="16.5" customHeight="1">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row>
    <row r="761" spans="2:49" ht="16.5" customHeight="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row>
    <row r="762" spans="2:49" ht="16.5" customHeight="1">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row>
    <row r="763" spans="2:49" ht="16.5" customHeight="1">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row>
    <row r="764" spans="2:49" ht="16.5" customHeight="1">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row>
    <row r="765" spans="2:49" ht="16.5" customHeight="1">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row>
    <row r="766" spans="2:49" ht="16.5" customHeight="1">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row>
    <row r="767" spans="2:49" ht="16.5" customHeight="1">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row>
    <row r="768" spans="2:49" ht="16.5" customHeight="1">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row>
    <row r="769" spans="2:49" ht="16.5" customHeight="1">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row>
    <row r="770" spans="2:49" ht="16.5" customHeight="1">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row>
    <row r="771" spans="2:49" ht="16.5" customHeight="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row>
    <row r="772" spans="2:49" ht="16.5" customHeight="1">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row>
    <row r="773" spans="2:49" ht="16.5" customHeight="1">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row>
    <row r="774" spans="2:49" ht="16.5" customHeight="1">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row>
    <row r="775" spans="2:49" ht="16.5" customHeight="1">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row>
    <row r="776" spans="2:49" ht="16.5" customHeight="1">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row>
    <row r="777" spans="2:49" ht="16.5" customHeight="1">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row>
    <row r="778" spans="2:49" ht="16.5" customHeight="1">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row>
    <row r="779" spans="2:49" ht="16.5" customHeight="1">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row>
    <row r="780" spans="2:49" ht="16.5" customHeight="1">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row>
    <row r="781" spans="2:49" ht="16.5" customHeight="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row>
    <row r="782" spans="2:49" ht="16.5" customHeight="1">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row>
    <row r="783" spans="2:49" ht="16.5" customHeight="1">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row>
    <row r="784" spans="2:49" ht="16.5" customHeight="1">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row>
    <row r="785" spans="2:49" ht="16.5" customHeight="1">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row>
    <row r="786" spans="2:49" ht="16.5" customHeight="1">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row>
    <row r="787" spans="2:49" ht="16.5" customHeight="1">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row>
    <row r="788" spans="2:49" ht="16.5" customHeight="1">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row>
    <row r="789" spans="2:49" ht="16.5" customHeight="1">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row>
    <row r="790" spans="2:49" ht="16.5" customHeight="1">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row>
    <row r="791" spans="2:49" ht="16.5" customHeight="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row>
    <row r="792" spans="2:49" ht="16.5" customHeight="1">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row>
    <row r="793" spans="2:49" ht="16.5" customHeight="1">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row>
    <row r="794" spans="2:49" ht="16.5" customHeight="1">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row>
    <row r="795" spans="2:49" ht="16.5" customHeight="1">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row>
    <row r="796" spans="2:49" ht="16.5" customHeight="1">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row>
    <row r="797" spans="2:49" ht="16.5" customHeight="1">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row>
    <row r="798" spans="2:49" ht="16.5" customHeight="1">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row>
    <row r="799" spans="2:49" ht="16.5" customHeight="1">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row>
    <row r="800" spans="2:49" ht="16.5" customHeight="1">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row>
    <row r="801" spans="2:49" ht="16.5" customHeight="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row>
    <row r="802" spans="2:49" ht="16.5" customHeight="1">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row>
    <row r="803" spans="2:49" ht="16.5" customHeight="1">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row>
    <row r="804" spans="2:49" ht="16.5" customHeight="1">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row>
    <row r="805" spans="2:49" ht="16.5" customHeight="1">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row>
    <row r="806" spans="2:49" ht="16.5" customHeight="1">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row>
    <row r="807" spans="2:49" ht="16.5" customHeight="1">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row>
    <row r="808" spans="2:49" ht="16.5" customHeight="1">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row>
    <row r="809" spans="2:49" ht="16.5" customHeight="1">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row>
    <row r="810" spans="2:49" ht="16.5" customHeight="1">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row>
    <row r="811" spans="2:49" ht="16.5" customHeight="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row>
    <row r="812" spans="2:49" ht="16.5" customHeight="1">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row>
    <row r="813" spans="2:49" ht="16.5" customHeight="1">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row>
    <row r="814" spans="2:49" ht="16.5" customHeight="1">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row>
    <row r="815" spans="2:49" ht="16.5" customHeight="1">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row>
    <row r="816" spans="2:49" ht="16.5" customHeight="1">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row>
    <row r="817" spans="2:49" ht="16.5" customHeight="1">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row>
    <row r="818" spans="2:49" ht="16.5" customHeight="1">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row>
    <row r="819" spans="2:49" ht="16.5" customHeight="1">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row>
    <row r="820" spans="2:49" ht="16.5" customHeight="1">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row>
    <row r="821" spans="2:49" ht="16.5" customHeight="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row>
    <row r="822" spans="2:49" ht="16.5" customHeight="1">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row>
    <row r="823" spans="2:49" ht="16.5" customHeight="1">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row>
    <row r="824" spans="2:49" ht="16.5" customHeight="1">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row>
    <row r="825" spans="2:49" ht="16.5" customHeight="1">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row>
    <row r="826" spans="2:49" ht="16.5" customHeight="1">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row>
    <row r="827" spans="2:49" ht="16.5" customHeight="1">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row>
    <row r="828" spans="2:49" ht="16.5" customHeight="1">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row>
    <row r="829" spans="2:49" ht="16.5" customHeight="1">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row>
    <row r="830" spans="2:49" ht="16.5" customHeight="1">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row>
    <row r="831" spans="2:49" ht="16.5" customHeight="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row>
    <row r="832" spans="2:49" ht="16.5" customHeight="1">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row>
    <row r="833" spans="2:49" ht="16.5" customHeight="1">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row>
    <row r="834" spans="2:49" ht="16.5" customHeight="1">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row>
    <row r="835" spans="2:49" ht="16.5" customHeight="1">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row>
    <row r="836" spans="2:49" ht="16.5" customHeight="1">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row>
    <row r="837" spans="2:49" ht="16.5" customHeight="1">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row>
    <row r="838" spans="2:49" ht="16.5" customHeight="1">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row>
    <row r="839" spans="2:49" ht="16.5" customHeight="1">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row>
    <row r="840" spans="2:49" ht="16.5" customHeight="1">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row>
    <row r="841" spans="2:49" ht="16.5" customHeight="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row>
    <row r="842" spans="2:49" ht="16.5" customHeight="1">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row>
    <row r="843" spans="2:49" ht="16.5" customHeight="1">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row>
    <row r="844" spans="2:49" ht="16.5" customHeight="1">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row>
    <row r="845" spans="2:49" ht="16.5" customHeight="1">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row>
    <row r="846" spans="2:49" ht="16.5" customHeight="1">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row>
    <row r="847" spans="2:49" ht="16.5" customHeight="1">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row>
    <row r="848" spans="2:49" ht="16.5" customHeight="1">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row>
    <row r="849" spans="2:49" ht="16.5" customHeight="1">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row>
    <row r="850" spans="2:49" ht="16.5" customHeight="1">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row>
    <row r="851" spans="2:49" ht="16.5" customHeight="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row>
    <row r="852" spans="2:49" ht="16.5" customHeight="1">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row>
    <row r="853" spans="2:49" ht="16.5" customHeight="1">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row>
    <row r="854" spans="2:49" ht="16.5" customHeight="1">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row>
    <row r="855" spans="2:49" ht="16.5" customHeight="1">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row>
    <row r="856" spans="2:49" ht="16.5" customHeight="1">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row>
    <row r="857" spans="2:49" ht="16.5" customHeight="1">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row>
    <row r="858" spans="2:49" ht="16.5" customHeight="1">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row>
    <row r="859" spans="2:49" ht="16.5" customHeight="1">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row>
    <row r="860" spans="2:49" ht="16.5" customHeight="1">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row>
    <row r="861" spans="2:49" ht="16.5" customHeight="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row>
    <row r="862" spans="2:49" ht="16.5" customHeight="1">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row>
    <row r="863" spans="2:49" ht="16.5" customHeight="1">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row>
    <row r="864" spans="2:49" ht="16.5" customHeight="1">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row>
    <row r="865" spans="2:49" ht="16.5" customHeight="1">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row>
    <row r="866" spans="2:49" ht="16.5" customHeight="1">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row>
    <row r="867" spans="2:49" ht="16.5" customHeight="1">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row>
    <row r="868" spans="2:49" ht="16.5" customHeight="1">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row>
    <row r="869" spans="2:49" ht="16.5" customHeight="1">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row>
    <row r="870" spans="2:49" ht="16.5" customHeight="1">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row>
    <row r="871" spans="2:49" ht="16.5" customHeight="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row>
    <row r="872" spans="2:49" ht="16.5" customHeight="1">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row>
    <row r="873" spans="2:49" ht="16.5" customHeight="1">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row>
    <row r="874" spans="2:49" ht="16.5" customHeight="1">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row>
    <row r="875" spans="2:49" ht="16.5" customHeight="1">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row>
    <row r="876" spans="2:49" ht="16.5" customHeight="1">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row>
    <row r="877" spans="2:49" ht="16.5" customHeight="1">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row>
    <row r="878" spans="2:49" ht="16.5" customHeight="1">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row>
    <row r="879" spans="2:49" ht="16.5" customHeight="1">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row>
    <row r="880" spans="2:49" ht="16.5" customHeight="1">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row>
    <row r="881" spans="2:49" ht="16.5" customHeight="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row>
    <row r="882" spans="2:49" ht="16.5" customHeight="1">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row>
    <row r="883" spans="2:49" ht="16.5" customHeight="1">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row>
    <row r="884" spans="2:49" ht="16.5" customHeight="1">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row>
    <row r="885" spans="2:49" ht="16.5" customHeight="1">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row>
    <row r="886" spans="2:49" ht="16.5" customHeight="1">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row>
    <row r="887" spans="2:49" ht="16.5" customHeight="1">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row>
    <row r="888" spans="2:49" ht="16.5" customHeight="1">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row>
    <row r="889" spans="2:49" ht="16.5" customHeight="1">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row>
    <row r="890" spans="2:49" ht="16.5" customHeight="1">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row>
    <row r="891" spans="2:49" ht="16.5" customHeight="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row>
    <row r="892" spans="2:49" ht="16.5" customHeight="1">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row>
    <row r="893" spans="2:49" ht="16.5" customHeight="1">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row>
    <row r="894" spans="2:49" ht="16.5" customHeight="1">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row>
    <row r="895" spans="2:49" ht="16.5" customHeight="1">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row>
    <row r="896" spans="2:49" ht="16.5" customHeight="1">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row>
    <row r="897" spans="2:49" ht="16.5" customHeight="1">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row>
    <row r="898" spans="2:49" ht="16.5" customHeight="1">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row>
    <row r="899" spans="2:49" ht="16.5" customHeight="1">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row>
    <row r="900" spans="2:49" ht="16.5" customHeight="1">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row>
    <row r="901" spans="2:49" ht="16.5" customHeight="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row>
    <row r="902" spans="2:49" ht="16.5" customHeight="1">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row>
    <row r="903" spans="2:49" ht="16.5" customHeight="1">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row>
    <row r="904" spans="2:49" ht="16.5" customHeight="1">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row>
    <row r="905" spans="2:49" ht="16.5" customHeight="1">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row>
    <row r="906" spans="2:49" ht="16.5" customHeight="1">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row>
    <row r="907" spans="2:49" ht="16.5" customHeight="1">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row>
    <row r="908" spans="2:49" ht="16.5" customHeight="1">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row>
    <row r="909" spans="2:49" ht="16.5" customHeight="1">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row>
    <row r="910" spans="2:49" ht="16.5" customHeight="1">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row>
    <row r="911" spans="2:49" ht="16.5" customHeight="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row>
    <row r="912" spans="2:49" ht="16.5" customHeight="1">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row>
    <row r="913" spans="2:49" ht="16.5" customHeight="1">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row>
    <row r="914" spans="2:49" ht="16.5" customHeight="1">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row>
    <row r="915" spans="2:49" ht="16.5" customHeight="1">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row>
    <row r="916" spans="2:49" ht="16.5" customHeight="1">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row>
    <row r="917" spans="2:49" ht="16.5" customHeight="1">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row>
    <row r="918" spans="2:49" ht="16.5" customHeight="1">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row>
    <row r="919" spans="2:49" ht="16.5" customHeight="1">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row>
    <row r="920" spans="2:49" ht="16.5" customHeight="1">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row>
    <row r="921" spans="2:49" ht="16.5" customHeight="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row>
    <row r="922" spans="2:49" ht="16.5" customHeight="1">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row>
    <row r="923" spans="2:49" ht="16.5" customHeight="1">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row>
    <row r="924" spans="2:49" ht="16.5" customHeight="1">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row>
    <row r="925" spans="2:49" ht="16.5" customHeight="1">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row>
    <row r="926" spans="2:49" ht="16.5" customHeight="1">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row>
    <row r="927" spans="2:49" ht="16.5" customHeight="1">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row>
    <row r="928" spans="2:49" ht="16.5" customHeight="1">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row>
    <row r="929" spans="2:49" ht="16.5" customHeight="1">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row>
    <row r="930" spans="2:49" ht="16.5" customHeight="1">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row>
    <row r="931" spans="2:49" ht="16.5" customHeight="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row>
    <row r="932" spans="2:49" ht="16.5" customHeight="1">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row>
    <row r="933" spans="2:49" ht="16.5" customHeight="1">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row>
    <row r="934" spans="2:49" ht="16.5" customHeight="1">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row>
    <row r="935" spans="2:49" ht="16.5" customHeight="1">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row>
    <row r="936" spans="2:49" ht="16.5" customHeight="1">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row>
    <row r="937" spans="2:49" ht="16.5" customHeight="1">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row>
    <row r="938" spans="2:49" ht="16.5" customHeight="1">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row>
    <row r="939" spans="2:49" ht="16.5" customHeight="1">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row>
    <row r="940" spans="2:49" ht="16.5" customHeight="1">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row>
    <row r="941" spans="2:49" ht="16.5" customHeight="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2:49" ht="16.5" customHeight="1">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2:49" ht="16.5" customHeight="1">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2:49" ht="16.5" customHeight="1">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2:49" ht="16.5" customHeight="1">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2:49" ht="16.5" customHeight="1">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2:49" ht="16.5" customHeight="1">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2:49" ht="16.5" customHeight="1">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2:49" ht="16.5" customHeight="1">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2:49" ht="16.5" customHeight="1">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2:49" ht="16.5" customHeight="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2:49" ht="16.5" customHeight="1">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2:49" ht="16.5" customHeight="1">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2:49" ht="16.5" customHeight="1">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2:49" ht="16.5" customHeight="1">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2:49" ht="16.5" customHeight="1">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2:49" ht="16.5" customHeight="1">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2:49" ht="16.5" customHeight="1">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2:49" ht="16.5" customHeight="1">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2:49" ht="16.5" customHeight="1">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2:49" ht="16.5" customHeight="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2:49" ht="16.5" customHeight="1">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2:49" ht="16.5" customHeight="1">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2:49" ht="16.5" customHeight="1">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2:49" ht="16.5" customHeight="1">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2:49" ht="16.5" customHeight="1">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2:49" ht="16.5" customHeight="1">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2:49" ht="16.5" customHeight="1">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2:49" ht="16.5" customHeight="1">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2:49" ht="16.5" customHeight="1">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2:49" ht="16.5" customHeight="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2:49" ht="16.5" customHeight="1">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2:49" ht="16.5" customHeight="1">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row>
    <row r="974" spans="2:49" ht="16.5" customHeight="1">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row>
    <row r="975" spans="2:49" ht="16.5" customHeight="1">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row>
    <row r="976" spans="2:49" ht="16.5" customHeight="1">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row>
    <row r="977" spans="2:49" ht="16.5" customHeight="1">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row>
    <row r="978" spans="2:49" ht="16.5" customHeight="1">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row>
    <row r="979" spans="2:49" ht="16.5" customHeight="1">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row>
    <row r="980" spans="2:49" ht="16.5" customHeight="1">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row>
    <row r="981" spans="2:49" ht="16.5" customHeight="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row>
    <row r="982" spans="2:49" ht="16.5" customHeight="1">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row>
    <row r="983" spans="2:49" ht="16.5" customHeight="1">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row>
    <row r="984" spans="2:49" ht="16.5" customHeight="1">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row>
    <row r="985" spans="2:49" ht="16.5" customHeight="1">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row>
    <row r="986" spans="2:49" ht="16.5" customHeight="1">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row>
    <row r="987" spans="2:49" ht="16.5" customHeight="1">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row>
    <row r="988" spans="2:49" ht="16.5" customHeight="1">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row>
    <row r="989" spans="2:49" ht="16.5" customHeight="1">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row>
    <row r="990" spans="2:49" ht="16.5" customHeight="1">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row>
    <row r="991" spans="2:49" ht="16.5" customHeight="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row>
    <row r="992" spans="2:49" ht="16.5" customHeight="1">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row>
    <row r="993" spans="2:49" ht="16.5" customHeight="1">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row>
    <row r="994" spans="2:49" ht="16.5" customHeight="1">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row>
    <row r="995" spans="2:49" ht="16.5" customHeight="1">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row>
    <row r="996" spans="2:49" ht="16.5" customHeight="1">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row>
    <row r="997" spans="2:49" ht="16.5" customHeight="1">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row>
    <row r="998" spans="2:49" ht="16.5" customHeight="1">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row>
    <row r="999" spans="2:49" ht="16.5" customHeight="1">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row>
    <row r="1000" spans="2:49" ht="16.5" customHeight="1">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row>
    <row r="1001" spans="2:49" ht="16.5" customHeight="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row>
    <row r="1002" spans="2:49" ht="16.5" customHeight="1">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row>
    <row r="1003" spans="2:49" ht="16.5" customHeight="1">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row>
    <row r="1004" spans="2:49" ht="16.5" customHeight="1">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row>
    <row r="1005" spans="2:49" ht="16.5" customHeight="1">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row>
    <row r="1006" spans="2:49" ht="16.5" customHeight="1">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row>
    <row r="1007" spans="2:49" ht="16.5" customHeight="1">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row>
    <row r="1008" spans="2:49" ht="16.5" customHeight="1">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row>
    <row r="1009" spans="2:49" ht="16.5" customHeight="1">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row>
    <row r="1010" spans="2:49" ht="16.5" customHeight="1">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row>
    <row r="1011" spans="2:49" ht="16.5" customHeight="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row>
    <row r="1012" spans="2:49" ht="16.5" customHeight="1">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row>
    <row r="1013" spans="2:49" ht="16.5" customHeight="1">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row>
    <row r="1014" spans="2:49" ht="16.5" customHeight="1">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row>
    <row r="1015" spans="2:49" ht="16.5" customHeight="1">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row>
    <row r="1016" spans="2:49" ht="16.5" customHeight="1">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row>
    <row r="1017" spans="2:49" ht="16.5" customHeight="1">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row>
    <row r="1018" spans="2:49" ht="16.5" customHeight="1">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row>
    <row r="1019" spans="2:49" ht="16.5" customHeight="1">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row>
    <row r="1020" spans="2:49" ht="16.5" customHeight="1">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row>
    <row r="1021" spans="2:49" ht="16.5" customHeight="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row>
    <row r="1022" spans="2:49" ht="16.5" customHeight="1">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row>
    <row r="1023" spans="2:49" ht="16.5" customHeight="1">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row>
    <row r="1024" spans="2:49" ht="16.5" customHeight="1">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row>
    <row r="1025" spans="2:49" ht="16.5" customHeight="1">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row>
    <row r="1026" spans="2:49" ht="16.5" customHeight="1">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row>
    <row r="1027" spans="2:49" ht="16.5" customHeight="1">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row>
    <row r="1028" spans="2:49" ht="16.5" customHeight="1">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row>
    <row r="1029" spans="2:49" ht="16.5" customHeight="1">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row>
    <row r="1030" spans="2:49" ht="16.5" customHeight="1">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row>
    <row r="1031" spans="2:49" ht="16.5" customHeight="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row>
    <row r="1032" spans="2:49" ht="16.5" customHeight="1">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row>
    <row r="1033" spans="2:49" ht="16.5" customHeight="1">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row>
    <row r="1034" spans="2:49" ht="16.5" customHeight="1">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row>
    <row r="1035" spans="2:49" ht="16.5" customHeight="1">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row>
    <row r="1036" spans="2:49" ht="16.5" customHeight="1">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row>
    <row r="1037" spans="2:49" ht="16.5" customHeight="1">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row>
    <row r="1038" spans="2:49" ht="16.5" customHeight="1">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row>
    <row r="1039" spans="2:49" ht="16.5" customHeight="1">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row>
    <row r="1040" spans="2:49" ht="16.5" customHeight="1">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row>
    <row r="1041" spans="2:49" ht="16.5" customHeight="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row>
    <row r="1042" spans="2:49" ht="16.5" customHeight="1">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row>
    <row r="1043" spans="2:49" ht="16.5" customHeight="1">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row>
    <row r="1044" spans="2:49" ht="16.5" customHeight="1">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row>
    <row r="1045" spans="2:49" ht="16.5" customHeight="1">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row>
    <row r="1046" spans="2:49" ht="16.5" customHeight="1">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row>
    <row r="1047" spans="2:49" ht="16.5" customHeight="1">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row>
    <row r="1048" spans="2:49" ht="16.5" customHeight="1">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row>
    <row r="1049" spans="2:49" ht="16.5" customHeight="1">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row>
    <row r="1050" spans="2:49" ht="16.5" customHeight="1">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row>
    <row r="1051" spans="2:49" ht="16.5" customHeight="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row>
    <row r="1052" spans="2:49" ht="16.5" customHeight="1">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row>
    <row r="1053" spans="2:49" ht="16.5" customHeight="1">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row>
    <row r="1054" spans="2:49" ht="16.5" customHeight="1">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row>
    <row r="1055" spans="2:49" ht="16.5" customHeight="1">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row>
    <row r="1056" spans="2:49" ht="16.5" customHeight="1">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row>
    <row r="1057" spans="2:49" ht="16.5" customHeight="1">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row>
    <row r="1058" spans="2:49" ht="16.5" customHeight="1">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row>
    <row r="1059" spans="2:49" ht="16.5" customHeight="1">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row>
    <row r="1060" spans="2:49" ht="16.5" customHeight="1">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row>
    <row r="1061" spans="2:49" ht="16.5" customHeight="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row>
    <row r="1062" spans="2:49" ht="16.5" customHeight="1">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row>
    <row r="1063" spans="2:49" ht="16.5" customHeight="1">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row>
    <row r="1064" spans="2:49" ht="16.5" customHeight="1">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row>
    <row r="1065" spans="2:49" ht="16.5" customHeight="1">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row>
    <row r="1066" spans="2:49" ht="16.5" customHeight="1">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row>
    <row r="1067" spans="2:49" ht="16.5" customHeight="1">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row>
    <row r="1068" spans="2:49" ht="16.5" customHeight="1">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row>
    <row r="1069" spans="2:49" ht="16.5" customHeight="1">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row>
    <row r="1070" spans="2:49" ht="16.5" customHeight="1">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row>
    <row r="1071" spans="2:49" ht="16.5" customHeight="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row>
    <row r="1072" spans="2:49" ht="16.5" customHeight="1">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row>
    <row r="1073" spans="2:49" ht="16.5" customHeight="1">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row>
    <row r="1074" spans="2:49" ht="16.5" customHeight="1">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row>
    <row r="1075" spans="2:49" ht="16.5" customHeight="1">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row>
    <row r="1076" spans="2:49" ht="16.5" customHeight="1">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row>
    <row r="1077" spans="2:49" ht="16.5" customHeight="1">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row>
    <row r="1078" spans="2:49" ht="16.5" customHeight="1">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row>
    <row r="1079" spans="2:49" ht="16.5" customHeight="1">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row>
    <row r="1080" spans="2:49" ht="16.5" customHeight="1">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row>
    <row r="1081" spans="2:49" ht="16.5" customHeight="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row>
    <row r="1082" spans="2:49" ht="16.5" customHeight="1">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row>
    <row r="1083" spans="2:49" ht="16.5" customHeight="1">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row>
    <row r="1084" spans="2:49" ht="16.5" customHeight="1">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row>
    <row r="1085" spans="2:49" ht="16.5" customHeight="1">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row>
    <row r="1086" spans="2:49" ht="16.5" customHeight="1">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row>
    <row r="1087" spans="2:49" ht="16.5" customHeight="1">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row>
    <row r="1088" spans="2:49" ht="16.5" customHeight="1">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row>
    <row r="1089" spans="2:49" ht="16.5" customHeight="1">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row>
    <row r="1090" spans="2:49" ht="16.5" customHeight="1">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row>
    <row r="1091" spans="2:49" ht="16.5" customHeight="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row>
    <row r="1092" spans="2:49" ht="16.5" customHeight="1">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row>
    <row r="1093" spans="2:49" ht="16.5" customHeight="1">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row>
    <row r="1094" spans="2:49" ht="16.5" customHeight="1">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row>
    <row r="1095" spans="2:49" ht="16.5" customHeight="1">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row>
    <row r="1096" spans="2:49" ht="16.5" customHeight="1">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row>
    <row r="1097" spans="2:49" ht="16.5" customHeight="1">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row>
    <row r="1098" spans="2:49" ht="16.5" customHeight="1">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row>
    <row r="1099" spans="2:49" ht="16.5" customHeight="1">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row>
    <row r="1100" spans="2:49" ht="16.5" customHeight="1">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row>
    <row r="1101" spans="2:49" ht="16.5" customHeight="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row>
    <row r="1102" spans="2:49" ht="16.5" customHeight="1">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row>
    <row r="1103" spans="2:49" ht="16.5" customHeight="1">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row>
    <row r="1104" spans="2:49" ht="16.5" customHeight="1">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row>
    <row r="1105" spans="2:49" ht="16.5" customHeight="1">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row>
    <row r="1106" spans="2:49" ht="16.5" customHeight="1">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row>
    <row r="1107" spans="2:49" ht="16.5" customHeight="1">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row>
    <row r="1108" spans="2:49" ht="16.5" customHeight="1">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row>
    <row r="1109" spans="2:49" ht="16.5" customHeight="1">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row>
    <row r="1110" spans="2:49" ht="16.5" customHeight="1">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row>
    <row r="1111" spans="2:49" ht="16.5" customHeight="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row>
    <row r="1112" spans="2:49" ht="16.5" customHeight="1">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row>
    <row r="1113" spans="2:49" ht="16.5" customHeight="1">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row>
    <row r="1114" spans="2:49" ht="16.5" customHeight="1">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row>
    <row r="1115" spans="2:49" ht="16.5" customHeight="1">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row>
    <row r="1116" spans="2:49" ht="16.5" customHeight="1">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row>
    <row r="1117" spans="2:49" ht="16.5" customHeight="1">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row>
    <row r="1118" spans="2:49" ht="16.5" customHeight="1">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row>
    <row r="1119" spans="2:49" ht="16.5" customHeight="1">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row>
    <row r="1120" spans="2:49" ht="16.5" customHeight="1">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row>
    <row r="1121" spans="2:49" ht="16.5" customHeight="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row>
    <row r="1122" spans="2:49" ht="16.5" customHeight="1">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row>
    <row r="1123" spans="2:49" ht="16.5" customHeight="1">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row>
    <row r="1124" spans="2:49" ht="16.5" customHeight="1">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row>
    <row r="1125" spans="2:49" ht="16.5" customHeight="1">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row>
    <row r="1126" spans="2:49" ht="16.5" customHeight="1">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row>
    <row r="1127" spans="2:49" ht="16.5" customHeight="1">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row>
    <row r="1128" spans="2:49" ht="16.5" customHeight="1">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row>
    <row r="1129" spans="2:49" ht="16.5" customHeight="1">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row>
    <row r="1130" spans="2:49" ht="16.5" customHeight="1">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row>
    <row r="1131" spans="2:49" ht="16.5" customHeight="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row>
    <row r="1132" spans="2:49" ht="16.5" customHeight="1">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row>
    <row r="1133" spans="2:49" ht="16.5" customHeight="1">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row>
    <row r="1134" spans="2:49" ht="16.5" customHeight="1">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row>
    <row r="1135" spans="2:49" ht="16.5" customHeight="1">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row>
    <row r="1136" spans="2:49" ht="16.5" customHeight="1">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row>
    <row r="1137" spans="2:49" ht="16.5" customHeight="1">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row>
    <row r="1138" spans="2:49" ht="16.5" customHeight="1">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row>
    <row r="1139" spans="2:49" ht="16.5" customHeight="1">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row>
    <row r="1140" spans="2:49" ht="16.5" customHeight="1">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row>
    <row r="1141" spans="2:49" ht="16.5" customHeight="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row>
    <row r="1142" spans="2:49" ht="16.5" customHeight="1">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row>
    <row r="1143" spans="2:49" ht="16.5" customHeight="1">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row>
    <row r="1144" spans="2:49" ht="16.5" customHeight="1">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row>
    <row r="1145" spans="2:49" ht="16.5" customHeight="1">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row>
    <row r="1146" spans="2:49" ht="16.5" customHeight="1">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row>
    <row r="1147" spans="2:49" ht="16.5" customHeight="1">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row>
    <row r="1148" spans="2:49" ht="16.5" customHeight="1">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row>
    <row r="1149" spans="2:49" ht="16.5" customHeight="1">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row>
    <row r="1150" spans="2:49" ht="16.5" customHeight="1">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row>
    <row r="1151" spans="2:49" ht="16.5" customHeight="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row>
    <row r="1152" spans="2:49" ht="16.5" customHeight="1">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row>
    <row r="1153" spans="2:49" ht="16.5" customHeight="1">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row>
    <row r="1154" spans="2:49" ht="16.5" customHeight="1">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row>
    <row r="1155" spans="2:49" ht="16.5" customHeight="1">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row>
    <row r="1156" spans="2:49" ht="16.5" customHeight="1">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row>
    <row r="1157" spans="2:49" ht="16.5" customHeight="1">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row>
    <row r="1158" spans="2:49" ht="16.5" customHeight="1">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row>
    <row r="1159" spans="2:49" ht="16.5" customHeight="1">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row>
    <row r="1160" spans="2:49" ht="16.5" customHeight="1">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row>
    <row r="1161" spans="2:49" ht="16.5" customHeight="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row>
    <row r="1162" spans="2:49" ht="16.5" customHeight="1">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row>
    <row r="1163" spans="2:49" ht="16.5" customHeight="1">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row>
    <row r="1164" spans="2:49" ht="16.5" customHeight="1">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row>
    <row r="1165" spans="2:49" ht="16.5" customHeight="1">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row>
    <row r="1166" spans="2:49" ht="16.5" customHeight="1">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row>
    <row r="1167" spans="2:49" ht="16.5" customHeight="1">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row>
    <row r="1168" spans="2:49" ht="16.5" customHeight="1">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row>
    <row r="1169" spans="2:49" ht="16.5" customHeight="1">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row>
    <row r="1170" spans="2:49" ht="16.5" customHeight="1">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row>
    <row r="1171" spans="2:49" ht="16.5" customHeight="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row>
    <row r="1172" spans="2:49" ht="16.5" customHeight="1">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row>
    <row r="1173" spans="2:49" ht="16.5" customHeight="1">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row>
    <row r="1174" spans="2:49" ht="16.5" customHeight="1">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row>
    <row r="1175" spans="2:49" ht="16.5" customHeight="1">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row>
    <row r="1176" spans="2:49" ht="16.5" customHeight="1">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row>
    <row r="1177" spans="2:49" ht="16.5" customHeight="1">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row>
    <row r="1178" spans="2:49" ht="16.5" customHeight="1">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row>
    <row r="1179" spans="2:49" ht="16.5" customHeight="1">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row>
    <row r="1180" spans="2:49" ht="16.5" customHeight="1">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row>
    <row r="1181" spans="2:49" ht="16.5" customHeight="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row>
    <row r="1182" spans="2:49" ht="16.5" customHeight="1">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row>
    <row r="1183" spans="2:49" ht="16.5" customHeight="1">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row>
    <row r="1184" spans="2:49" ht="16.5" customHeight="1">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row>
    <row r="1185" spans="2:49" ht="16.5" customHeight="1">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row>
    <row r="1186" spans="2:49" ht="16.5" customHeight="1">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row>
    <row r="1187" spans="2:49" ht="16.5" customHeight="1">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row>
    <row r="1188" spans="2:49" ht="16.5" customHeight="1">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row>
    <row r="1189" spans="2:49" ht="16.5" customHeight="1">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row>
    <row r="1190" spans="2:49" ht="16.5" customHeight="1">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row>
    <row r="1191" spans="2:49" ht="16.5" customHeight="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row>
    <row r="1192" spans="2:49" ht="16.5" customHeight="1">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row>
    <row r="1193" spans="2:49" ht="16.5" customHeight="1">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row>
    <row r="1194" spans="2:49" ht="16.5" customHeight="1">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row>
    <row r="1195" spans="2:49" ht="16.5" customHeight="1">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row>
    <row r="1196" spans="2:49" ht="16.5" customHeight="1">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row>
    <row r="1197" spans="2:49" ht="16.5" customHeight="1">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row>
    <row r="1198" spans="2:49" ht="16.5" customHeight="1">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row>
    <row r="1199" spans="2:49" ht="16.5" customHeight="1">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row>
    <row r="1200" spans="2:49" ht="16.5" customHeight="1">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row>
    <row r="1201" spans="2:49" ht="16.5" customHeight="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row>
    <row r="1202" spans="2:49" ht="16.5" customHeight="1">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row>
    <row r="1203" spans="2:49" ht="16.5" customHeight="1">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row>
    <row r="1204" spans="2:49" ht="16.5" customHeight="1">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row>
    <row r="1205" spans="2:49" ht="16.5" customHeight="1">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row>
    <row r="1206" spans="2:49" ht="16.5" customHeight="1">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row>
    <row r="1207" spans="2:49" ht="16.5" customHeight="1">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row>
    <row r="1208" spans="2:49" ht="16.5" customHeight="1">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row>
    <row r="1209" spans="2:49" ht="16.5" customHeight="1">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row>
    <row r="1210" spans="2:49" ht="16.5" customHeight="1">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row>
    <row r="1211" spans="2:49" ht="16.5" customHeight="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row>
    <row r="1212" spans="2:49" ht="16.5" customHeight="1">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row>
    <row r="1213" spans="2:49" ht="16.5" customHeight="1">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row>
    <row r="1214" spans="2:49" ht="16.5" customHeight="1">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row>
    <row r="1215" spans="2:49" ht="16.5" customHeight="1">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row>
    <row r="1216" spans="2:49" ht="16.5" customHeight="1">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row>
    <row r="1217" spans="2:49" ht="16.5" customHeight="1">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row>
    <row r="1218" spans="2:49" ht="16.5" customHeight="1">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row>
    <row r="1219" spans="2:49" ht="16.5" customHeight="1">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row>
    <row r="1220" spans="2:49" ht="16.5" customHeight="1">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row>
    <row r="1221" spans="2:49" ht="16.5" customHeight="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row>
    <row r="1222" spans="2:49" ht="16.5" customHeight="1">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row>
    <row r="1223" spans="2:49" ht="16.5" customHeight="1">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row>
    <row r="1224" spans="2:49" ht="16.5" customHeight="1">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row>
    <row r="1225" spans="2:49" ht="16.5" customHeight="1">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row>
    <row r="1226" spans="2:49" ht="16.5" customHeight="1">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row>
    <row r="1227" spans="2:49" ht="16.5" customHeight="1">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row>
    <row r="1228" spans="2:49" ht="16.5" customHeight="1">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row>
    <row r="1229" spans="2:49" ht="16.5" customHeight="1">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row>
    <row r="1230" spans="2:49" ht="16.5" customHeight="1">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row>
    <row r="1231" spans="2:49" ht="16.5" customHeight="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row>
    <row r="1232" spans="2:49" ht="16.5" customHeight="1">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row>
    <row r="1233" spans="2:49" ht="16.5" customHeight="1">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row>
    <row r="1234" spans="2:49" ht="16.5" customHeight="1">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row>
    <row r="1235" spans="2:49" ht="16.5" customHeight="1">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row>
    <row r="1236" spans="2:49" ht="16.5" customHeight="1">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row>
    <row r="1237" spans="2:49" ht="16.5" customHeight="1">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row>
    <row r="1238" spans="2:49" ht="16.5" customHeight="1">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row>
    <row r="1239" spans="2:49" ht="16.5" customHeight="1">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row>
    <row r="1240" spans="2:49" ht="16.5" customHeight="1">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row>
    <row r="1241" spans="2:49" ht="16.5" customHeight="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row>
    <row r="1242" spans="2:49" ht="16.5" customHeight="1">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row>
    <row r="1243" spans="2:49" ht="16.5" customHeight="1">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row>
    <row r="1244" spans="2:49" ht="16.5" customHeight="1">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row>
    <row r="1245" spans="2:49" ht="16.5" customHeight="1">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row>
    <row r="1246" spans="2:49" ht="16.5" customHeight="1">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row>
    <row r="1247" spans="2:49" ht="16.5" customHeight="1">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row>
    <row r="1248" spans="2:49" ht="16.5" customHeight="1">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row>
    <row r="1249" spans="2:49" ht="16.5" customHeight="1">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row>
    <row r="1250" spans="2:49" ht="16.5" customHeight="1">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row>
    <row r="1251" spans="2:49" ht="16.5" customHeight="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row>
    <row r="1252" spans="2:49" ht="16.5" customHeight="1">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row>
    <row r="1253" spans="2:49" ht="16.5" customHeight="1">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row>
    <row r="1254" spans="2:49" ht="16.5" customHeight="1">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row>
    <row r="1255" spans="2:49" ht="16.5" customHeight="1">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row>
    <row r="1256" spans="2:49" ht="16.5" customHeight="1">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row>
    <row r="1257" spans="2:49" ht="16.5" customHeight="1">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row>
    <row r="1258" spans="2:49" ht="16.5" customHeight="1">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row>
    <row r="1259" spans="2:49" ht="16.5" customHeight="1">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row>
    <row r="1260" spans="2:49" ht="16.5" customHeight="1">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row>
    <row r="1261" spans="2:49" ht="16.5" customHeight="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row>
    <row r="1262" spans="2:49" ht="16.5" customHeight="1">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row>
    <row r="1263" spans="2:49" ht="16.5" customHeight="1">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row>
    <row r="1264" spans="2:49" ht="16.5" customHeight="1">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row>
    <row r="1265" spans="2:49" ht="16.5" customHeight="1">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row>
    <row r="1266" spans="2:49" ht="16.5" customHeight="1">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row>
    <row r="1267" spans="2:49" ht="16.5" customHeight="1">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row>
    <row r="1268" spans="2:49" ht="16.5" customHeight="1">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row>
    <row r="1269" spans="2:49" ht="16.5" customHeight="1">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row>
    <row r="1270" spans="2:49" ht="16.5" customHeight="1">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row>
    <row r="1271" spans="2:49" ht="16.5" customHeight="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row>
    <row r="1272" spans="2:49" ht="16.5" customHeight="1">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row>
    <row r="1273" spans="2:49" ht="16.5" customHeight="1">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row>
    <row r="1274" spans="2:49" ht="16.5" customHeight="1">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row>
    <row r="1275" spans="2:49" ht="16.5" customHeight="1">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row>
    <row r="1276" spans="2:49" ht="16.5" customHeight="1">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row>
    <row r="1277" spans="2:49" ht="16.5" customHeight="1">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row>
    <row r="1278" spans="2:49" ht="16.5" customHeight="1">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row>
    <row r="1279" spans="2:49" ht="16.5" customHeight="1">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row>
    <row r="1280" spans="2:49" ht="16.5" customHeight="1">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row>
    <row r="1281" spans="2:49" ht="16.5" customHeight="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row>
    <row r="1282" spans="2:49" ht="16.5" customHeight="1">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row>
    <row r="1283" spans="2:49" ht="16.5" customHeight="1">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row>
    <row r="1284" spans="2:49" ht="16.5" customHeight="1">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row>
    <row r="1285" spans="2:49" ht="16.5" customHeight="1">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row>
    <row r="1286" spans="2:49" ht="16.5" customHeight="1">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row>
    <row r="1287" spans="2:49" ht="16.5" customHeight="1">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row>
    <row r="1288" spans="2:49" ht="16.5" customHeight="1">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row>
    <row r="1289" spans="2:49" ht="16.5" customHeight="1">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row>
    <row r="1290" spans="2:49" ht="16.5" customHeight="1">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row>
    <row r="1291" spans="2:49" ht="16.5" customHeight="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row>
    <row r="1292" spans="2:49" ht="16.5" customHeight="1">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row>
    <row r="1293" spans="2:49" ht="16.5" customHeight="1">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row>
    <row r="1294" spans="2:49" ht="16.5" customHeight="1">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row>
    <row r="1295" spans="2:49" ht="16.5" customHeight="1">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row>
    <row r="1296" spans="2:49" ht="16.5" customHeight="1">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row>
    <row r="1297" spans="2:49" ht="16.5" customHeight="1">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row>
    <row r="1298" spans="2:49" ht="16.5" customHeight="1">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row>
    <row r="1299" spans="2:49" ht="16.5" customHeight="1">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row>
    <row r="1300" spans="2:49" ht="16.5" customHeight="1">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row>
    <row r="1301" spans="2:49" ht="16.5" customHeight="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row>
    <row r="1302" spans="2:49" ht="16.5" customHeight="1">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row>
    <row r="1303" spans="2:49" ht="16.5" customHeight="1">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row>
    <row r="1304" spans="2:49" ht="16.5" customHeight="1">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row>
    <row r="1305" spans="2:49" ht="16.5" customHeight="1">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row>
    <row r="1306" spans="2:49" ht="16.5" customHeight="1">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row>
    <row r="1307" spans="2:49" ht="16.5" customHeight="1">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row>
    <row r="1308" spans="2:49" ht="16.5" customHeight="1">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row>
    <row r="1309" spans="2:49" ht="16.5" customHeight="1">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row>
    <row r="1310" spans="2:49" ht="16.5" customHeight="1">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row>
    <row r="1311" spans="2:49" ht="16.5" customHeight="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row>
    <row r="1312" spans="2:49" ht="16.5" customHeight="1">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row>
    <row r="1313" spans="2:49" ht="16.5" customHeight="1">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row>
    <row r="1314" spans="2:49" ht="16.5" customHeight="1">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row>
    <row r="1315" spans="2:49" ht="16.5" customHeight="1">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row>
    <row r="1316" spans="2:49" ht="16.5" customHeight="1">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row>
    <row r="1317" spans="2:49" ht="16.5" customHeight="1">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row>
    <row r="1318" spans="2:49" ht="16.5" customHeight="1">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row>
    <row r="1319" spans="2:49" ht="16.5" customHeight="1">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row>
    <row r="1320" spans="2:49" ht="16.5" customHeight="1">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row>
    <row r="1321" spans="2:49" ht="16.5" customHeight="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row>
    <row r="1322" spans="2:49" ht="16.5" customHeight="1">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row>
    <row r="1323" spans="2:49" ht="16.5" customHeight="1">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row>
    <row r="1324" spans="2:49" ht="16.5" customHeight="1">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row>
    <row r="1325" spans="2:49" ht="16.5" customHeight="1">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row>
    <row r="1326" spans="2:49" ht="16.5" customHeight="1">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row>
    <row r="1327" spans="2:49" ht="16.5" customHeight="1">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row>
    <row r="1328" spans="2:49" ht="16.5" customHeight="1">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row>
    <row r="1329" spans="2:49" ht="16.5" customHeight="1">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row>
    <row r="1330" spans="2:49" ht="16.5" customHeight="1">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row>
    <row r="1331" spans="2:49" ht="16.5" customHeight="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row>
    <row r="1332" spans="2:49" ht="16.5" customHeight="1">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row>
    <row r="1333" spans="2:49" ht="16.5" customHeight="1">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row>
    <row r="1334" spans="2:49" ht="16.5" customHeight="1">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row>
    <row r="1335" spans="2:49" ht="16.5" customHeight="1">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row>
    <row r="1336" spans="2:49" ht="16.5" customHeight="1">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row>
    <row r="1337" spans="2:49" ht="16.5" customHeight="1">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row>
    <row r="1338" spans="2:49" ht="16.5" customHeight="1">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row>
    <row r="1339" spans="2:49" ht="16.5" customHeight="1">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row>
    <row r="1340" spans="2:49" ht="16.5" customHeight="1">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row>
    <row r="1341" spans="2:49" ht="16.5" customHeight="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row>
    <row r="1342" spans="2:49" ht="16.5" customHeight="1">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row>
    <row r="1343" spans="2:49" ht="16.5" customHeight="1">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row>
    <row r="1344" spans="2:49" ht="16.5" customHeight="1">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row>
    <row r="1345" spans="2:49" ht="16.5" customHeight="1">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row>
    <row r="1346" spans="2:49" ht="16.5" customHeight="1">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row>
    <row r="1347" spans="2:49" ht="16.5" customHeight="1">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row>
    <row r="1348" spans="2:49" ht="16.5" customHeight="1">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row>
    <row r="1349" spans="2:49" ht="16.5" customHeight="1">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row>
    <row r="1350" spans="2:49" ht="16.5" customHeight="1">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row>
    <row r="1351" spans="2:49" ht="16.5" customHeight="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row>
    <row r="1352" spans="2:49" ht="16.5" customHeight="1">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row>
    <row r="1353" spans="2:49" ht="16.5" customHeight="1">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row>
    <row r="1354" spans="2:49" ht="16.5" customHeight="1">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row>
    <row r="1355" spans="2:49" ht="16.5" customHeight="1">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row>
    <row r="1356" spans="2:49" ht="16.5" customHeight="1">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row>
    <row r="1357" spans="2:49" ht="16.5" customHeight="1">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row>
    <row r="1358" spans="2:49" ht="16.5" customHeight="1">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row>
    <row r="1359" spans="2:49" ht="16.5" customHeight="1">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row>
    <row r="1360" spans="2:49" ht="16.5" customHeight="1">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row>
    <row r="1361" spans="2:49" ht="16.5" customHeight="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row>
    <row r="1362" spans="2:49" ht="16.5" customHeight="1">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row>
    <row r="1363" spans="2:49" ht="16.5" customHeight="1">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row>
    <row r="1364" spans="2:49" ht="16.5" customHeight="1">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row>
    <row r="1365" spans="2:49" ht="16.5" customHeight="1">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row>
    <row r="1366" spans="2:49" ht="16.5" customHeight="1">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row>
    <row r="1367" spans="2:49" ht="16.5" customHeight="1">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row>
    <row r="1368" spans="2:49" ht="16.5" customHeight="1">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row>
    <row r="1369" spans="2:49" ht="16.5" customHeight="1">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row>
    <row r="1370" spans="2:49" ht="16.5" customHeight="1">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row>
    <row r="1371" spans="2:49" ht="16.5" customHeight="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row>
    <row r="1372" spans="2:49" ht="16.5" customHeight="1">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row>
    <row r="1373" spans="2:49" ht="16.5" customHeight="1">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row>
    <row r="1374" spans="2:49" ht="16.5" customHeight="1">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row>
    <row r="1375" spans="2:49" ht="16.5" customHeight="1">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row>
    <row r="1376" spans="2:49" ht="16.5" customHeight="1">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row>
    <row r="1377" spans="2:49" ht="16.5" customHeight="1">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row>
    <row r="1378" spans="2:49" ht="16.5" customHeight="1">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row>
    <row r="1379" spans="2:49" ht="16.5" customHeight="1">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row>
    <row r="1380" spans="2:49" ht="16.5" customHeight="1">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row>
    <row r="1381" spans="2:49" ht="16.5" customHeight="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row>
    <row r="1382" spans="2:49" ht="16.5" customHeight="1">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row>
    <row r="1383" spans="2:49" ht="16.5" customHeight="1">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row>
    <row r="1384" spans="2:49" ht="16.5" customHeight="1">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row>
    <row r="1385" spans="2:49" ht="16.5" customHeight="1">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row>
    <row r="1386" spans="2:49" ht="16.5" customHeight="1">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row>
    <row r="1387" spans="2:49" ht="16.5" customHeight="1">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row>
    <row r="1388" spans="2:49" ht="16.5" customHeight="1">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row>
    <row r="1389" spans="2:49" ht="16.5" customHeight="1">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row>
    <row r="1390" spans="2:49" ht="16.5" customHeight="1">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row>
    <row r="1391" spans="2:49" ht="16.5" customHeight="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row>
    <row r="1392" spans="2:49" ht="16.5" customHeight="1">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row>
    <row r="1393" spans="2:49" ht="16.5" customHeight="1">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row>
    <row r="1394" spans="2:49" ht="16.5" customHeight="1">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row>
    <row r="1395" spans="2:49" ht="16.5" customHeight="1">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row>
    <row r="1396" spans="2:49" ht="16.5" customHeight="1">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row>
    <row r="1397" spans="2:49" ht="16.5" customHeight="1">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row>
    <row r="1398" spans="2:49" ht="16.5" customHeight="1">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row>
    <row r="1399" spans="2:49" ht="16.5" customHeight="1">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row>
    <row r="1400" spans="2:49" ht="16.5" customHeight="1">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row>
    <row r="1401" spans="2:49" ht="16.5" customHeight="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row>
    <row r="1402" spans="2:49" ht="16.5" customHeight="1">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row>
    <row r="1403" spans="2:49" ht="16.5" customHeight="1">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row>
    <row r="1404" spans="2:49" ht="16.5" customHeight="1">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row>
    <row r="1405" spans="2:49" ht="16.5" customHeight="1">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row>
    <row r="1406" spans="2:49" ht="16.5" customHeight="1">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row>
    <row r="1407" spans="2:49" ht="16.5" customHeight="1">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row>
    <row r="1408" spans="2:49" ht="16.5" customHeight="1">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row>
    <row r="1409" spans="2:49" ht="16.5" customHeight="1">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row>
    <row r="1410" spans="2:49" ht="16.5" customHeight="1">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row>
    <row r="1411" spans="2:49" ht="16.5" customHeight="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row>
    <row r="1412" spans="2:49" ht="16.5" customHeight="1">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row>
    <row r="1413" spans="2:49" ht="16.5" customHeight="1">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row>
    <row r="1414" spans="2:49" ht="16.5" customHeight="1">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row>
    <row r="1415" spans="2:49" ht="16.5" customHeight="1">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row>
    <row r="1416" spans="2:49" ht="16.5" customHeight="1">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row>
    <row r="1417" spans="2:49" ht="16.5" customHeight="1">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row>
    <row r="1418" spans="2:49" ht="16.5" customHeight="1">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row>
    <row r="1419" spans="2:49" ht="16.5" customHeight="1">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row>
    <row r="1420" spans="2:49" ht="16.5" customHeight="1">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row>
    <row r="1421" spans="2:49" ht="16.5" customHeight="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row>
    <row r="1422" spans="2:49" ht="16.5" customHeight="1">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row>
    <row r="1423" spans="2:49" ht="16.5" customHeight="1">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row>
    <row r="1424" spans="2:49" ht="16.5" customHeight="1">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row>
    <row r="1425" spans="2:49" ht="16.5" customHeight="1">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row>
    <row r="1426" spans="2:49" ht="16.5" customHeight="1">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row>
    <row r="1427" spans="2:49" ht="16.5" customHeight="1">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row>
    <row r="1428" spans="2:49" ht="16.5" customHeight="1">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row>
    <row r="1429" spans="2:49" ht="16.5" customHeight="1">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row>
    <row r="1430" spans="2:49" ht="16.5" customHeight="1">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row>
    <row r="1431" spans="2:49" ht="16.5" customHeight="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row>
    <row r="1432" spans="2:49" ht="16.5" customHeight="1">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row>
    <row r="1433" spans="2:49" ht="16.5" customHeight="1">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row>
    <row r="1434" spans="2:49" ht="16.5" customHeight="1">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row>
    <row r="1435" spans="2:49" ht="16.5" customHeight="1">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row>
    <row r="1436" spans="2:49" ht="16.5" customHeight="1">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row>
    <row r="1437" spans="2:49" ht="16.5" customHeight="1">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row>
    <row r="1438" spans="2:49" ht="16.5" customHeight="1">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row>
    <row r="1439" spans="2:49" ht="16.5" customHeight="1">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row>
    <row r="1440" spans="2:49" ht="16.5" customHeight="1">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row>
    <row r="1441" spans="2:49" ht="16.5" customHeight="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row>
    <row r="1442" spans="2:49" ht="16.5" customHeight="1">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row>
    <row r="1443" spans="2:49" ht="16.5" customHeight="1">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row>
    <row r="1444" spans="2:49" ht="16.5" customHeight="1">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row>
    <row r="1445" spans="2:49" ht="16.5" customHeight="1">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row>
    <row r="1446" spans="2:49" ht="16.5" customHeight="1">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row>
    <row r="1447" spans="2:49" ht="16.5" customHeight="1">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row>
    <row r="1448" spans="2:49" ht="16.5" customHeight="1">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row>
    <row r="1449" spans="2:49" ht="16.5" customHeight="1">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row>
    <row r="1450" spans="2:49" ht="16.5" customHeight="1">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row>
    <row r="1451" spans="2:49" ht="16.5" customHeight="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row>
    <row r="1452" spans="2:49" ht="16.5" customHeight="1">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row>
    <row r="1453" spans="2:49" ht="16.5" customHeight="1">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row>
    <row r="1454" spans="2:49" ht="16.5" customHeight="1">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row>
    <row r="1455" spans="2:49" ht="16.5" customHeight="1">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row>
    <row r="1456" spans="2:49" ht="16.5" customHeight="1">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row>
    <row r="1457" spans="2:49" ht="16.5" customHeight="1">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row>
    <row r="1458" spans="2:49" ht="16.5" customHeight="1">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row>
    <row r="1459" spans="2:49" ht="16.5" customHeight="1">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row>
    <row r="1460" spans="2:49" ht="16.5" customHeight="1">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row>
    <row r="1461" spans="2:49" ht="16.5" customHeight="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row>
    <row r="1462" spans="2:49" ht="16.5" customHeight="1">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row>
    <row r="1463" spans="2:49" ht="16.5" customHeight="1">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row>
    <row r="1464" spans="2:49" ht="16.5" customHeight="1">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row>
    <row r="1465" spans="2:49" ht="16.5" customHeight="1">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row>
    <row r="1466" spans="2:49" ht="16.5" customHeight="1">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row>
    <row r="1467" spans="2:49" ht="16.5" customHeight="1">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row>
    <row r="1468" spans="2:49" ht="16.5" customHeight="1">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row>
    <row r="1469" spans="2:49" ht="16.5" customHeight="1">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row>
    <row r="1470" spans="2:49" ht="16.5" customHeight="1">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row>
    <row r="1471" spans="2:49" ht="16.5" customHeight="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row>
    <row r="1472" spans="2:49" ht="16.5" customHeight="1">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row>
    <row r="1473" spans="2:49" ht="16.5" customHeight="1">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row>
    <row r="1474" spans="2:49" ht="16.5" customHeight="1">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row>
    <row r="1475" spans="2:49" ht="16.5" customHeight="1">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row>
    <row r="1476" spans="2:49" ht="16.5" customHeight="1">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row>
    <row r="1477" spans="2:49" ht="16.5" customHeight="1">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row>
    <row r="1478" spans="2:49" ht="16.5" customHeight="1">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row>
    <row r="1479" spans="2:49" ht="16.5" customHeight="1">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row>
    <row r="1480" spans="2:49" ht="16.5" customHeight="1">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row>
    <row r="1481" spans="2:49" ht="16.5" customHeight="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row>
    <row r="1482" spans="2:49" ht="16.5" customHeight="1">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row>
    <row r="1483" spans="2:49" ht="16.5" customHeight="1">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row>
    <row r="1484" spans="2:49" ht="16.5" customHeight="1">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row>
    <row r="1485" spans="2:49" ht="16.5" customHeight="1">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row>
    <row r="1486" spans="2:49" ht="16.5" customHeight="1">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row>
    <row r="1487" spans="2:49" ht="16.5" customHeight="1">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row>
    <row r="1488" spans="2:49" ht="16.5" customHeight="1">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row>
    <row r="1489" spans="2:49" ht="16.5" customHeight="1">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row>
    <row r="1490" spans="2:49" ht="16.5" customHeight="1">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row>
    <row r="1491" spans="2:49" ht="16.5" customHeight="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row>
    <row r="1492" spans="2:49" ht="16.5" customHeight="1">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row>
    <row r="1493" spans="2:49" ht="16.5" customHeight="1">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row>
    <row r="1494" spans="2:49" ht="16.5" customHeight="1">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row>
    <row r="1495" spans="2:49" ht="16.5" customHeight="1">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row>
    <row r="1496" spans="2:49" ht="16.5" customHeight="1">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row>
    <row r="1497" spans="2:49" ht="16.5" customHeight="1">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row>
    <row r="1498" spans="2:49" ht="16.5" customHeight="1">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row>
    <row r="1499" spans="2:49" ht="16.5" customHeight="1">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row>
    <row r="1500" spans="2:49" ht="16.5" customHeight="1">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row>
    <row r="1501" spans="2:49" ht="16.5" customHeight="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row>
    <row r="1502" spans="2:49" ht="16.5" customHeight="1">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row>
    <row r="1503" spans="2:49" ht="16.5" customHeight="1">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row>
    <row r="1504" spans="2:49" ht="16.5" customHeight="1">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row>
    <row r="1505" spans="2:49" ht="16.5" customHeight="1">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row>
    <row r="1506" spans="2:49" ht="16.5" customHeight="1">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row>
    <row r="1507" spans="2:49" ht="16.5" customHeight="1">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row>
    <row r="1508" spans="2:49" ht="16.5" customHeight="1">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row>
    <row r="1509" spans="2:49" ht="16.5" customHeight="1">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row>
    <row r="1510" spans="2:49" ht="16.5" customHeight="1">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row>
    <row r="1511" spans="2:49" ht="16.5" customHeight="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row>
    <row r="1512" spans="2:49" ht="16.5" customHeight="1">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row>
    <row r="1513" spans="2:49" ht="16.5" customHeight="1">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row>
    <row r="1514" spans="2:49" ht="16.5" customHeight="1">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row>
    <row r="1515" spans="2:49" ht="16.5" customHeight="1">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row>
    <row r="1516" spans="2:49" ht="16.5" customHeight="1">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row>
    <row r="1517" spans="2:49" ht="16.5" customHeight="1">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row>
    <row r="1518" spans="2:49" ht="16.5" customHeight="1">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row>
    <row r="1519" spans="2:49" ht="16.5" customHeight="1">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row>
    <row r="1520" spans="2:49" ht="16.5" customHeight="1">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row>
    <row r="1521" spans="2:49" ht="16.5" customHeight="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row>
    <row r="1522" spans="2:49" ht="16.5" customHeight="1">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row>
    <row r="1523" spans="2:49" ht="16.5" customHeight="1">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row>
    <row r="1524" spans="2:49" ht="16.5" customHeight="1">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row>
    <row r="1525" spans="2:49" ht="16.5" customHeight="1">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row>
    <row r="1526" spans="2:49" ht="16.5" customHeight="1">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row>
    <row r="1527" spans="2:49" ht="16.5" customHeight="1">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row>
    <row r="1528" spans="2:49" ht="16.5" customHeight="1">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row>
    <row r="1529" spans="2:49" ht="16.5" customHeight="1">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row>
    <row r="1530" spans="2:49" ht="16.5" customHeight="1">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row>
    <row r="1531" spans="2:49" ht="16.5" customHeight="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row>
    <row r="1532" spans="2:49" ht="16.5" customHeight="1">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row>
    <row r="1533" spans="2:49" ht="16.5" customHeight="1">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row>
    <row r="1534" spans="2:49" ht="16.5" customHeight="1">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row>
    <row r="1535" spans="2:49" ht="16.5" customHeight="1">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row>
    <row r="1536" spans="2:49" ht="16.5" customHeight="1">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row>
    <row r="1537" spans="2:49" ht="16.5" customHeight="1">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row>
    <row r="1538" spans="2:49" ht="16.5" customHeight="1">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row>
    <row r="1539" spans="2:49" ht="16.5" customHeight="1">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row>
    <row r="1540" spans="2:49" ht="16.5" customHeight="1">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row>
    <row r="1541" spans="2:49" ht="16.5" customHeight="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row>
    <row r="1542" spans="2:49" ht="16.5" customHeight="1">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row>
    <row r="1543" spans="2:49" ht="16.5" customHeight="1">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row>
    <row r="1544" spans="2:49" ht="16.5" customHeight="1">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row>
    <row r="1545" spans="2:49" ht="16.5" customHeight="1">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row>
    <row r="1546" spans="2:49" ht="16.5" customHeight="1">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row>
    <row r="1547" spans="2:49" ht="16.5" customHeight="1">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row>
    <row r="1548" spans="2:49" ht="16.5" customHeight="1">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row>
    <row r="1549" spans="2:49" ht="16.5" customHeight="1">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row>
    <row r="1550" spans="2:49" ht="16.5" customHeight="1">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row>
    <row r="1551" spans="2:49" ht="16.5" customHeight="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row>
    <row r="1552" spans="2:49" ht="16.5" customHeight="1">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row>
    <row r="1553" spans="2:49" ht="16.5" customHeight="1">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row>
    <row r="1554" spans="2:49" ht="16.5" customHeight="1">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row>
    <row r="1555" spans="2:49" ht="16.5" customHeight="1">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row>
    <row r="1556" spans="2:49" ht="16.5" customHeight="1">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row>
    <row r="1557" spans="2:49" ht="16.5" customHeight="1">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row>
    <row r="1558" spans="2:49" ht="16.5" customHeight="1">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row>
    <row r="1559" spans="2:49" ht="16.5" customHeight="1">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row>
    <row r="1560" spans="2:49" ht="16.5" customHeight="1">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row>
    <row r="1561" spans="2:49" ht="16.5" customHeight="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row>
    <row r="1562" spans="2:49" ht="16.5" customHeight="1">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row>
    <row r="1563" spans="2:49" ht="16.5" customHeight="1">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row>
    <row r="1564" spans="2:49" ht="16.5" customHeight="1">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row>
    <row r="1565" spans="2:49" ht="16.5" customHeight="1">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row>
    <row r="1566" spans="2:49" ht="16.5" customHeight="1">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row>
    <row r="1567" spans="2:49" ht="16.5" customHeight="1">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row>
    <row r="1568" spans="2:49" ht="16.5" customHeight="1">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row>
    <row r="1569" spans="2:49" ht="16.5" customHeight="1">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row>
    <row r="1570" spans="2:49" ht="16.5" customHeight="1">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row>
    <row r="1571" spans="2:49" ht="16.5" customHeight="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row>
    <row r="1572" spans="2:49" ht="16.5" customHeight="1">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row>
    <row r="1573" spans="2:49" ht="16.5" customHeight="1">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row>
    <row r="1574" spans="2:49" ht="16.5" customHeight="1">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row>
    <row r="1575" spans="2:49" ht="16.5" customHeight="1">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row>
    <row r="1576" spans="2:49" ht="16.5" customHeight="1">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row>
    <row r="1577" spans="2:49" ht="16.5" customHeight="1">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row>
    <row r="1578" spans="2:49" ht="16.5" customHeight="1">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row>
    <row r="1579" spans="2:49" ht="16.5" customHeight="1">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row>
    <row r="1580" spans="2:49" ht="16.5" customHeight="1">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row>
    <row r="1581" spans="2:49" ht="16.5" customHeight="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row>
    <row r="1582" spans="2:49" ht="16.5" customHeight="1">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row>
    <row r="1583" spans="2:49" ht="16.5" customHeight="1">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row>
    <row r="1584" spans="2:49" ht="16.5" customHeight="1">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row>
    <row r="1585" spans="2:49" ht="16.5" customHeight="1">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row>
    <row r="1586" spans="2:49" ht="16.5" customHeight="1">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row>
    <row r="1587" spans="2:49" ht="16.5" customHeight="1">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row>
    <row r="1588" spans="2:49" ht="16.5" customHeight="1">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row>
    <row r="1589" spans="2:49" ht="16.5" customHeight="1">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row>
    <row r="1590" spans="2:49" ht="16.5" customHeight="1">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row>
    <row r="1591" spans="2:49" ht="16.5" customHeight="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row>
    <row r="1592" spans="2:49" ht="16.5" customHeight="1">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row>
    <row r="1593" spans="2:49" ht="16.5" customHeight="1">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row>
    <row r="1594" spans="2:49" ht="16.5" customHeight="1">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row>
    <row r="1595" spans="2:49" ht="16.5" customHeight="1">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row>
    <row r="1596" spans="2:49" ht="16.5" customHeight="1">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row>
    <row r="1597" spans="2:49" ht="16.5" customHeight="1">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row>
    <row r="1598" spans="2:49" ht="16.5" customHeight="1">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row>
    <row r="1599" spans="2:49" ht="16.5" customHeight="1">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row>
    <row r="1600" spans="2:49" ht="16.5" customHeight="1">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row>
    <row r="1601" spans="2:49" ht="16.5" customHeight="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row>
    <row r="1602" spans="2:49" ht="16.5" customHeight="1">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row>
    <row r="1603" spans="2:49" ht="16.5" customHeight="1">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row>
    <row r="1604" spans="2:49" ht="16.5" customHeight="1">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row>
    <row r="1605" spans="2:49" ht="16.5" customHeight="1">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row>
    <row r="1606" spans="2:49" ht="16.5" customHeight="1">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row>
    <row r="1607" spans="2:49" ht="16.5" customHeight="1">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row>
    <row r="1608" spans="2:49" ht="16.5" customHeight="1">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row>
    <row r="1609" spans="2:49" ht="16.5" customHeight="1">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row>
    <row r="1610" spans="2:49" ht="16.5" customHeight="1">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row>
    <row r="1611" spans="2:49" ht="16.5" customHeight="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row>
    <row r="1612" spans="2:49" ht="16.5" customHeight="1">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row>
    <row r="1613" spans="2:49" ht="16.5" customHeight="1">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row>
    <row r="1614" spans="2:49" ht="16.5" customHeight="1">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row>
    <row r="1615" spans="2:49" ht="16.5" customHeight="1">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row>
    <row r="1616" spans="2:49" ht="16.5" customHeight="1">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row>
    <row r="1617" spans="2:49" ht="16.5" customHeight="1">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row>
    <row r="1618" spans="2:49" ht="16.5" customHeight="1">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row>
    <row r="1619" spans="2:49" ht="16.5" customHeight="1">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row>
    <row r="1620" spans="2:49" ht="16.5" customHeight="1">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row>
    <row r="1621" spans="2:49" ht="16.5" customHeight="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row>
    <row r="1622" spans="2:49" ht="16.5" customHeight="1">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row>
    <row r="1623" spans="2:49" ht="16.5" customHeight="1">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row>
    <row r="1624" spans="2:49" ht="16.5" customHeight="1">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row>
    <row r="1625" spans="2:49" ht="16.5" customHeight="1">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row>
    <row r="1626" spans="2:49" ht="16.5" customHeight="1">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row>
    <row r="1627" spans="2:49" ht="16.5" customHeight="1">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row>
    <row r="1628" spans="2:49" ht="16.5" customHeight="1">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row>
    <row r="1629" spans="2:49" ht="16.5" customHeight="1">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row>
    <row r="1630" spans="2:49" ht="16.5" customHeight="1">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row>
    <row r="1631" spans="2:49" ht="16.5" customHeight="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row>
    <row r="1632" spans="2:49" ht="16.5" customHeight="1">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row>
    <row r="1633" spans="2:49" ht="16.5" customHeight="1">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row>
    <row r="1634" spans="2:49" ht="16.5" customHeight="1">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row>
    <row r="1635" spans="2:49" ht="16.5" customHeight="1">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row>
    <row r="1636" spans="2:49" ht="16.5" customHeight="1">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row>
    <row r="1637" spans="2:49" ht="16.5" customHeight="1">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row>
    <row r="1638" spans="2:49" ht="16.5" customHeight="1">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row>
    <row r="1639" spans="2:49" ht="16.5" customHeight="1">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row>
    <row r="1640" spans="2:49" ht="16.5" customHeight="1">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row>
    <row r="1641" spans="2:49" ht="16.5" customHeight="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row>
    <row r="1642" spans="2:49" ht="16.5" customHeight="1">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row>
    <row r="1643" spans="2:49" ht="16.5" customHeight="1">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row>
    <row r="1644" spans="2:49" ht="16.5" customHeight="1">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row>
    <row r="1645" spans="2:49" ht="16.5" customHeight="1">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row>
    <row r="1646" spans="2:49" ht="16.5" customHeight="1">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row>
    <row r="1647" spans="2:49" ht="16.5" customHeight="1">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row>
    <row r="1648" spans="2:49" ht="16.5" customHeight="1">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row>
    <row r="1649" spans="2:49" ht="16.5" customHeight="1">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row>
    <row r="1650" spans="2:49" ht="16.5" customHeight="1">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row>
    <row r="1651" spans="2:49" ht="16.5" customHeight="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row>
    <row r="1652" spans="2:49" ht="16.5" customHeight="1">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row>
    <row r="1653" spans="2:49" ht="16.5" customHeight="1">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row>
    <row r="1654" spans="2:49" ht="16.5" customHeight="1">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row>
    <row r="1655" spans="2:49" ht="16.5" customHeight="1">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row>
    <row r="1656" spans="2:49" ht="16.5" customHeight="1">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row>
    <row r="1657" spans="2:49" ht="16.5" customHeight="1">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row>
    <row r="1658" spans="2:49" ht="16.5" customHeight="1">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row>
    <row r="1659" spans="2:49" ht="16.5" customHeight="1">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row>
    <row r="1660" spans="2:49" ht="16.5" customHeight="1">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row>
    <row r="1661" spans="2:49" ht="16.5" customHeight="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row>
    <row r="1662" spans="2:49" ht="16.5" customHeight="1">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row>
    <row r="1663" spans="2:49" ht="16.5" customHeight="1">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row>
    <row r="1664" spans="2:49" ht="16.5" customHeight="1">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row>
    <row r="1665" spans="2:49" ht="16.5" customHeight="1">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row>
    <row r="1666" spans="2:49" ht="16.5" customHeight="1">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row>
    <row r="1667" spans="2:49" ht="16.5" customHeight="1">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row>
    <row r="1668" spans="2:49" ht="16.5" customHeight="1">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row>
    <row r="1669" spans="2:49" ht="16.5" customHeight="1">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row>
    <row r="1670" spans="2:49" ht="16.5" customHeight="1">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row>
    <row r="1671" spans="2:49" ht="16.5" customHeight="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row>
    <row r="1672" spans="2:49" ht="16.5" customHeight="1">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row>
    <row r="1673" spans="2:49" ht="16.5" customHeight="1">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row>
    <row r="1674" spans="2:49" ht="16.5" customHeight="1">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row>
    <row r="1675" spans="2:49" ht="16.5" customHeight="1">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row>
    <row r="1676" spans="2:49" ht="16.5" customHeight="1">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row>
    <row r="1677" spans="2:49" ht="16.5" customHeight="1">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row>
    <row r="1678" spans="2:49" ht="16.5" customHeight="1">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row>
    <row r="1679" spans="2:49" ht="16.5" customHeight="1">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row>
    <row r="1680" spans="2:49" ht="16.5" customHeight="1">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row>
    <row r="1681" spans="2:49" ht="16.5" customHeight="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row>
    <row r="1682" spans="2:49" ht="16.5" customHeight="1">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row>
    <row r="1683" spans="2:49" ht="16.5" customHeight="1">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row>
    <row r="1684" spans="2:49" ht="16.5" customHeight="1">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row>
    <row r="1685" spans="2:49" ht="16.5" customHeight="1">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row>
    <row r="1686" spans="2:49" ht="16.5" customHeight="1">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row>
    <row r="1687" spans="2:49" ht="16.5" customHeight="1">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row>
    <row r="1688" spans="2:49" ht="16.5" customHeight="1">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row>
    <row r="1689" spans="2:49" ht="16.5" customHeight="1">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row>
    <row r="1690" spans="2:49" ht="16.5" customHeight="1">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row>
    <row r="1691" spans="2:49" ht="16.5" customHeight="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row>
    <row r="1692" spans="2:49" ht="16.5" customHeight="1">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row>
    <row r="1693" spans="2:49" ht="16.5" customHeight="1">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row>
    <row r="1694" spans="2:49" ht="16.5" customHeight="1">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row>
    <row r="1695" spans="2:49" ht="16.5" customHeight="1">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row>
    <row r="1696" spans="2:49" ht="16.5" customHeight="1">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row>
    <row r="1697" spans="2:49" ht="16.5" customHeight="1">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row>
    <row r="1698" spans="2:49" ht="16.5" customHeight="1">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row>
    <row r="1699" spans="2:49" ht="16.5" customHeight="1">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row>
    <row r="1700" spans="2:49" ht="16.5" customHeight="1">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row>
    <row r="1701" spans="2:49" ht="16.5" customHeight="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row>
    <row r="1702" spans="2:49" ht="16.5" customHeight="1">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row>
    <row r="1703" spans="2:49" ht="16.5" customHeight="1">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row>
    <row r="1704" spans="2:49" ht="16.5" customHeight="1">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row>
    <row r="1705" spans="2:49" ht="16.5" customHeight="1">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row>
    <row r="1706" spans="2:49" ht="16.5" customHeight="1">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row>
    <row r="1707" spans="2:49" ht="16.5" customHeight="1">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row>
    <row r="1708" spans="2:49" ht="16.5" customHeight="1">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row>
    <row r="1709" spans="2:49" ht="16.5" customHeight="1">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row>
    <row r="1710" spans="2:49" ht="16.5" customHeight="1">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row>
    <row r="1711" spans="2:49" ht="16.5" customHeight="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row>
    <row r="1712" spans="2:49" ht="16.5" customHeight="1">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row>
    <row r="1713" spans="2:49" ht="16.5" customHeight="1">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row>
    <row r="1714" spans="2:49" ht="16.5" customHeight="1">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row>
    <row r="1715" spans="2:49" ht="16.5" customHeight="1">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row>
    <row r="1716" spans="2:49" ht="16.5" customHeight="1">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row>
    <row r="1717" spans="2:49" ht="16.5" customHeight="1">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row>
    <row r="1718" spans="2:49" ht="16.5" customHeight="1">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row>
    <row r="1719" spans="2:49" ht="16.5" customHeight="1">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row>
    <row r="1720" spans="2:49" ht="16.5" customHeight="1">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row>
    <row r="1721" spans="2:49" ht="16.5" customHeight="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row>
    <row r="1722" spans="2:49" ht="16.5" customHeight="1">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row>
    <row r="1723" spans="2:49" ht="16.5" customHeight="1">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row>
    <row r="1724" spans="2:49" ht="16.5" customHeight="1">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row>
    <row r="1725" spans="2:49" ht="16.5" customHeight="1">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row>
    <row r="1726" spans="2:49" ht="16.5" customHeight="1">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row>
    <row r="1727" spans="2:49" ht="16.5" customHeight="1">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row>
    <row r="1728" spans="2:49" ht="16.5" customHeight="1">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row>
    <row r="1729" spans="2:49" ht="16.5" customHeight="1">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row>
    <row r="1730" spans="2:49" ht="16.5" customHeight="1">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row>
    <row r="1731" spans="2:49" ht="16.5" customHeight="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row>
    <row r="1732" spans="2:49" ht="16.5" customHeight="1">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row>
    <row r="1733" spans="2:49" ht="16.5" customHeight="1">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row>
    <row r="1734" spans="2:49" ht="16.5" customHeight="1">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row>
    <row r="1735" spans="2:49" ht="16.5" customHeight="1">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row>
    <row r="1736" spans="2:49" ht="16.5" customHeight="1">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row>
    <row r="1737" spans="2:49" ht="16.5" customHeight="1">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row>
    <row r="1738" spans="2:49" ht="16.5" customHeight="1">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row>
    <row r="1739" spans="2:49" ht="16.5" customHeight="1">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row>
    <row r="1740" spans="2:49" ht="16.5" customHeight="1">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row>
    <row r="1741" spans="2:49" ht="16.5" customHeight="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row>
    <row r="1742" spans="2:49" ht="16.5" customHeight="1">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row>
    <row r="1743" spans="2:49" ht="16.5" customHeight="1">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row>
    <row r="1744" spans="2:49" ht="16.5" customHeight="1">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row>
    <row r="1745" spans="2:49" ht="16.5" customHeight="1">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row>
    <row r="1746" spans="2:49" ht="16.5" customHeight="1">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row>
    <row r="1747" spans="2:49" ht="16.5" customHeight="1">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row>
    <row r="1748" spans="2:49" ht="16.5" customHeight="1">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row>
    <row r="1749" spans="2:49" ht="16.5" customHeight="1">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row>
    <row r="1750" spans="2:49" ht="16.5" customHeight="1">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row>
    <row r="1751" spans="2:49" ht="16.5" customHeight="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row>
    <row r="1752" spans="2:49" ht="16.5" customHeight="1">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row>
    <row r="1753" spans="2:49" ht="16.5" customHeight="1">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row>
    <row r="1754" spans="2:49" ht="16.5" customHeight="1">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row>
    <row r="1755" spans="2:49" ht="16.5" customHeight="1">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row>
    <row r="1756" spans="2:49" ht="16.5" customHeight="1">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row>
    <row r="1757" spans="2:49" ht="16.5" customHeight="1">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row>
    <row r="1758" spans="2:49" ht="16.5" customHeight="1">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row>
    <row r="1759" spans="2:49" ht="16.5" customHeight="1">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row>
    <row r="1760" spans="2:49" ht="16.5" customHeight="1">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row>
    <row r="1761" spans="2:49" ht="16.5" customHeight="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row>
    <row r="1762" spans="2:49" ht="16.5" customHeight="1">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row>
    <row r="1763" spans="2:49" ht="16.5" customHeight="1">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row>
    <row r="1764" spans="2:49" ht="16.5" customHeight="1">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row>
    <row r="1765" spans="2:49" ht="16.5" customHeight="1">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row>
    <row r="1766" spans="2:49" ht="16.5" customHeight="1">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row>
    <row r="1767" spans="2:49" ht="16.5" customHeight="1">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row>
    <row r="1768" spans="2:49" ht="16.5" customHeight="1">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row>
    <row r="1769" spans="2:49" ht="16.5" customHeight="1">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row>
    <row r="1770" spans="2:49" ht="16.5" customHeight="1">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row>
    <row r="1771" spans="2:49" ht="16.5" customHeight="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row>
    <row r="1772" spans="2:49" ht="16.5" customHeight="1">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row>
    <row r="1773" spans="2:49" ht="16.5" customHeight="1">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row>
    <row r="1774" spans="2:49" ht="16.5" customHeight="1">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row>
    <row r="1775" spans="2:49" ht="16.5" customHeight="1">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row>
    <row r="1776" spans="2:49" ht="16.5" customHeight="1">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row>
    <row r="1777" spans="2:49" ht="16.5" customHeight="1">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row>
    <row r="1778" spans="2:49" ht="16.5" customHeight="1">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row>
    <row r="1779" spans="2:49" ht="16.5" customHeight="1">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row>
    <row r="1780" spans="2:49" ht="16.5" customHeight="1">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row>
    <row r="1781" spans="2:49" ht="16.5" customHeight="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row>
    <row r="1782" spans="2:49" ht="16.5" customHeight="1">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row>
    <row r="1783" spans="2:49" ht="16.5" customHeight="1">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row>
    <row r="1784" spans="2:49" ht="16.5" customHeight="1">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row>
    <row r="1785" spans="2:49" ht="16.5" customHeight="1">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row>
    <row r="1786" spans="2:49" ht="16.5" customHeight="1">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row>
    <row r="1787" spans="2:49" ht="16.5" customHeight="1">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row>
    <row r="1788" spans="2:49" ht="16.5" customHeight="1">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row>
    <row r="1789" spans="2:49" ht="16.5" customHeight="1">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row>
    <row r="1790" spans="2:49" ht="16.5" customHeight="1">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row>
    <row r="1791" spans="2:49" ht="16.5" customHeight="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row>
    <row r="1792" spans="2:49" ht="16.5" customHeight="1">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row>
    <row r="1793" spans="2:49" ht="16.5" customHeight="1">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row>
    <row r="1794" spans="2:49" ht="16.5" customHeight="1">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row>
    <row r="1795" spans="2:49" ht="16.5" customHeight="1">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row>
    <row r="1796" spans="2:49" ht="16.5" customHeight="1">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row>
    <row r="1797" spans="2:49" ht="16.5" customHeight="1">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row>
    <row r="1798" spans="2:49" ht="16.5" customHeight="1">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row>
    <row r="1799" spans="2:49" ht="16.5" customHeight="1">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row>
    <row r="1800" spans="2:49" ht="16.5" customHeight="1">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row>
    <row r="1801" spans="2:49" ht="16.5" customHeight="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row>
    <row r="1802" spans="2:49" ht="16.5" customHeight="1">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row>
    <row r="1803" spans="2:49" ht="16.5" customHeight="1">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row>
    <row r="1804" spans="2:49" ht="16.5" customHeight="1">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row>
    <row r="1805" spans="2:49" ht="16.5" customHeight="1">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row>
    <row r="1806" spans="2:49" ht="16.5" customHeight="1">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row>
    <row r="1807" spans="2:49" ht="16.5" customHeight="1">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row>
    <row r="1808" spans="2:49" ht="16.5" customHeight="1">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row>
    <row r="1809" spans="2:49" ht="16.5" customHeight="1">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row>
    <row r="1810" spans="2:49" ht="16.5" customHeight="1">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row>
    <row r="1811" spans="2:49" ht="16.5" customHeight="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row>
    <row r="1812" spans="2:49" ht="16.5" customHeight="1">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row>
    <row r="1813" spans="2:49" ht="16.5" customHeight="1">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row>
    <row r="1814" spans="2:49" ht="16.5" customHeight="1">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row>
    <row r="1815" spans="2:49" ht="16.5" customHeight="1">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row>
    <row r="1816" spans="2:49" ht="16.5" customHeight="1">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row>
    <row r="1817" spans="2:49" ht="16.5" customHeight="1">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row>
    <row r="1818" spans="2:49" ht="16.5" customHeight="1">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row>
    <row r="1819" spans="2:49" ht="16.5" customHeight="1">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row>
    <row r="1820" spans="2:49" ht="16.5" customHeight="1">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row>
    <row r="1821" spans="2:49" ht="16.5" customHeight="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row>
    <row r="1822" spans="2:49" ht="16.5" customHeight="1">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row>
    <row r="1823" spans="2:49" ht="16.5" customHeight="1">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row>
    <row r="1824" spans="2:49" ht="16.5" customHeight="1">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row>
    <row r="1825" spans="2:49" ht="16.5" customHeight="1">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row>
    <row r="1826" spans="2:49" ht="16.5" customHeight="1">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row>
    <row r="1827" spans="2:49" ht="16.5" customHeight="1">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row>
    <row r="1828" spans="2:49" ht="16.5" customHeight="1">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row>
    <row r="1829" spans="2:49" ht="16.5" customHeight="1">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row>
    <row r="1830" spans="2:49" ht="16.5" customHeight="1">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row>
    <row r="1831" spans="2:49" ht="16.5" customHeight="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row>
    <row r="1832" spans="2:49" ht="16.5" customHeight="1">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row>
    <row r="1833" spans="2:49" ht="16.5" customHeight="1">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row>
    <row r="1834" spans="2:49" ht="16.5" customHeight="1">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row>
    <row r="1835" spans="2:49" ht="16.5" customHeight="1">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row>
    <row r="1836" spans="2:49" ht="16.5" customHeight="1">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row>
    <row r="1837" spans="2:49" ht="16.5" customHeight="1">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row>
    <row r="1838" spans="2:49" ht="16.5" customHeight="1">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row>
    <row r="1839" spans="2:49" ht="16.5" customHeight="1">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row>
    <row r="1840" spans="2:49" ht="16.5" customHeight="1">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row>
    <row r="1841" spans="2:49" ht="16.5" customHeight="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row>
    <row r="1842" spans="2:49" ht="16.5" customHeight="1">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row>
    <row r="1843" spans="2:49" ht="16.5" customHeight="1">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row>
    <row r="1844" spans="2:49" ht="16.5" customHeight="1">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row>
    <row r="1845" spans="2:49" ht="16.5" customHeight="1">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row>
    <row r="1846" spans="2:49" ht="16.5" customHeight="1">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row>
    <row r="1847" spans="2:49" ht="16.5" customHeight="1">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row>
    <row r="1848" spans="2:49" ht="16.5" customHeight="1">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row>
    <row r="1849" spans="2:49" ht="16.5" customHeight="1">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row>
    <row r="1850" spans="2:49" ht="16.5" customHeight="1">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row>
    <row r="1851" spans="2:49" ht="16.5" customHeight="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row>
    <row r="1852" spans="2:49" ht="16.5" customHeight="1">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row>
    <row r="1853" spans="2:49" ht="16.5" customHeight="1">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row>
    <row r="1854" spans="2:49" ht="16.5" customHeight="1">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row>
    <row r="1855" spans="2:49" ht="16.5" customHeight="1">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row>
    <row r="1856" spans="2:49" ht="16.5" customHeight="1">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row>
    <row r="1857" spans="2:49" ht="16.5" customHeight="1">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row>
    <row r="1858" spans="2:49" ht="16.5" customHeight="1">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row>
    <row r="1859" spans="2:49" ht="16.5" customHeight="1">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row>
    <row r="1860" spans="2:49" ht="16.5" customHeight="1">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row>
    <row r="1861" spans="2:49" ht="16.5" customHeight="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row>
    <row r="1862" spans="2:49" ht="16.5" customHeight="1">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row>
    <row r="1863" spans="2:49" ht="16.5" customHeight="1">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row>
    <row r="1864" spans="2:49" ht="16.5" customHeight="1">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row>
    <row r="1865" spans="2:49" ht="16.5" customHeight="1">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row>
    <row r="1866" spans="2:49" ht="16.5" customHeight="1">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row>
    <row r="1867" spans="2:49" ht="16.5" customHeight="1">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row>
    <row r="1868" spans="2:49" ht="16.5" customHeight="1">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row>
    <row r="1869" spans="2:49" ht="16.5" customHeight="1">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row>
    <row r="1870" spans="2:49" ht="16.5" customHeight="1">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row>
    <row r="1871" spans="2:49" ht="16.5" customHeight="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row>
    <row r="1872" spans="2:49" ht="16.5" customHeight="1">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row>
    <row r="1873" spans="2:49" ht="16.5" customHeight="1">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row>
    <row r="1874" spans="2:49" ht="16.5" customHeight="1">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row>
    <row r="1875" spans="2:49" ht="16.5" customHeight="1">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row>
    <row r="1876" spans="2:49" ht="16.5" customHeight="1">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row>
    <row r="1877" spans="2:49" ht="16.5" customHeight="1">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row>
    <row r="1878" spans="2:49" ht="16.5" customHeight="1">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row>
    <row r="1879" spans="2:49" ht="16.5" customHeight="1">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row>
    <row r="1880" spans="2:49" ht="16.5" customHeight="1">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row>
    <row r="1881" spans="2:49" ht="16.5" customHeight="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row>
    <row r="1882" spans="2:49" ht="16.5" customHeight="1">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row>
    <row r="1883" spans="2:49" ht="16.5" customHeight="1">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row>
    <row r="1884" spans="2:49" ht="16.5" customHeight="1">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row>
    <row r="1885" spans="2:49" ht="16.5" customHeight="1">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row>
    <row r="1886" spans="2:49" ht="16.5" customHeight="1">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row>
    <row r="1887" spans="2:49" ht="16.5" customHeight="1">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row>
    <row r="1888" spans="2:49" ht="16.5" customHeight="1">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row>
    <row r="1889" spans="2:49" ht="16.5" customHeight="1">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row>
    <row r="1890" spans="2:49" ht="16.5" customHeight="1">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row>
    <row r="1891" spans="2:49" ht="16.5" customHeight="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row>
    <row r="1892" spans="2:49" ht="16.5" customHeight="1">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row>
    <row r="1893" spans="2:49" ht="16.5" customHeight="1">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row>
    <row r="1894" spans="2:49" ht="16.5" customHeight="1">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row>
    <row r="1895" spans="2:49" ht="16.5" customHeight="1">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row>
    <row r="1896" spans="2:49" ht="16.5" customHeight="1">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row>
    <row r="1897" spans="2:49" ht="16.5" customHeight="1">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row>
    <row r="1898" spans="2:49" ht="16.5" customHeight="1">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row>
    <row r="1899" spans="2:49" ht="16.5" customHeight="1">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row>
    <row r="1900" spans="2:49" ht="16.5" customHeight="1">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row>
    <row r="1901" spans="2:49" ht="16.5" customHeight="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row>
    <row r="1902" spans="2:49" ht="16.5" customHeight="1">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row>
    <row r="1903" spans="2:49" ht="16.5" customHeight="1">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row>
    <row r="1904" spans="2:49" ht="16.5" customHeight="1">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row>
    <row r="1905" spans="2:49" ht="16.5" customHeight="1">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row>
    <row r="1906" spans="2:49" ht="16.5" customHeight="1">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row>
    <row r="1907" spans="2:49" ht="16.5" customHeight="1">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row>
    <row r="1908" spans="2:49" ht="16.5" customHeight="1">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row>
    <row r="1909" spans="2:49" ht="16.5" customHeight="1">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row>
    <row r="1910" spans="2:49" ht="16.5" customHeight="1">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row>
    <row r="1911" spans="2:49" ht="16.5" customHeight="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row>
    <row r="1912" spans="2:49" ht="16.5" customHeight="1">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row>
    <row r="1913" spans="2:49" ht="16.5" customHeight="1">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row>
    <row r="1914" spans="2:49" ht="16.5" customHeight="1">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row>
    <row r="1915" spans="2:49" ht="16.5" customHeight="1">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row>
    <row r="1916" spans="2:49" ht="16.5" customHeight="1">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row>
    <row r="1917" spans="2:49" ht="16.5" customHeight="1">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row>
    <row r="1918" spans="2:49" ht="16.5" customHeight="1">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row>
    <row r="1919" spans="2:49" ht="16.5" customHeight="1">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row>
    <row r="1920" spans="2:49" ht="16.5" customHeight="1">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row>
    <row r="1921" spans="2:49" ht="16.5" customHeight="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row>
    <row r="1922" spans="2:49" ht="16.5" customHeight="1">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row>
    <row r="1923" spans="2:49" ht="16.5" customHeight="1">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row>
    <row r="1924" spans="2:49" ht="16.5" customHeight="1">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row>
    <row r="1925" spans="2:49" ht="16.5" customHeight="1">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row>
    <row r="1926" spans="2:49" ht="16.5" customHeight="1">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row>
    <row r="1927" spans="2:49" ht="16.5" customHeight="1">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row>
    <row r="1928" spans="2:49" ht="16.5" customHeight="1">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row>
    <row r="1929" spans="2:49" ht="16.5" customHeight="1">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row>
    <row r="1930" spans="2:49" ht="16.5" customHeight="1">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row>
    <row r="1931" spans="2:49" ht="16.5" customHeight="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row>
    <row r="1932" spans="2:49" ht="16.5" customHeight="1">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row>
    <row r="1933" spans="2:49" ht="16.5" customHeight="1">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row>
    <row r="1934" spans="2:49" ht="16.5" customHeight="1">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row>
    <row r="1935" spans="2:49" ht="16.5" customHeight="1">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row>
    <row r="1936" spans="2:49" ht="16.5" customHeight="1">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row>
    <row r="1937" spans="2:49" ht="16.5" customHeight="1">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row>
    <row r="1938" spans="2:49" ht="16.5" customHeight="1">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row>
    <row r="1939" spans="2:49" ht="16.5" customHeight="1">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row>
    <row r="1940" spans="2:49" ht="16.5" customHeight="1">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row>
    <row r="1941" spans="2:49" ht="16.5" customHeight="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row>
    <row r="1942" spans="2:49" ht="16.5" customHeight="1">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row>
    <row r="1943" spans="2:49" ht="16.5" customHeight="1">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row>
    <row r="1944" spans="2:49" ht="16.5" customHeight="1">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row>
    <row r="1945" spans="2:49" ht="16.5" customHeight="1">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row>
    <row r="1946" spans="2:49" ht="16.5" customHeight="1">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row>
    <row r="1947" spans="2:49" ht="16.5" customHeight="1">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row>
    <row r="1948" spans="2:49" ht="16.5" customHeight="1">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row>
    <row r="1949" spans="2:49" ht="16.5" customHeight="1">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row>
    <row r="1950" spans="2:49" ht="16.5" customHeight="1">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row>
    <row r="1951" spans="2:49" ht="16.5" customHeight="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row>
    <row r="1952" spans="2:49" ht="16.5" customHeight="1">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row>
    <row r="1953" spans="2:49" ht="16.5" customHeight="1">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row>
    <row r="1954" spans="2:49" ht="16.5" customHeight="1">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row>
    <row r="1955" spans="2:49" ht="16.5" customHeight="1">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row>
    <row r="1956" spans="2:49" ht="16.5" customHeight="1">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row>
    <row r="1957" spans="2:49" ht="16.5" customHeight="1">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row>
    <row r="1958" spans="2:49" ht="16.5" customHeight="1">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row>
    <row r="1959" spans="2:49" ht="16.5" customHeight="1">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row>
    <row r="1960" spans="2:49" ht="16.5" customHeight="1">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row>
    <row r="1961" spans="2:49" ht="16.5" customHeight="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row>
    <row r="1962" spans="2:49" ht="16.5" customHeight="1">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row>
    <row r="1963" spans="2:49" ht="16.5" customHeight="1">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row>
    <row r="1964" spans="2:49" ht="16.5" customHeight="1">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row>
    <row r="1965" spans="2:49" ht="16.5" customHeight="1">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row>
    <row r="1966" spans="2:49" ht="16.5" customHeight="1">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row>
    <row r="1967" spans="2:49" ht="16.5" customHeight="1">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row>
    <row r="1968" spans="2:49" ht="16.5" customHeight="1">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row>
    <row r="1969" spans="2:49" ht="16.5" customHeight="1">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row>
    <row r="1970" spans="2:49" ht="16.5" customHeight="1">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row>
    <row r="1971" spans="2:49" ht="16.5" customHeight="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row>
    <row r="1972" spans="2:49" ht="16.5" customHeight="1">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row>
    <row r="1973" spans="2:49" ht="16.5" customHeight="1">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row>
    <row r="1974" spans="2:49" ht="16.5" customHeight="1">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row>
    <row r="1975" spans="2:49" ht="16.5" customHeight="1">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row>
    <row r="1976" spans="2:49" ht="16.5" customHeight="1">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row>
    <row r="1977" spans="2:49" ht="16.5" customHeight="1">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row>
    <row r="1978" spans="2:49" ht="16.5" customHeight="1">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row>
    <row r="1979" spans="2:49" ht="16.5" customHeight="1">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row>
    <row r="1980" spans="2:49" ht="16.5" customHeight="1">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row>
    <row r="1981" spans="2:49" ht="16.5" customHeight="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row>
    <row r="1982" spans="2:49" ht="16.5" customHeight="1">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row>
    <row r="1983" spans="2:49" ht="16.5" customHeight="1">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row>
    <row r="1984" spans="2:49" ht="16.5" customHeight="1">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row>
    <row r="1985" spans="2:49" ht="16.5" customHeight="1">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row>
    <row r="1986" spans="2:49" ht="16.5" customHeight="1">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row>
    <row r="1987" spans="2:49" ht="16.5" customHeight="1">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row>
    <row r="1988" spans="2:49" ht="16.5" customHeight="1">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row>
    <row r="1989" spans="2:49" ht="16.5" customHeight="1">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row>
    <row r="1990" spans="2:49" ht="16.5" customHeight="1">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row>
    <row r="1991" spans="2:49" ht="16.5" customHeight="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row>
    <row r="1992" spans="2:49" ht="16.5" customHeight="1">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row>
    <row r="1993" spans="2:49" ht="16.5" customHeight="1">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row>
    <row r="1994" spans="2:49" ht="16.5" customHeight="1">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row>
    <row r="1995" spans="2:49" ht="16.5" customHeight="1">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row>
    <row r="1996" spans="2:49" ht="16.5" customHeight="1">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row>
    <row r="1997" spans="2:49" ht="16.5" customHeight="1">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row>
    <row r="1998" spans="2:49" ht="16.5" customHeight="1">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row>
    <row r="1999" spans="2:49" ht="16.5" customHeight="1">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row>
    <row r="2000" spans="2:49" ht="16.5" customHeight="1">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row>
    <row r="2001" spans="2:49" ht="16.5" customHeight="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row>
    <row r="2002" spans="2:49" ht="16.5" customHeight="1">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row>
    <row r="2003" spans="2:49" ht="16.5" customHeight="1">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row>
    <row r="2004" spans="2:49" ht="16.5" customHeight="1">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row>
    <row r="2005" spans="2:49" ht="16.5" customHeight="1">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row>
    <row r="2006" spans="2:49" ht="16.5" customHeight="1">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row>
    <row r="2007" spans="2:49" ht="16.5" customHeight="1">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row>
    <row r="2008" spans="2:49" ht="16.5" customHeight="1">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row>
    <row r="2009" spans="2:49" ht="16.5" customHeight="1">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row>
    <row r="2010" spans="2:49" ht="16.5" customHeight="1">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row>
    <row r="2011" spans="2:49" ht="16.5" customHeight="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row>
    <row r="2012" spans="2:49" ht="16.5" customHeight="1">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row>
    <row r="2013" spans="2:49" ht="16.5" customHeight="1">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row>
    <row r="2014" spans="2:49" ht="16.5" customHeight="1">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row>
    <row r="2015" spans="2:49" ht="16.5" customHeight="1">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row>
    <row r="2016" spans="2:49" ht="16.5" customHeight="1">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row>
    <row r="2017" spans="2:49" ht="16.5" customHeight="1">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row>
    <row r="2018" spans="2:49" ht="16.5" customHeight="1">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row>
    <row r="2019" spans="2:49" ht="16.5" customHeight="1">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row>
    <row r="2020" spans="2:49" ht="16.5" customHeight="1">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row>
    <row r="2021" spans="2:49" ht="16.5" customHeight="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row>
    <row r="2022" spans="2:49" ht="16.5" customHeight="1">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row>
    <row r="2023" spans="2:49" ht="16.5" customHeight="1">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row>
    <row r="2024" spans="2:49" ht="16.5" customHeight="1">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row>
    <row r="2025" spans="2:49" ht="16.5" customHeight="1">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row>
    <row r="2026" spans="2:49" ht="16.5" customHeight="1">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row>
    <row r="2027" spans="2:49" ht="16.5" customHeight="1">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row>
    <row r="2028" spans="2:49" ht="16.5" customHeight="1">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row>
    <row r="2029" spans="2:49" ht="16.5" customHeight="1">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row>
    <row r="2030" spans="2:49" ht="16.5" customHeight="1">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row>
    <row r="2031" spans="2:49" ht="16.5" customHeight="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row>
    <row r="2032" spans="2:49" ht="16.5" customHeight="1">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row>
    <row r="2033" spans="2:49" ht="16.5" customHeight="1">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row>
    <row r="2034" spans="2:49" ht="16.5" customHeight="1">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row>
    <row r="2035" spans="2:49" ht="16.5" customHeight="1">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row>
    <row r="2036" spans="2:49" ht="16.5" customHeight="1">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row>
    <row r="2037" spans="2:49" ht="16.5" customHeight="1">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row>
    <row r="2038" spans="2:49" ht="16.5" customHeight="1">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row>
    <row r="2039" spans="2:49" ht="16.5" customHeight="1">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row>
    <row r="2040" spans="2:49" ht="16.5" customHeight="1">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row>
    <row r="2041" spans="2:49" ht="16.5" customHeight="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row>
    <row r="2042" spans="2:49" ht="16.5" customHeight="1">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row>
    <row r="2043" spans="2:49" ht="16.5" customHeight="1">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row>
    <row r="2044" spans="2:49" ht="16.5" customHeight="1">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row>
    <row r="2045" spans="2:49" ht="16.5" customHeight="1">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row>
    <row r="2046" spans="2:49" ht="16.5" customHeight="1">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row>
    <row r="2047" spans="2:49" ht="16.5" customHeight="1">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row>
    <row r="2048" spans="2:49" ht="16.5" customHeight="1">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row>
    <row r="2049" spans="2:49" ht="16.5" customHeight="1">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row>
    <row r="2050" spans="2:49" ht="16.5" customHeight="1">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row>
    <row r="2051" spans="2:49" ht="16.5" customHeight="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row>
    <row r="2052" spans="2:49" ht="16.5" customHeight="1">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row>
    <row r="2053" spans="2:49" ht="16.5" customHeight="1">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row>
    <row r="2054" spans="2:49" ht="16.5" customHeight="1">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row>
    <row r="2055" spans="2:49" ht="16.5" customHeight="1">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row>
    <row r="2056" spans="2:49" ht="16.5" customHeight="1">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row>
    <row r="2057" spans="2:49" ht="16.5" customHeight="1">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row>
    <row r="2058" spans="2:49" ht="16.5" customHeight="1">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row>
    <row r="2059" spans="2:49" ht="16.5" customHeight="1">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row>
    <row r="2060" spans="2:49" ht="16.5" customHeight="1">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row>
    <row r="2061" spans="2:49" ht="16.5" customHeight="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row>
    <row r="2062" spans="2:49" ht="16.5" customHeight="1">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row>
    <row r="2063" spans="2:49" ht="16.5" customHeight="1">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row>
    <row r="2064" spans="2:49" ht="16.5" customHeight="1">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row>
    <row r="2065" spans="2:49" ht="16.5" customHeight="1">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row>
    <row r="2066" spans="2:49" ht="16.5" customHeight="1">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row>
    <row r="2067" spans="2:49" ht="16.5" customHeight="1">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row>
    <row r="2068" spans="2:49" ht="16.5" customHeight="1">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row>
    <row r="2069" spans="2:49" ht="16.5" customHeight="1">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row>
    <row r="2070" spans="2:49" ht="16.5" customHeight="1">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row>
    <row r="2071" spans="2:49" ht="16.5" customHeight="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row>
    <row r="2072" spans="2:49" ht="16.5" customHeight="1">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row>
    <row r="2073" spans="2:49" ht="16.5" customHeight="1">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row>
    <row r="2074" spans="2:49" ht="16.5" customHeight="1">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row>
    <row r="2075" spans="2:49" ht="16.5" customHeight="1">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row>
    <row r="2076" spans="2:49" ht="16.5" customHeight="1">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row>
    <row r="2077" spans="2:49" ht="16.5" customHeight="1">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row>
    <row r="2078" spans="2:49" ht="16.5" customHeight="1">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row>
    <row r="2079" spans="2:49" ht="16.5" customHeight="1">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row>
    <row r="2080" spans="2:49" ht="16.5" customHeight="1">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row>
    <row r="2081" spans="2:49" ht="16.5" customHeight="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row>
    <row r="2082" spans="2:49" ht="16.5" customHeight="1">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row>
    <row r="2083" spans="2:49" ht="16.5" customHeight="1">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row>
    <row r="2084" spans="2:49" ht="16.5" customHeight="1">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row>
    <row r="2085" spans="2:49" ht="16.5" customHeight="1">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row>
    <row r="2086" spans="2:49" ht="16.5" customHeight="1">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row>
    <row r="2087" spans="2:49" ht="16.5" customHeight="1">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row>
    <row r="2088" spans="2:49" ht="16.5" customHeight="1">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row>
    <row r="2089" spans="2:49" ht="16.5" customHeight="1">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row>
    <row r="2090" spans="2:49" ht="16.5" customHeight="1">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row>
    <row r="2091" spans="2:49" ht="16.5" customHeight="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row>
    <row r="2092" spans="2:49" ht="16.5" customHeight="1">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row>
    <row r="2093" spans="2:49" ht="16.5" customHeight="1">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row>
    <row r="2094" spans="2:49" ht="16.5" customHeight="1">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row>
    <row r="2095" spans="2:49" ht="16.5" customHeight="1">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row>
    <row r="2096" spans="2:49" ht="16.5" customHeight="1">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row>
    <row r="2097" spans="2:49" ht="16.5" customHeight="1">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row>
    <row r="2098" spans="2:49" ht="16.5" customHeight="1">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row>
    <row r="2099" spans="2:49" ht="16.5" customHeight="1">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row>
    <row r="2100" spans="2:49" ht="16.5" customHeight="1">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row>
    <row r="2101" spans="2:49" ht="16.5" customHeight="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row>
    <row r="2102" spans="2:49" ht="16.5" customHeight="1">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row>
    <row r="2103" spans="2:49" ht="16.5" customHeight="1">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row>
    <row r="2104" spans="2:49" ht="16.5" customHeight="1">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row>
    <row r="2105" spans="2:49" ht="16.5" customHeight="1">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row>
    <row r="2106" spans="2:49" ht="16.5" customHeight="1">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row>
    <row r="2107" spans="2:49" ht="16.5" customHeight="1">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row>
    <row r="2108" spans="2:49" ht="16.5" customHeight="1">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row>
    <row r="2109" spans="2:49" ht="16.5" customHeight="1">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row>
    <row r="2110" spans="2:49" ht="16.5" customHeight="1">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row>
    <row r="2111" spans="2:49" ht="16.5" customHeight="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row>
    <row r="2112" spans="2:49" ht="16.5" customHeight="1">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row>
    <row r="2113" spans="2:49" ht="16.5" customHeight="1">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row>
    <row r="2114" spans="2:49" ht="16.5" customHeight="1">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row>
    <row r="2115" spans="2:49" ht="16.5" customHeight="1">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row>
    <row r="2116" spans="2:49" ht="16.5" customHeight="1">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row>
    <row r="2117" spans="2:49" ht="16.5" customHeight="1">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row>
    <row r="2118" spans="2:49" ht="16.5" customHeight="1">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row>
    <row r="2119" spans="2:49" ht="16.5" customHeight="1">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row>
    <row r="2120" spans="2:49" ht="16.5" customHeight="1">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row>
    <row r="2121" spans="2:49" ht="16.5" customHeight="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row>
    <row r="2122" spans="2:49" ht="16.5" customHeight="1">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row>
    <row r="2123" spans="2:49" ht="16.5" customHeight="1">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row>
    <row r="2124" spans="2:49" ht="16.5" customHeight="1">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row>
    <row r="2125" spans="2:49" ht="16.5" customHeight="1">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row>
    <row r="2126" spans="2:49" ht="16.5" customHeight="1">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row>
    <row r="2127" spans="2:49" ht="16.5" customHeight="1">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row>
    <row r="2128" spans="2:49" ht="16.5" customHeight="1">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row>
    <row r="2129" spans="2:49" ht="16.5" customHeight="1">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row>
    <row r="2130" spans="2:49" ht="16.5" customHeight="1">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row>
    <row r="2131" spans="2:49" ht="16.5" customHeight="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row>
    <row r="2132" spans="2:49" ht="16.5" customHeight="1">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row>
    <row r="2133" spans="2:49" ht="16.5" customHeight="1">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row>
    <row r="2134" spans="2:49" ht="16.5" customHeight="1">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row>
    <row r="2135" spans="2:49" ht="16.5" customHeight="1">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row>
    <row r="2136" spans="2:49" ht="16.5" customHeight="1">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row>
    <row r="2137" spans="2:49" ht="16.5" customHeight="1">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row>
    <row r="2138" spans="2:49" ht="16.5" customHeight="1">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row>
    <row r="2139" spans="2:49" ht="16.5" customHeight="1">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row>
    <row r="2140" spans="2:49" ht="16.5" customHeight="1">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row>
    <row r="2141" spans="2:49" ht="16.5" customHeight="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row>
    <row r="2142" spans="2:49" ht="16.5" customHeight="1">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row>
    <row r="2143" spans="2:49" ht="16.5" customHeight="1">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row>
    <row r="2144" spans="2:49" ht="16.5" customHeight="1">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row>
    <row r="2145" spans="2:49" ht="16.5" customHeight="1">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row>
    <row r="2146" spans="2:49" ht="16.5" customHeight="1">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row>
    <row r="2147" spans="2:49" ht="16.5" customHeight="1">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row>
    <row r="2148" spans="2:49" ht="16.5" customHeight="1">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row>
    <row r="2149" spans="2:49" ht="16.5" customHeight="1">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row>
    <row r="2150" spans="2:49" ht="16.5" customHeight="1">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row>
    <row r="2151" spans="2:49" ht="16.5" customHeight="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row>
    <row r="2152" spans="2:49" ht="16.5" customHeight="1">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row>
    <row r="2153" spans="2:49" ht="16.5" customHeight="1">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row>
    <row r="2154" spans="2:49" ht="16.5" customHeight="1">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row>
    <row r="2155" spans="2:49" ht="16.5" customHeight="1">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row>
    <row r="2156" spans="2:49" ht="16.5" customHeight="1">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row>
    <row r="2157" spans="2:49" ht="16.5" customHeight="1">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row>
    <row r="2158" spans="2:49" ht="16.5" customHeight="1">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row>
    <row r="2159" spans="2:49" ht="16.5" customHeight="1">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row>
    <row r="2160" spans="2:49" ht="16.5" customHeight="1">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row>
    <row r="2161" spans="2:49" ht="16.5" customHeight="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row>
    <row r="2162" spans="2:49" ht="16.5" customHeight="1">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row>
    <row r="2163" spans="2:49" ht="16.5" customHeight="1">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row>
    <row r="2164" spans="2:49" ht="16.5" customHeight="1">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row>
    <row r="2165" spans="2:49" ht="16.5" customHeight="1">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row>
    <row r="2166" spans="2:49" ht="16.5" customHeight="1">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row>
    <row r="2167" spans="2:49" ht="16.5" customHeight="1">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row>
    <row r="2168" spans="2:49" ht="16.5" customHeight="1">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row>
    <row r="2169" spans="2:49" ht="16.5" customHeight="1">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row>
    <row r="2170" spans="2:49" ht="16.5" customHeight="1">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row>
    <row r="2171" spans="2:49" ht="16.5" customHeight="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row>
    <row r="2172" spans="2:49" ht="16.5" customHeight="1">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row>
    <row r="2173" spans="2:49" ht="16.5" customHeight="1">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row>
    <row r="2174" spans="2:49" ht="16.5" customHeight="1">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row>
    <row r="2175" spans="2:49" ht="16.5" customHeight="1">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row>
    <row r="2176" spans="2:49" ht="16.5" customHeight="1">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row>
    <row r="2177" spans="2:49" ht="16.5" customHeight="1">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row>
    <row r="2178" spans="2:49" ht="16.5" customHeight="1">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row>
    <row r="2179" spans="2:49" ht="16.5" customHeight="1">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row>
    <row r="2180" spans="2:49" ht="16.5" customHeight="1">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row>
    <row r="2181" spans="2:49" ht="16.5" customHeight="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row>
    <row r="2182" spans="2:49" ht="16.5" customHeight="1">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row>
    <row r="2183" spans="2:49" ht="16.5" customHeight="1">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row>
    <row r="2184" spans="2:49" ht="16.5" customHeight="1">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row>
    <row r="2185" spans="2:49" ht="16.5" customHeight="1">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row>
    <row r="2186" spans="2:49" ht="16.5" customHeight="1">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row>
    <row r="2187" spans="2:49" ht="16.5" customHeight="1">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row>
    <row r="2188" spans="2:49" ht="16.5" customHeight="1">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row>
    <row r="2189" spans="2:49" ht="16.5" customHeight="1">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row>
    <row r="2190" spans="2:49" ht="16.5" customHeight="1">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row>
    <row r="2191" spans="2:49" ht="16.5" customHeight="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row>
    <row r="2192" spans="2:49" ht="16.5" customHeight="1">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row>
    <row r="2193" spans="2:49" ht="16.5" customHeight="1">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row>
    <row r="2194" spans="2:49" ht="16.5" customHeight="1">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row>
    <row r="2195" spans="2:49" ht="16.5" customHeight="1">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row>
    <row r="2196" spans="2:49" ht="16.5" customHeight="1">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row>
    <row r="2197" spans="2:49" ht="16.5" customHeight="1">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row>
    <row r="2198" spans="2:49" ht="16.5" customHeight="1">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row>
    <row r="2199" spans="2:49" ht="16.5" customHeight="1">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row>
    <row r="2200" spans="2:49" ht="16.5" customHeight="1">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row>
    <row r="2201" spans="2:49" ht="16.5" customHeight="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row>
    <row r="2202" spans="2:49" ht="16.5" customHeight="1">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row>
    <row r="2203" spans="2:49" ht="16.5" customHeight="1">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row>
    <row r="2204" spans="2:49" ht="16.5" customHeight="1">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row>
    <row r="2205" spans="2:49" ht="16.5" customHeight="1">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row>
    <row r="2206" spans="2:49" ht="16.5" customHeight="1">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row>
    <row r="2207" spans="2:49" ht="16.5" customHeight="1">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row>
    <row r="2208" spans="2:49" ht="16.5" customHeight="1">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row>
    <row r="2209" spans="2:49" ht="16.5" customHeight="1">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row>
    <row r="2210" spans="2:49" ht="16.5" customHeight="1">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row>
    <row r="2211" spans="2:49" ht="16.5" customHeight="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row>
    <row r="2212" spans="2:49" ht="16.5" customHeight="1">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row>
    <row r="2213" spans="2:49" ht="16.5" customHeight="1">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row>
    <row r="2214" spans="2:49" ht="16.5" customHeight="1">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row>
    <row r="2215" spans="2:49" ht="16.5" customHeight="1">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row>
    <row r="2216" spans="2:49" ht="16.5" customHeight="1">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row>
    <row r="2217" spans="2:49" ht="16.5" customHeight="1">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row>
    <row r="2218" spans="2:49" ht="16.5" customHeight="1">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row>
    <row r="2219" spans="2:49" ht="16.5" customHeight="1">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row>
    <row r="2220" spans="2:49" ht="16.5" customHeight="1">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row>
    <row r="2221" spans="2:49" ht="16.5" customHeight="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row>
    <row r="2222" spans="2:49" ht="16.5" customHeight="1">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row>
    <row r="2223" spans="2:49" ht="16.5" customHeight="1">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row>
    <row r="2224" spans="2:49" ht="16.5" customHeight="1">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row>
    <row r="2225" spans="2:49" ht="16.5" customHeight="1">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row>
    <row r="2226" spans="2:49" ht="16.5" customHeight="1">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row>
    <row r="2227" spans="2:49" ht="16.5" customHeight="1">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row>
    <row r="2228" spans="2:49" ht="16.5" customHeight="1">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row>
    <row r="2229" spans="2:49" ht="16.5" customHeight="1">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row>
    <row r="2230" spans="2:49" ht="16.5" customHeight="1">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row>
    <row r="2231" spans="2:49" ht="16.5" customHeight="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row>
    <row r="2232" spans="2:49" ht="16.5" customHeight="1">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row>
    <row r="2233" spans="2:49" ht="16.5" customHeight="1">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row>
    <row r="2234" spans="2:49" ht="16.5" customHeight="1">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row>
    <row r="2235" spans="2:49" ht="16.5" customHeight="1">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row>
    <row r="2236" spans="2:49" ht="16.5" customHeight="1">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row>
    <row r="2237" spans="2:49" ht="16.5" customHeight="1">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row>
    <row r="2238" spans="2:49" ht="16.5" customHeight="1">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row>
    <row r="2239" spans="2:49" ht="16.5" customHeight="1">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row>
    <row r="2240" spans="2:49" ht="16.5" customHeight="1">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row>
    <row r="2241" spans="2:49" ht="16.5" customHeight="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row>
    <row r="2242" spans="2:49" ht="16.5" customHeight="1">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row>
    <row r="2243" spans="2:49" ht="16.5" customHeight="1">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row>
    <row r="2244" spans="2:49" ht="16.5" customHeight="1">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row>
    <row r="2245" spans="2:49" ht="16.5" customHeight="1">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row>
    <row r="2246" spans="2:49" ht="16.5" customHeight="1">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row>
    <row r="2247" spans="2:49" ht="16.5" customHeight="1">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row>
    <row r="2248" spans="2:49" ht="16.5" customHeight="1">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row>
    <row r="2249" spans="2:49" ht="16.5" customHeight="1">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row>
    <row r="2250" spans="2:49" ht="16.5" customHeight="1">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row>
    <row r="2251" spans="2:49" ht="16.5" customHeight="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row>
    <row r="2252" spans="2:49" ht="16.5" customHeight="1">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row>
    <row r="2253" spans="2:49" ht="16.5" customHeight="1">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row>
    <row r="2254" spans="2:49" ht="16.5" customHeight="1">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row>
    <row r="2255" spans="2:49" ht="16.5" customHeight="1">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row>
    <row r="2256" spans="2:49" ht="16.5" customHeight="1">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row>
    <row r="2257" spans="2:49" ht="16.5" customHeight="1">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row>
    <row r="2258" spans="2:49" ht="16.5" customHeight="1">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row>
    <row r="2259" spans="2:49" ht="16.5" customHeight="1">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row>
    <row r="2260" spans="2:49" ht="16.5" customHeight="1">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row>
    <row r="2261" spans="2:49" ht="16.5" customHeight="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row>
    <row r="2262" spans="2:49" ht="16.5" customHeight="1">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row>
    <row r="2263" spans="2:49" ht="16.5" customHeight="1">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row>
    <row r="2264" spans="2:49" ht="16.5" customHeight="1">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row>
    <row r="2265" spans="2:49" ht="16.5" customHeight="1">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row>
    <row r="2266" spans="2:49" ht="16.5" customHeight="1">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row>
    <row r="2267" spans="2:49" ht="16.5" customHeight="1">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row>
    <row r="2268" spans="2:49" ht="16.5" customHeight="1">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row>
    <row r="2269" spans="2:49" ht="16.5" customHeight="1">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row>
    <row r="2270" spans="2:49" ht="16.5" customHeight="1">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row>
    <row r="2271" spans="2:49" ht="16.5" customHeight="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row>
    <row r="2272" spans="2:49" ht="16.5" customHeight="1">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row>
    <row r="2273" spans="2:49" ht="16.5" customHeight="1">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row>
    <row r="2274" spans="2:49" ht="16.5" customHeight="1">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row>
    <row r="2275" spans="2:49" ht="16.5" customHeight="1">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row>
    <row r="2276" spans="2:49" ht="16.5" customHeight="1">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row>
    <row r="2277" spans="2:49" ht="16.5" customHeight="1">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row>
    <row r="2278" spans="2:49" ht="16.5" customHeight="1">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row>
    <row r="2279" spans="2:49" ht="16.5" customHeight="1">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row>
    <row r="2280" spans="2:49" ht="16.5" customHeight="1">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row>
    <row r="2281" spans="2:49" ht="16.5" customHeight="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row>
    <row r="2282" spans="2:49" ht="16.5" customHeight="1">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row>
    <row r="2283" spans="2:49" ht="16.5" customHeight="1">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row>
    <row r="2284" spans="2:49" ht="16.5" customHeight="1">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row>
    <row r="2285" spans="2:49" ht="16.5" customHeight="1">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row>
    <row r="2286" spans="2:49" ht="16.5" customHeight="1">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row>
    <row r="2287" spans="2:49" ht="16.5" customHeight="1">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row>
    <row r="2288" spans="2:49" ht="16.5" customHeight="1">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row>
    <row r="2289" spans="2:49" ht="16.5" customHeight="1">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row>
    <row r="2290" spans="2:49" ht="16.5" customHeight="1">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row>
    <row r="2291" spans="2:49" ht="16.5" customHeight="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row>
    <row r="2292" spans="2:49" ht="16.5" customHeight="1">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row>
    <row r="2293" spans="2:49" ht="16.5" customHeight="1">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row>
    <row r="2294" spans="2:49" ht="16.5" customHeight="1">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row>
    <row r="2295" spans="2:49" ht="16.5" customHeight="1">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row>
    <row r="2296" spans="2:49" ht="16.5" customHeight="1">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row>
    <row r="2297" spans="2:49" ht="16.5" customHeight="1">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row>
    <row r="2298" spans="2:49" ht="16.5" customHeight="1">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row>
    <row r="2299" spans="2:49" ht="16.5" customHeight="1">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row>
    <row r="2300" spans="2:49" ht="16.5" customHeight="1">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row>
    <row r="2301" spans="2:49" ht="16.5" customHeight="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row>
    <row r="2302" spans="2:49" ht="16.5" customHeight="1">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row>
    <row r="2303" spans="2:49" ht="16.5" customHeight="1">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row>
    <row r="2304" spans="2:49" ht="16.5" customHeight="1">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row>
    <row r="2305" spans="2:49" ht="16.5" customHeight="1">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row>
    <row r="2306" spans="2:49" ht="16.5" customHeight="1">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row>
    <row r="2307" spans="2:49" ht="16.5" customHeight="1">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row>
    <row r="2308" spans="2:49" ht="16.5" customHeight="1">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row>
    <row r="2309" spans="2:49" ht="16.5" customHeight="1">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row>
    <row r="2310" spans="2:49" ht="16.5" customHeight="1">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row>
    <row r="2311" spans="2:49" ht="16.5" customHeight="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row>
    <row r="2312" spans="2:49" ht="16.5" customHeight="1">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row>
    <row r="2313" spans="2:49" ht="16.5" customHeight="1">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row>
    <row r="2314" spans="2:49" ht="16.5" customHeight="1">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row>
    <row r="2315" spans="2:49" ht="16.5" customHeight="1">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row>
    <row r="2316" spans="2:49" ht="16.5" customHeight="1">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row>
    <row r="2317" spans="2:49" ht="16.5" customHeight="1">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row>
    <row r="2318" spans="2:49" ht="16.5" customHeight="1">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row>
    <row r="2319" spans="2:49" ht="16.5" customHeight="1">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row>
    <row r="2320" spans="2:49" ht="16.5" customHeight="1">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row>
    <row r="2321" spans="2:49" ht="16.5" customHeight="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row>
    <row r="2322" spans="2:49" ht="16.5" customHeight="1">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row>
    <row r="2323" spans="2:49" ht="16.5" customHeight="1">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row>
    <row r="2324" spans="2:49" ht="16.5" customHeight="1">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row>
    <row r="2325" spans="2:49" ht="16.5" customHeight="1">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row>
    <row r="2326" spans="2:49" ht="16.5" customHeight="1">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row>
    <row r="2327" spans="2:49" ht="16.5" customHeight="1">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row>
    <row r="2328" spans="2:49" ht="16.5" customHeight="1">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row>
    <row r="2329" spans="2:49" ht="16.5" customHeight="1">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row>
    <row r="2330" spans="2:49" ht="16.5" customHeight="1">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row>
    <row r="2331" spans="2:49" ht="16.5" customHeight="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row>
    <row r="2332" spans="2:49" ht="16.5" customHeight="1">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row>
    <row r="2333" spans="2:49" ht="16.5" customHeight="1">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row>
    <row r="2334" spans="2:49" ht="16.5" customHeight="1">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row>
    <row r="2335" spans="2:49" ht="16.5" customHeight="1">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row>
    <row r="2336" spans="2:49" ht="16.5" customHeight="1">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row>
    <row r="2337" spans="2:49" ht="16.5" customHeight="1">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row>
    <row r="2338" spans="2:49" ht="16.5" customHeight="1">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row>
    <row r="2339" spans="2:49" ht="16.5" customHeight="1">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row>
    <row r="2340" spans="2:49" ht="16.5" customHeight="1">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row>
    <row r="2341" spans="2:49" ht="16.5" customHeight="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row>
    <row r="2342" spans="2:49" ht="16.5" customHeight="1">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row>
    <row r="2343" spans="2:49" ht="16.5" customHeight="1">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row>
    <row r="2344" spans="2:49" ht="16.5" customHeight="1">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row>
    <row r="2345" spans="2:49" ht="16.5" customHeight="1">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row>
    <row r="2346" spans="2:49" ht="16.5" customHeight="1">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row>
    <row r="2347" spans="2:49" ht="16.5" customHeight="1">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row>
    <row r="2348" spans="2:49" ht="16.5" customHeight="1">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row>
    <row r="2349" spans="2:49" ht="16.5" customHeight="1">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row>
    <row r="2350" spans="2:49" ht="16.5" customHeight="1">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row>
    <row r="2351" spans="2:49" ht="16.5" customHeight="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row>
    <row r="2352" spans="2:49" ht="16.5" customHeight="1">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row>
    <row r="2353" spans="2:49" ht="16.5" customHeight="1">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row>
    <row r="2354" spans="2:49" ht="16.5" customHeight="1">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row>
    <row r="2355" spans="2:49" ht="16.5" customHeight="1">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row>
    <row r="2356" spans="2:49" ht="16.5" customHeight="1">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row>
    <row r="2357" spans="2:49" ht="16.5" customHeight="1">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row>
    <row r="2358" spans="2:49" ht="16.5" customHeight="1">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row>
    <row r="2359" spans="2:49" ht="16.5" customHeight="1">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row>
    <row r="2360" spans="2:49" ht="16.5" customHeight="1">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row>
    <row r="2361" spans="2:49" ht="16.5" customHeight="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row>
    <row r="2362" spans="2:49" ht="16.5" customHeight="1">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row>
    <row r="2363" spans="2:49" ht="16.5" customHeight="1">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row>
    <row r="2364" spans="2:49" ht="16.5" customHeight="1">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row>
    <row r="2365" spans="2:49" ht="16.5" customHeight="1">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row>
    <row r="2366" spans="2:49" ht="16.5" customHeight="1">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row>
    <row r="2367" spans="2:49" ht="16.5" customHeight="1">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row>
    <row r="2368" spans="2:49" ht="16.5" customHeight="1">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row>
    <row r="2369" spans="2:49" ht="16.5" customHeight="1">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row>
    <row r="2370" spans="2:49" ht="16.5" customHeight="1">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row>
    <row r="2371" spans="2:49" ht="16.5" customHeight="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row>
    <row r="2372" spans="2:49" ht="16.5" customHeight="1">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row>
    <row r="2373" spans="2:49" ht="16.5" customHeight="1">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row>
    <row r="2374" spans="2:49" ht="16.5" customHeight="1">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row>
    <row r="2375" spans="2:49" ht="16.5" customHeight="1">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row>
    <row r="2376" spans="2:49" ht="16.5" customHeight="1">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row>
    <row r="2377" spans="2:49" ht="16.5" customHeight="1">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row>
    <row r="2378" spans="2:49" ht="16.5" customHeight="1">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row>
    <row r="2379" spans="2:49" ht="16.5" customHeight="1">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row>
    <row r="2380" spans="2:49" ht="16.5" customHeight="1">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row>
    <row r="2381" spans="2:49" ht="16.5" customHeight="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row>
    <row r="2382" spans="2:49" ht="16.5" customHeight="1">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row>
    <row r="2383" spans="2:49" ht="16.5" customHeight="1">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row>
    <row r="2384" spans="2:49" ht="16.5" customHeight="1">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row>
    <row r="2385" spans="2:49" ht="16.5" customHeight="1">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row>
    <row r="2386" spans="2:49" ht="16.5" customHeight="1">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row>
    <row r="2387" spans="2:49" ht="16.5" customHeight="1">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row>
    <row r="2388" spans="2:49" ht="16.5" customHeight="1">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row>
    <row r="2389" spans="2:49" ht="16.5" customHeight="1">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row>
    <row r="2390" spans="2:49" ht="16.5" customHeight="1">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row>
    <row r="2391" spans="2:49" ht="16.5" customHeight="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row>
    <row r="2392" spans="2:49" ht="16.5" customHeight="1">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row>
    <row r="2393" spans="2:49" ht="16.5" customHeight="1">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row>
    <row r="2394" spans="2:49" ht="16.5" customHeight="1">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row>
    <row r="2395" spans="2:49" ht="16.5" customHeight="1">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row>
    <row r="2396" spans="2:49" ht="16.5" customHeight="1">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row>
    <row r="2397" spans="2:49" ht="16.5" customHeight="1">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row>
    <row r="2398" spans="2:49" ht="16.5" customHeight="1">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row>
    <row r="2399" spans="2:49" ht="16.5" customHeight="1">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row>
    <row r="2400" spans="2:49" ht="16.5" customHeight="1">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row>
    <row r="2401" spans="2:49" ht="16.5" customHeight="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row>
    <row r="2402" spans="2:49" ht="16.5" customHeight="1">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row>
    <row r="2403" spans="2:49" ht="16.5" customHeight="1">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row>
    <row r="2404" spans="2:49" ht="16.5" customHeight="1">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row>
    <row r="2405" spans="2:49" ht="16.5" customHeight="1">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row>
    <row r="2406" spans="2:49" ht="16.5" customHeight="1">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row>
    <row r="2407" spans="2:49" ht="16.5" customHeight="1">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row>
    <row r="2408" spans="2:49" ht="16.5" customHeight="1">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row>
    <row r="2409" spans="2:49" ht="16.5" customHeight="1">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row>
    <row r="2410" spans="2:49" ht="16.5" customHeight="1">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row>
    <row r="2411" spans="2:49" ht="16.5" customHeight="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row>
    <row r="2412" spans="2:49" ht="16.5" customHeight="1">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row>
    <row r="2413" spans="2:49" ht="16.5" customHeight="1">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row>
    <row r="2414" spans="2:49" ht="16.5" customHeight="1">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row>
    <row r="2415" spans="2:49" ht="16.5" customHeight="1">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row>
    <row r="2416" spans="2:49" ht="16.5" customHeight="1">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row>
    <row r="2417" spans="2:49" ht="16.5" customHeight="1">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row>
    <row r="2418" spans="2:49" ht="16.5" customHeight="1">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row>
    <row r="2419" spans="2:49" ht="16.5" customHeight="1">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row>
    <row r="2420" spans="2:49" ht="16.5" customHeight="1">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row>
    <row r="2421" spans="2:49" ht="16.5" customHeight="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row>
    <row r="2422" spans="2:49" ht="16.5" customHeight="1">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row>
    <row r="2423" spans="2:49" ht="16.5" customHeight="1">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row>
    <row r="2424" spans="2:49" ht="16.5" customHeight="1">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row>
    <row r="2425" spans="2:49" ht="16.5" customHeight="1">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row>
    <row r="2426" spans="2:49" ht="16.5" customHeight="1">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row>
    <row r="2427" spans="2:49" ht="16.5" customHeight="1">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row>
    <row r="2428" spans="2:49" ht="16.5" customHeight="1">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row>
    <row r="2429" spans="2:49" ht="16.5" customHeight="1">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row>
    <row r="2430" spans="2:49" ht="16.5" customHeight="1">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row>
    <row r="2431" spans="2:49" ht="16.5" customHeight="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row>
    <row r="2432" spans="2:49" ht="16.5" customHeight="1">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row>
    <row r="2433" spans="2:49" ht="16.5" customHeight="1">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row>
    <row r="2434" spans="2:49" ht="16.5" customHeight="1">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row>
    <row r="2435" spans="2:49" ht="16.5" customHeight="1">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row>
    <row r="2436" spans="2:49" ht="16.5" customHeight="1">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row>
    <row r="2437" spans="2:49" ht="16.5" customHeight="1">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row>
    <row r="2438" spans="2:49" ht="16.5" customHeight="1">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row>
    <row r="2439" spans="2:49" ht="16.5" customHeight="1">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row>
    <row r="2440" spans="2:49" ht="16.5" customHeight="1">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row>
    <row r="2441" spans="2:49" ht="16.5" customHeight="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row>
    <row r="2442" spans="2:49" ht="16.5" customHeight="1">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row>
    <row r="2443" spans="2:49" ht="16.5" customHeight="1">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row>
    <row r="2444" spans="2:49" ht="16.5" customHeight="1">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row>
    <row r="2445" spans="2:49" ht="16.5" customHeight="1">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row>
    <row r="2446" spans="2:49" ht="16.5" customHeight="1">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row>
    <row r="2447" spans="2:49" ht="16.5" customHeight="1">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row>
    <row r="2448" spans="2:49" ht="16.5" customHeight="1">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row>
    <row r="2449" spans="2:49" ht="16.5" customHeight="1">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row>
    <row r="2450" spans="2:49" ht="16.5" customHeight="1">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row>
    <row r="2451" spans="2:49" ht="16.5" customHeight="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row>
    <row r="2452" spans="2:49" ht="16.5" customHeight="1">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row>
    <row r="2453" spans="2:49" ht="16.5" customHeight="1">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row>
    <row r="2454" spans="2:49" ht="16.5" customHeight="1">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row>
    <row r="2455" spans="2:49" ht="16.5" customHeight="1">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row>
    <row r="2456" spans="2:49" ht="16.5" customHeight="1">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row>
    <row r="2457" spans="2:49" ht="16.5" customHeight="1">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row>
    <row r="2458" spans="2:49" ht="16.5" customHeight="1">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row>
    <row r="2459" spans="2:49" ht="16.5" customHeight="1">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row>
    <row r="2460" spans="2:49" ht="16.5" customHeight="1">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row>
    <row r="2461" spans="2:49" ht="16.5" customHeight="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row>
    <row r="2462" spans="2:49" ht="16.5" customHeight="1">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row>
    <row r="2463" spans="2:49" ht="16.5" customHeight="1">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row>
    <row r="2464" spans="2:49" ht="16.5" customHeight="1">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row>
    <row r="2465" spans="2:49" ht="16.5" customHeight="1">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row>
    <row r="2466" spans="2:49" ht="16.5" customHeight="1">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row>
    <row r="2467" spans="2:49" ht="16.5" customHeight="1">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row>
    <row r="2468" spans="2:49" ht="16.5" customHeight="1">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row>
    <row r="2469" spans="2:49" ht="16.5" customHeight="1">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row>
    <row r="2470" spans="2:49" ht="16.5" customHeight="1">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row>
    <row r="2471" spans="2:49" ht="16.5" customHeight="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row>
    <row r="2472" spans="2:49" ht="16.5" customHeight="1">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row>
    <row r="2473" spans="2:49" ht="16.5" customHeight="1">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row>
    <row r="2474" spans="2:49" ht="16.5" customHeight="1">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row>
    <row r="2475" spans="2:49" ht="16.5" customHeight="1">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row>
    <row r="2476" spans="2:49" ht="16.5" customHeight="1">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row>
    <row r="2477" spans="2:49" ht="16.5" customHeight="1">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row>
    <row r="2478" spans="2:49" ht="16.5" customHeight="1">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row>
    <row r="2479" spans="2:49" ht="16.5" customHeight="1">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row>
    <row r="2480" spans="2:49" ht="16.5" customHeight="1">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row>
    <row r="2481" spans="2:49" ht="16.5" customHeight="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row>
    <row r="2482" spans="2:49" ht="16.5" customHeight="1">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row>
    <row r="2483" spans="2:49" ht="16.5" customHeight="1">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row>
    <row r="2484" spans="2:49" ht="16.5" customHeight="1">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row>
    <row r="2485" spans="2:49" ht="16.5" customHeight="1">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row>
    <row r="2486" spans="2:49" ht="16.5" customHeight="1">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row>
    <row r="2487" spans="2:49" ht="16.5" customHeight="1">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row>
    <row r="2488" spans="2:49" ht="16.5" customHeight="1">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row>
    <row r="2489" spans="2:49" ht="16.5" customHeight="1">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row>
    <row r="2490" spans="2:49" ht="16.5" customHeight="1">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row>
    <row r="2491" spans="2:49" ht="16.5" customHeight="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row>
    <row r="2492" spans="2:49" ht="16.5" customHeight="1">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row>
    <row r="2493" spans="2:49" ht="16.5" customHeight="1">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row>
    <row r="2494" spans="2:49" ht="16.5" customHeight="1">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row>
    <row r="2495" spans="2:49" ht="16.5" customHeight="1">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row>
    <row r="2496" spans="2:49" ht="16.5" customHeight="1">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row>
    <row r="2497" spans="2:49" ht="16.5" customHeight="1">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row>
    <row r="2498" spans="2:49" ht="16.5" customHeight="1">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row>
    <row r="2499" spans="2:49" ht="16.5" customHeight="1">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row>
    <row r="2500" spans="2:49" ht="16.5" customHeight="1">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row>
    <row r="2501" spans="2:49" ht="16.5" customHeight="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row>
    <row r="2502" spans="2:49" ht="16.5" customHeight="1">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row>
    <row r="2503" spans="2:49" ht="16.5" customHeight="1">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row>
    <row r="2504" spans="2:49" ht="16.5" customHeight="1">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row>
    <row r="2505" spans="2:49" ht="16.5" customHeight="1">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row>
    <row r="2506" spans="2:49" ht="16.5" customHeight="1">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row>
    <row r="2507" spans="2:49" ht="16.5" customHeight="1">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row>
    <row r="2508" spans="2:49" ht="16.5" customHeight="1">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row>
    <row r="2509" spans="2:49" ht="16.5" customHeight="1">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row>
    <row r="2510" spans="2:49" ht="16.5" customHeight="1">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row>
    <row r="2511" spans="2:49" ht="16.5" customHeight="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row>
    <row r="2512" spans="2:49" ht="16.5" customHeight="1">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row>
    <row r="2513" spans="2:49" ht="16.5" customHeight="1">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row>
    <row r="2514" spans="2:49" ht="16.5" customHeight="1">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row>
    <row r="2515" spans="2:49" ht="16.5" customHeight="1">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row>
    <row r="2516" spans="2:49" ht="16.5" customHeight="1">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row>
    <row r="2517" spans="2:49" ht="16.5" customHeight="1">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row>
    <row r="2518" spans="2:49" ht="16.5" customHeight="1">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row>
    <row r="2519" spans="2:49" ht="16.5" customHeight="1">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row>
    <row r="2520" spans="2:49" ht="16.5" customHeight="1">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row>
    <row r="2521" spans="2:49" ht="16.5" customHeight="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row>
    <row r="2522" spans="2:49" ht="16.5" customHeight="1">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row>
    <row r="2523" spans="2:49" ht="16.5" customHeight="1">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row>
    <row r="2524" spans="2:49" ht="16.5" customHeight="1">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row>
    <row r="2525" spans="2:49" ht="16.5" customHeight="1">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row>
    <row r="2526" spans="2:49" ht="16.5" customHeight="1">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row>
    <row r="2527" spans="2:49" ht="16.5" customHeight="1">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row>
    <row r="2528" spans="2:49" ht="16.5" customHeight="1">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row>
    <row r="2529" spans="2:49" ht="16.5" customHeight="1">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row>
    <row r="2530" spans="2:49" ht="16.5" customHeight="1">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row>
    <row r="2531" spans="2:49" ht="16.5" customHeight="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row>
    <row r="2532" spans="2:49" ht="16.5" customHeight="1">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row>
    <row r="2533" spans="2:49" ht="16.5" customHeight="1">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row>
    <row r="2534" spans="2:49" ht="16.5" customHeight="1">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row>
    <row r="2535" spans="2:49" ht="16.5" customHeight="1">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row>
    <row r="2536" spans="2:49" ht="16.5" customHeight="1">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row>
    <row r="2537" spans="2:49" ht="16.5" customHeight="1">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row>
    <row r="2538" spans="2:49" ht="16.5" customHeight="1">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row>
    <row r="2539" spans="2:49" ht="16.5" customHeight="1">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row>
    <row r="2540" spans="2:49" ht="16.5" customHeight="1">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row>
    <row r="2541" spans="2:49" ht="16.5" customHeight="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row>
    <row r="2542" spans="2:49" ht="16.5" customHeight="1">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row>
    <row r="2543" spans="2:49" ht="16.5" customHeight="1">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row>
    <row r="2544" spans="2:49" ht="16.5" customHeight="1">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row>
    <row r="2545" spans="2:49" ht="16.5" customHeight="1">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row>
    <row r="2546" spans="2:49" ht="16.5" customHeight="1">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row>
    <row r="2547" spans="2:49" ht="16.5" customHeight="1">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row>
    <row r="2548" spans="2:49" ht="16.5" customHeight="1">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row>
    <row r="2549" spans="2:49" ht="16.5" customHeight="1">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row>
    <row r="2550" spans="2:49" ht="16.5" customHeight="1">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row>
    <row r="2551" spans="2:49" ht="16.5" customHeight="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row>
    <row r="2552" spans="2:49" ht="16.5" customHeight="1">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row>
    <row r="2553" spans="2:49" ht="16.5" customHeight="1">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row>
    <row r="2554" spans="2:49" ht="16.5" customHeight="1">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row>
    <row r="2555" spans="2:49" ht="16.5" customHeight="1">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row>
    <row r="2556" spans="2:49" ht="16.5" customHeight="1">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row>
    <row r="2557" spans="2:49" ht="16.5" customHeight="1">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row>
    <row r="2558" spans="2:49" ht="16.5" customHeight="1">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row>
    <row r="2559" spans="2:49" ht="16.5" customHeight="1">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row>
    <row r="2560" spans="2:49" ht="16.5" customHeight="1">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row>
    <row r="2561" spans="2:49" ht="16.5" customHeight="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row>
    <row r="2562" spans="2:49" ht="16.5" customHeight="1">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row>
    <row r="2563" spans="2:49" ht="16.5" customHeight="1">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row>
    <row r="2564" spans="2:49" ht="16.5" customHeight="1">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row>
    <row r="2565" spans="2:49" ht="16.5" customHeight="1">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row>
    <row r="2566" spans="2:49" ht="16.5" customHeight="1">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row>
    <row r="2567" spans="2:49" ht="16.5" customHeight="1">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row>
    <row r="2568" spans="2:49" ht="16.5" customHeight="1">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row>
    <row r="2569" spans="2:49" ht="16.5" customHeight="1">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row>
    <row r="2570" spans="2:49" ht="16.5" customHeight="1">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row>
    <row r="2571" spans="2:49" ht="16.5" customHeight="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row>
    <row r="2572" spans="2:49" ht="16.5" customHeight="1">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row>
    <row r="2573" spans="2:49" ht="16.5" customHeight="1">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row>
    <row r="2574" spans="2:49" ht="16.5" customHeight="1">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row>
    <row r="2575" spans="2:49" ht="16.5" customHeight="1">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row>
    <row r="2576" spans="2:49" ht="16.5" customHeight="1">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row>
    <row r="2577" spans="2:49" ht="16.5" customHeight="1">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row>
    <row r="2578" spans="2:49" ht="16.5" customHeight="1">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row>
    <row r="2579" spans="2:49" ht="16.5" customHeight="1">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row>
    <row r="2580" spans="2:49" ht="16.5" customHeight="1">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row>
    <row r="2581" spans="2:49" ht="16.5" customHeight="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row>
    <row r="2582" spans="2:49" ht="16.5" customHeight="1">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row>
    <row r="2583" spans="2:49" ht="16.5" customHeight="1">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row>
    <row r="2584" spans="2:49" ht="16.5" customHeight="1">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row>
    <row r="2585" spans="2:49" ht="16.5" customHeight="1">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row>
    <row r="2586" spans="2:49" ht="16.5" customHeight="1">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row>
    <row r="2587" spans="2:49" ht="16.5" customHeight="1">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row>
    <row r="2588" spans="2:49" ht="16.5" customHeight="1">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row>
    <row r="2589" spans="2:49" ht="16.5" customHeight="1">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row>
    <row r="2590" spans="2:49" ht="16.5" customHeight="1">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row>
    <row r="2591" spans="2:49" ht="16.5" customHeight="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row>
    <row r="2592" spans="2:49" ht="16.5" customHeight="1">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row>
    <row r="2593" spans="2:49" ht="16.5" customHeight="1">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row>
    <row r="2594" spans="2:49" ht="16.5" customHeight="1">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row>
    <row r="2595" spans="2:49" ht="16.5" customHeight="1">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row>
    <row r="2596" spans="2:49" ht="16.5" customHeight="1">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row>
    <row r="2597" spans="2:49" ht="16.5" customHeight="1">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row>
    <row r="2598" spans="2:49" ht="16.5" customHeight="1">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row>
    <row r="2599" spans="2:49" ht="16.5" customHeight="1">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row>
    <row r="2600" spans="2:49" ht="16.5" customHeight="1">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row>
    <row r="2601" spans="2:49" ht="16.5" customHeight="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row>
    <row r="2602" spans="2:49" ht="16.5" customHeight="1">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row>
    <row r="2603" spans="2:49" ht="16.5" customHeight="1">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row>
    <row r="2604" spans="2:49" ht="16.5" customHeight="1">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row>
    <row r="2605" spans="2:49" ht="16.5" customHeight="1">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row>
    <row r="2606" spans="2:49" ht="16.5" customHeight="1">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row>
    <row r="2607" spans="2:49" ht="16.5" customHeight="1">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row>
    <row r="2608" spans="2:49" ht="16.5" customHeight="1">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row>
    <row r="2609" spans="2:49" ht="16.5" customHeight="1">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row>
    <row r="2610" spans="2:49" ht="16.5" customHeight="1">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row>
    <row r="2611" spans="2:49" ht="16.5" customHeight="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row>
    <row r="2612" spans="2:49" ht="16.5" customHeight="1">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row>
    <row r="2613" spans="2:49" ht="16.5" customHeight="1">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row>
    <row r="2614" spans="2:49" ht="16.5" customHeight="1">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row>
    <row r="2615" spans="2:49" ht="16.5" customHeight="1">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row>
    <row r="2616" spans="2:49" ht="16.5" customHeight="1">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row>
    <row r="2617" spans="2:49" ht="16.5" customHeight="1">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row>
    <row r="2618" spans="2:49" ht="16.5" customHeight="1">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row>
    <row r="2619" spans="2:49" ht="16.5" customHeight="1">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row>
    <row r="2620" spans="2:49" ht="16.5" customHeight="1">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row>
    <row r="2621" spans="2:49" ht="16.5" customHeight="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row>
    <row r="2622" spans="2:49" ht="16.5" customHeight="1">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row>
    <row r="2623" spans="2:49" ht="16.5" customHeight="1">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row>
    <row r="2624" spans="2:49" ht="16.5" customHeight="1">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row>
    <row r="2625" spans="2:49" ht="16.5" customHeight="1">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row>
    <row r="2626" spans="2:49" ht="16.5" customHeight="1">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row>
    <row r="2627" spans="2:49" ht="16.5" customHeight="1">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row>
    <row r="2628" spans="2:49" ht="16.5" customHeight="1">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row>
    <row r="2629" spans="2:49" ht="16.5" customHeight="1">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row>
    <row r="2630" spans="2:49" ht="16.5" customHeight="1">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row>
    <row r="2631" spans="2:49" ht="16.5" customHeight="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row>
    <row r="2632" spans="2:49" ht="16.5" customHeight="1">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row>
    <row r="2633" spans="2:49" ht="16.5" customHeight="1">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row>
    <row r="2634" spans="2:49" ht="16.5" customHeight="1">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row>
    <row r="2635" spans="2:49" ht="16.5" customHeight="1">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row>
    <row r="2636" spans="2:49" ht="16.5" customHeight="1">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row>
    <row r="2637" spans="2:49" ht="16.5" customHeight="1">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row>
    <row r="2638" spans="2:49" ht="16.5" customHeight="1">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row>
    <row r="2639" spans="2:49" ht="16.5" customHeight="1">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row>
    <row r="2640" spans="2:49" ht="16.5" customHeight="1">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row>
    <row r="2641" spans="2:49" ht="16.5" customHeight="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row>
    <row r="2642" spans="2:49" ht="16.5" customHeight="1">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row>
    <row r="2643" spans="2:49" ht="16.5" customHeight="1">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row>
    <row r="2644" spans="2:49" ht="16.5" customHeight="1">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row>
    <row r="2645" spans="2:49" ht="16.5" customHeight="1">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row>
    <row r="2646" spans="2:49" ht="16.5" customHeight="1">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row>
    <row r="2647" spans="2:49" ht="16.5" customHeight="1">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row>
    <row r="2648" spans="2:49" ht="16.5" customHeight="1">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row>
    <row r="2649" spans="2:49" ht="16.5" customHeight="1">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row>
    <row r="2650" spans="2:49" ht="16.5" customHeight="1">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row>
    <row r="2651" spans="2:49" ht="16.5" customHeight="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row>
    <row r="2652" spans="2:49" ht="16.5" customHeight="1">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row>
    <row r="2653" spans="2:49" ht="16.5" customHeight="1">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row>
    <row r="2654" spans="2:49" ht="16.5" customHeight="1">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row>
    <row r="2655" spans="2:49" ht="16.5" customHeight="1">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row>
    <row r="2656" spans="2:49" ht="16.5" customHeight="1">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row>
    <row r="2657" spans="2:49" ht="16.5" customHeight="1">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row>
    <row r="2658" spans="2:49" ht="16.5" customHeight="1">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row>
    <row r="2659" spans="2:49" ht="16.5" customHeight="1">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row>
    <row r="2660" spans="2:49" ht="16.5" customHeight="1">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row>
    <row r="2661" spans="2:49" ht="16.5" customHeight="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row>
    <row r="2662" spans="2:49" ht="16.5" customHeight="1">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row>
    <row r="2663" spans="2:49" ht="16.5" customHeight="1">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row>
    <row r="2664" spans="2:49" ht="16.5" customHeight="1">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row>
    <row r="2665" spans="2:49" ht="16.5" customHeight="1">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row>
    <row r="2666" spans="2:49" ht="16.5" customHeight="1">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row>
    <row r="2667" spans="2:49" ht="16.5" customHeight="1">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row>
    <row r="2668" spans="2:49" ht="16.5" customHeight="1">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row>
    <row r="2669" spans="2:49" ht="16.5" customHeight="1">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row>
    <row r="2670" spans="2:49" ht="16.5" customHeight="1">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row>
    <row r="2671" spans="2:49" ht="16.5" customHeight="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row>
    <row r="2672" spans="2:49" ht="16.5" customHeight="1">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row>
    <row r="2673" spans="2:49" ht="16.5" customHeight="1">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row>
    <row r="2674" spans="2:49" ht="16.5" customHeight="1">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row>
    <row r="2675" spans="2:49" ht="16.5" customHeight="1">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row>
    <row r="2676" spans="2:49" ht="16.5" customHeight="1">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row>
    <row r="2677" spans="2:49" ht="16.5" customHeight="1">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row>
    <row r="2678" spans="2:49" ht="16.5" customHeight="1">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row>
    <row r="2679" spans="2:49" ht="16.5" customHeight="1">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row>
    <row r="2680" spans="2:49" ht="16.5" customHeight="1">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row>
    <row r="2681" spans="2:49" ht="16.5" customHeight="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row>
    <row r="2682" spans="2:49" ht="16.5" customHeight="1">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row>
    <row r="2683" spans="2:49" ht="16.5" customHeight="1">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row>
    <row r="2684" spans="2:49" ht="16.5" customHeight="1">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row>
    <row r="2685" spans="2:49" ht="16.5" customHeight="1">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row>
    <row r="2686" spans="2:49" ht="16.5" customHeight="1">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row>
    <row r="2687" spans="2:49" ht="16.5" customHeight="1">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row>
    <row r="2688" spans="2:49" ht="16.5" customHeight="1">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row>
    <row r="2689" spans="2:49" ht="16.5" customHeight="1">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row>
    <row r="2690" spans="2:49" ht="16.5" customHeight="1">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row>
    <row r="2691" spans="2:49" ht="16.5" customHeight="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row>
    <row r="2692" spans="2:49" ht="16.5" customHeight="1">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row>
    <row r="2693" spans="2:49" ht="16.5" customHeight="1">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row>
    <row r="2694" spans="2:49" ht="16.5" customHeight="1">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row>
    <row r="2695" spans="2:49" ht="16.5" customHeight="1">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row>
    <row r="2696" spans="2:49" ht="16.5" customHeight="1">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row>
    <row r="2697" spans="2:49" ht="16.5" customHeight="1">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row>
    <row r="2698" spans="2:49" ht="16.5" customHeight="1">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row>
    <row r="2699" spans="2:49" ht="16.5" customHeight="1">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row>
    <row r="2700" spans="2:49" ht="16.5" customHeight="1">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row>
    <row r="2701" spans="2:49" ht="16.5" customHeight="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row>
    <row r="2702" spans="2:49" ht="16.5" customHeight="1">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row>
    <row r="2703" spans="2:49" ht="16.5" customHeight="1">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row>
    <row r="2704" spans="2:49" ht="16.5" customHeight="1">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row>
    <row r="2705" spans="2:49" ht="16.5" customHeight="1">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row>
    <row r="2706" spans="2:49" ht="16.5" customHeight="1">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row>
    <row r="2707" spans="2:49" ht="16.5" customHeight="1">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row>
    <row r="2708" spans="2:49" ht="16.5" customHeight="1">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row>
    <row r="2709" spans="2:49" ht="16.5" customHeight="1">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row>
    <row r="2710" spans="2:49" ht="16.5" customHeight="1">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row>
    <row r="2711" spans="2:49" ht="16.5" customHeight="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row>
    <row r="2712" spans="2:49" ht="16.5" customHeight="1">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row>
    <row r="2713" spans="2:49" ht="16.5" customHeight="1">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row>
    <row r="2714" spans="2:49" ht="16.5" customHeight="1">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row>
    <row r="2715" spans="2:49" ht="16.5" customHeight="1">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row>
    <row r="2716" spans="2:49" ht="16.5" customHeight="1">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row>
    <row r="2717" spans="2:49" ht="16.5" customHeight="1">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row>
    <row r="2718" spans="2:49" ht="16.5" customHeight="1">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row>
    <row r="2719" spans="2:49" ht="16.5" customHeight="1">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row>
    <row r="2720" spans="2:49" ht="16.5" customHeight="1">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row>
    <row r="2721" spans="2:49" ht="16.5" customHeight="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row>
    <row r="2722" spans="2:49" ht="16.5" customHeight="1">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row>
    <row r="2723" spans="2:49" ht="16.5" customHeight="1">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row>
    <row r="2724" spans="2:49" ht="16.5" customHeight="1">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row>
    <row r="2725" spans="2:49" ht="16.5" customHeight="1">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row>
    <row r="2726" spans="2:49" ht="16.5" customHeight="1">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row>
    <row r="2727" spans="2:49" ht="16.5" customHeight="1">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row>
    <row r="2728" spans="2:49" ht="16.5" customHeight="1">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row>
    <row r="2729" spans="2:49" ht="16.5" customHeight="1">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row>
    <row r="2730" spans="2:49" ht="16.5" customHeight="1">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row>
    <row r="2731" spans="2:49" ht="16.5" customHeight="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row>
    <row r="2732" spans="2:49" ht="16.5" customHeight="1">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row>
    <row r="2733" spans="2:49" ht="16.5" customHeight="1">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row>
    <row r="2734" spans="2:49" ht="16.5" customHeight="1">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row>
    <row r="2735" spans="2:49" ht="16.5" customHeight="1">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row>
    <row r="2736" spans="2:49" ht="16.5" customHeight="1">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row>
    <row r="2737" spans="2:49" ht="16.5" customHeight="1">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row>
    <row r="2738" spans="2:49" ht="16.5" customHeight="1">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row>
    <row r="2739" spans="2:49" ht="16.5" customHeight="1">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row>
    <row r="2740" spans="2:49" ht="16.5" customHeight="1">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row>
    <row r="2741" spans="2:49" ht="16.5" customHeight="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row>
    <row r="2742" spans="2:49" ht="16.5" customHeight="1">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row>
    <row r="2743" spans="2:49" ht="16.5" customHeight="1">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row>
    <row r="2744" spans="2:49" ht="16.5" customHeight="1">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row>
    <row r="2745" spans="2:49" ht="16.5" customHeight="1">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row>
    <row r="2746" spans="2:49" ht="16.5" customHeight="1">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row>
    <row r="2747" spans="2:49" ht="16.5" customHeight="1">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row>
    <row r="2748" spans="2:49" ht="16.5" customHeight="1">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row>
    <row r="2749" spans="2:49" ht="16.5" customHeight="1">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row>
    <row r="2750" spans="2:49" ht="16.5" customHeight="1">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row>
    <row r="2751" spans="2:49" ht="16.5" customHeight="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row>
    <row r="2752" spans="2:49" ht="16.5" customHeight="1">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row>
    <row r="2753" spans="2:49" ht="16.5" customHeight="1">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row>
    <row r="2754" spans="2:49" ht="16.5" customHeight="1">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row>
    <row r="2755" spans="2:49" ht="16.5" customHeight="1">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row>
    <row r="2756" spans="2:49" ht="16.5" customHeight="1">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row>
    <row r="2757" spans="2:49" ht="16.5" customHeight="1">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row>
    <row r="2758" spans="2:49" ht="16.5" customHeight="1">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row>
    <row r="2759" spans="2:49" ht="16.5" customHeight="1">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row>
    <row r="2760" spans="2:49" ht="16.5" customHeight="1">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row>
    <row r="2761" spans="2:49" ht="16.5" customHeight="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row>
    <row r="2762" spans="2:49" ht="16.5" customHeight="1">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row>
    <row r="2763" spans="2:49" ht="16.5" customHeight="1">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row>
    <row r="2764" spans="2:49" ht="16.5" customHeight="1">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row>
    <row r="2765" spans="2:49" ht="16.5" customHeight="1">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row>
    <row r="2766" spans="2:49" ht="16.5" customHeight="1">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row>
    <row r="2767" spans="2:49" ht="16.5" customHeight="1">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row>
    <row r="2768" spans="2:49" ht="16.5" customHeight="1">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row>
    <row r="2769" spans="2:49" ht="16.5" customHeight="1">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row>
    <row r="2770" spans="2:49" ht="16.5" customHeight="1">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row>
    <row r="2771" spans="2:49" ht="16.5" customHeight="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row>
    <row r="2772" spans="2:49" ht="16.5" customHeight="1">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row>
    <row r="2773" spans="2:49" ht="16.5" customHeight="1">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row>
    <row r="2774" spans="2:49" ht="16.5" customHeight="1">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row>
    <row r="2775" spans="2:49" ht="16.5" customHeight="1">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row>
    <row r="2776" spans="2:49" ht="16.5" customHeight="1">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row>
    <row r="2777" spans="2:49" ht="16.5" customHeight="1">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row>
    <row r="2778" spans="2:49" ht="16.5" customHeight="1">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row>
    <row r="2779" spans="2:49" ht="16.5" customHeight="1">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row>
    <row r="2780" spans="2:49" ht="16.5" customHeight="1">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row>
    <row r="2781" spans="2:49" ht="16.5" customHeight="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row>
    <row r="2782" spans="2:49" ht="16.5" customHeight="1">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row>
    <row r="2783" spans="2:49" ht="16.5" customHeight="1">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row>
    <row r="2784" spans="2:49" ht="16.5" customHeight="1">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row>
    <row r="2785" spans="2:49" ht="16.5" customHeight="1">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row>
    <row r="2786" spans="2:49" ht="16.5" customHeight="1">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row>
    <row r="2787" spans="2:49" ht="16.5" customHeight="1">
      <c r="B2787"/>
      <c r="C2787"/>
      <c r="D2787"/>
      <c r="E2787"/>
      <c r="F2787"/>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row>
    <row r="2788" spans="2:49" ht="16.5" customHeight="1">
      <c r="B2788"/>
      <c r="C2788"/>
      <c r="D2788"/>
      <c r="E2788"/>
      <c r="F2788"/>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row>
    <row r="2789" spans="2:49" ht="16.5" customHeight="1">
      <c r="B2789"/>
      <c r="C2789"/>
      <c r="D2789"/>
      <c r="E2789"/>
      <c r="F2789"/>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row>
    <row r="2790" spans="2:49" ht="16.5" customHeight="1">
      <c r="B2790"/>
      <c r="C2790"/>
      <c r="D2790"/>
      <c r="E2790"/>
      <c r="F279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row>
    <row r="2791" spans="2:49" ht="16.5" customHeight="1">
      <c r="B2791"/>
      <c r="C2791"/>
      <c r="D2791"/>
      <c r="E2791"/>
      <c r="F2791"/>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row>
    <row r="2792" spans="2:49" ht="16.5" customHeight="1">
      <c r="B2792"/>
      <c r="C2792"/>
      <c r="D2792"/>
      <c r="E2792"/>
      <c r="F2792"/>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row>
    <row r="2793" spans="2:49" ht="16.5" customHeight="1">
      <c r="B2793"/>
      <c r="C2793"/>
      <c r="D2793"/>
      <c r="E2793"/>
      <c r="F2793"/>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row>
    <row r="2794" spans="2:49" ht="16.5" customHeight="1">
      <c r="B2794"/>
      <c r="C2794"/>
      <c r="D2794"/>
      <c r="E2794"/>
      <c r="F2794"/>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row>
    <row r="2795" spans="2:49" ht="16.5" customHeight="1">
      <c r="B2795"/>
      <c r="C2795"/>
      <c r="D2795"/>
      <c r="E2795"/>
      <c r="F2795"/>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row>
    <row r="2796" spans="2:49" ht="16.5" customHeight="1">
      <c r="B2796"/>
      <c r="C2796"/>
      <c r="D2796"/>
      <c r="E2796"/>
      <c r="F2796"/>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row>
    <row r="2797" spans="2:49" ht="16.5" customHeight="1">
      <c r="B2797"/>
      <c r="C2797"/>
      <c r="D2797"/>
      <c r="E2797"/>
      <c r="F2797"/>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row>
    <row r="2798" spans="2:49" ht="16.5" customHeight="1">
      <c r="B2798"/>
      <c r="C2798"/>
      <c r="D2798"/>
      <c r="E2798"/>
      <c r="F2798"/>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row>
    <row r="2799" spans="2:49" ht="16.5" customHeight="1">
      <c r="B2799"/>
      <c r="C2799"/>
      <c r="D2799"/>
      <c r="E2799"/>
      <c r="F2799"/>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row>
    <row r="2800" spans="2:49" ht="16.5" customHeight="1">
      <c r="B2800"/>
      <c r="C2800"/>
      <c r="D2800"/>
      <c r="E2800"/>
      <c r="F280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row>
    <row r="2801" spans="2:49" ht="16.5" customHeight="1">
      <c r="B2801"/>
      <c r="C2801"/>
      <c r="D2801"/>
      <c r="E2801"/>
      <c r="F2801"/>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row>
    <row r="2802" spans="2:49" ht="16.5" customHeight="1">
      <c r="B2802"/>
      <c r="C2802"/>
      <c r="D2802"/>
      <c r="E2802"/>
      <c r="F2802"/>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row>
    <row r="2803" spans="2:49" ht="16.5" customHeight="1">
      <c r="B2803"/>
      <c r="C2803"/>
      <c r="D2803"/>
      <c r="E2803"/>
      <c r="F2803"/>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row>
    <row r="2804" spans="2:49" ht="16.5" customHeight="1">
      <c r="B2804"/>
      <c r="C2804"/>
      <c r="D2804"/>
      <c r="E2804"/>
      <c r="F2804"/>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row>
    <row r="2805" spans="2:49" ht="16.5" customHeight="1">
      <c r="B2805"/>
      <c r="C2805"/>
      <c r="D2805"/>
      <c r="E2805"/>
      <c r="F2805"/>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row>
    <row r="2806" spans="2:49" ht="16.5" customHeight="1">
      <c r="B2806"/>
      <c r="C2806"/>
      <c r="D2806"/>
      <c r="E2806"/>
      <c r="F2806"/>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row>
    <row r="2807" spans="2:49" ht="16.5" customHeight="1">
      <c r="B2807"/>
      <c r="C2807"/>
      <c r="D2807"/>
      <c r="E2807"/>
      <c r="F2807"/>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row>
    <row r="2808" spans="2:49" ht="16.5" customHeight="1">
      <c r="B2808"/>
      <c r="C2808"/>
      <c r="D2808"/>
      <c r="E2808"/>
      <c r="F2808"/>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row>
    <row r="2809" spans="2:49" ht="16.5" customHeight="1">
      <c r="B2809"/>
      <c r="C2809"/>
      <c r="D2809"/>
      <c r="E2809"/>
      <c r="F2809"/>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row>
    <row r="2810" spans="2:49" ht="16.5" customHeight="1">
      <c r="B2810"/>
      <c r="C2810"/>
      <c r="D2810"/>
      <c r="E2810"/>
      <c r="F281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row>
    <row r="2811" spans="2:49" ht="16.5" customHeight="1">
      <c r="B2811"/>
      <c r="C2811"/>
      <c r="D2811"/>
      <c r="E2811"/>
      <c r="F2811"/>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row>
    <row r="2812" spans="2:49" ht="16.5" customHeight="1">
      <c r="B2812"/>
      <c r="C2812"/>
      <c r="D2812"/>
      <c r="E2812"/>
      <c r="F2812"/>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row>
    <row r="2813" spans="2:49" ht="16.5" customHeight="1">
      <c r="B2813"/>
      <c r="C2813"/>
      <c r="D2813"/>
      <c r="E2813"/>
      <c r="F2813"/>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row>
    <row r="2814" spans="2:49" ht="16.5" customHeight="1">
      <c r="B2814"/>
      <c r="C2814"/>
      <c r="D2814"/>
      <c r="E2814"/>
      <c r="F2814"/>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row>
    <row r="2815" spans="2:49" ht="16.5" customHeight="1">
      <c r="B2815"/>
      <c r="C2815"/>
      <c r="D2815"/>
      <c r="E2815"/>
      <c r="F2815"/>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row>
    <row r="2816" spans="2:49" ht="16.5" customHeight="1">
      <c r="B2816"/>
      <c r="C2816"/>
      <c r="D2816"/>
      <c r="E2816"/>
      <c r="F2816"/>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row>
    <row r="2817" spans="2:49" ht="16.5" customHeight="1">
      <c r="B2817"/>
      <c r="C2817"/>
      <c r="D2817"/>
      <c r="E2817"/>
      <c r="F2817"/>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row>
    <row r="2818" spans="2:49" ht="16.5" customHeight="1">
      <c r="B2818"/>
      <c r="C2818"/>
      <c r="D2818"/>
      <c r="E2818"/>
      <c r="F2818"/>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row>
    <row r="2819" spans="2:49" ht="16.5" customHeight="1">
      <c r="B2819"/>
      <c r="C2819"/>
      <c r="D2819"/>
      <c r="E2819"/>
      <c r="F2819"/>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row>
    <row r="2820" spans="2:49" ht="16.5" customHeight="1">
      <c r="B2820"/>
      <c r="C2820"/>
      <c r="D2820"/>
      <c r="E2820"/>
      <c r="F282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row>
    <row r="2821" spans="2:49" ht="16.5" customHeight="1">
      <c r="B2821"/>
      <c r="C2821"/>
      <c r="D2821"/>
      <c r="E2821"/>
      <c r="F2821"/>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row>
    <row r="2822" spans="2:49" ht="16.5" customHeight="1">
      <c r="B2822"/>
      <c r="C2822"/>
      <c r="D2822"/>
      <c r="E2822"/>
      <c r="F2822"/>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row>
    <row r="2823" spans="2:49" ht="16.5" customHeight="1">
      <c r="B2823"/>
      <c r="C2823"/>
      <c r="D2823"/>
      <c r="E2823"/>
      <c r="F2823"/>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row>
    <row r="2824" spans="2:49" ht="16.5" customHeight="1">
      <c r="B2824"/>
      <c r="C2824"/>
      <c r="D2824"/>
      <c r="E2824"/>
      <c r="F2824"/>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row>
    <row r="2825" spans="2:49" ht="16.5" customHeight="1">
      <c r="B2825"/>
      <c r="C2825"/>
      <c r="D2825"/>
      <c r="E2825"/>
      <c r="F2825"/>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row>
    <row r="2826" spans="2:49" ht="16.5" customHeight="1">
      <c r="B2826"/>
      <c r="C2826"/>
      <c r="D2826"/>
      <c r="E2826"/>
      <c r="F2826"/>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row>
    <row r="2827" spans="2:49" ht="16.5" customHeight="1">
      <c r="B2827"/>
      <c r="C2827"/>
      <c r="D2827"/>
      <c r="E2827"/>
      <c r="F2827"/>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row>
    <row r="2828" spans="2:49" ht="16.5" customHeight="1">
      <c r="B2828"/>
      <c r="C2828"/>
      <c r="D2828"/>
      <c r="E2828"/>
      <c r="F2828"/>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row>
    <row r="2829" spans="2:49" ht="16.5" customHeight="1">
      <c r="B2829"/>
      <c r="C2829"/>
      <c r="D2829"/>
      <c r="E2829"/>
      <c r="F2829"/>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row>
    <row r="2830" spans="2:49" ht="16.5" customHeight="1">
      <c r="B2830"/>
      <c r="C2830"/>
      <c r="D2830"/>
      <c r="E2830"/>
      <c r="F28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row>
    <row r="2831" spans="2:49" ht="16.5" customHeight="1">
      <c r="B2831"/>
      <c r="C2831"/>
      <c r="D2831"/>
      <c r="E2831"/>
      <c r="F2831"/>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row>
    <row r="2832" spans="2:49" ht="16.5" customHeight="1">
      <c r="B2832"/>
      <c r="C2832"/>
      <c r="D2832"/>
      <c r="E2832"/>
      <c r="F2832"/>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row>
    <row r="2833" spans="2:49" ht="16.5" customHeight="1">
      <c r="B2833"/>
      <c r="C2833"/>
      <c r="D2833"/>
      <c r="E2833"/>
      <c r="F2833"/>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row>
    <row r="2834" spans="2:49" ht="16.5" customHeight="1">
      <c r="B2834"/>
      <c r="C2834"/>
      <c r="D2834"/>
      <c r="E2834"/>
      <c r="F2834"/>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row>
    <row r="2835" spans="2:49" ht="16.5" customHeight="1">
      <c r="B2835"/>
      <c r="C2835"/>
      <c r="D2835"/>
      <c r="E2835"/>
      <c r="F2835"/>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row>
    <row r="2836" spans="2:49" ht="16.5" customHeight="1">
      <c r="B2836"/>
      <c r="C2836"/>
      <c r="D2836"/>
      <c r="E2836"/>
      <c r="F2836"/>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row>
    <row r="2837" spans="2:49" ht="16.5" customHeight="1">
      <c r="B2837"/>
      <c r="C2837"/>
      <c r="D2837"/>
      <c r="E2837"/>
      <c r="F2837"/>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row>
    <row r="2838" spans="2:49" ht="16.5" customHeight="1">
      <c r="B2838"/>
      <c r="C2838"/>
      <c r="D2838"/>
      <c r="E2838"/>
      <c r="F2838"/>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row>
    <row r="2839" spans="2:49" ht="16.5" customHeight="1">
      <c r="B2839"/>
      <c r="C2839"/>
      <c r="D2839"/>
      <c r="E2839"/>
      <c r="F2839"/>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row>
    <row r="2840" spans="2:49" ht="16.5" customHeight="1">
      <c r="B2840"/>
      <c r="C2840"/>
      <c r="D2840"/>
      <c r="E2840"/>
      <c r="F284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row>
    <row r="2841" spans="2:49" ht="16.5" customHeight="1">
      <c r="B2841"/>
      <c r="C2841"/>
      <c r="D2841"/>
      <c r="E2841"/>
      <c r="F2841"/>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row>
    <row r="2842" spans="2:49" ht="16.5" customHeight="1">
      <c r="B2842"/>
      <c r="C2842"/>
      <c r="D2842"/>
      <c r="E2842"/>
      <c r="F2842"/>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row>
    <row r="2843" spans="2:49" ht="16.5" customHeight="1">
      <c r="B2843"/>
      <c r="C2843"/>
      <c r="D2843"/>
      <c r="E2843"/>
      <c r="F2843"/>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row>
    <row r="2844" spans="2:49" ht="16.5" customHeight="1">
      <c r="B2844"/>
      <c r="C2844"/>
      <c r="D2844"/>
      <c r="E2844"/>
      <c r="F2844"/>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row>
    <row r="2845" spans="2:49" ht="16.5" customHeight="1">
      <c r="B2845"/>
      <c r="C2845"/>
      <c r="D2845"/>
      <c r="E2845"/>
      <c r="F2845"/>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row>
    <row r="2846" spans="2:49" ht="16.5" customHeight="1">
      <c r="B2846"/>
      <c r="C2846"/>
      <c r="D2846"/>
      <c r="E2846"/>
      <c r="F2846"/>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row>
    <row r="2847" spans="2:49" ht="16.5" customHeight="1">
      <c r="B2847"/>
      <c r="C2847"/>
      <c r="D2847"/>
      <c r="E2847"/>
      <c r="F2847"/>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row>
    <row r="2848" spans="2:49" ht="16.5" customHeight="1">
      <c r="B2848"/>
      <c r="C2848"/>
      <c r="D2848"/>
      <c r="E2848"/>
      <c r="F2848"/>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row>
    <row r="2849" spans="2:49" ht="16.5" customHeight="1">
      <c r="B2849"/>
      <c r="C2849"/>
      <c r="D2849"/>
      <c r="E2849"/>
      <c r="F2849"/>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row>
    <row r="2850" spans="2:49" ht="16.5" customHeight="1">
      <c r="B2850"/>
      <c r="C2850"/>
      <c r="D2850"/>
      <c r="E2850"/>
      <c r="F285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row>
    <row r="2851" spans="2:49" ht="16.5" customHeight="1">
      <c r="B2851"/>
      <c r="C2851"/>
      <c r="D2851"/>
      <c r="E2851"/>
      <c r="F2851"/>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row>
    <row r="2852" spans="2:49" ht="16.5" customHeight="1">
      <c r="B2852"/>
      <c r="C2852"/>
      <c r="D2852"/>
      <c r="E2852"/>
      <c r="F2852"/>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row>
    <row r="2853" spans="2:49" ht="16.5" customHeight="1">
      <c r="B2853"/>
      <c r="C2853"/>
      <c r="D2853"/>
      <c r="E2853"/>
      <c r="F2853"/>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row>
    <row r="2854" spans="2:49" ht="16.5" customHeight="1">
      <c r="B2854"/>
      <c r="C2854"/>
      <c r="D2854"/>
      <c r="E2854"/>
      <c r="F2854"/>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row>
    <row r="2855" spans="2:49" ht="16.5" customHeight="1">
      <c r="B2855"/>
      <c r="C2855"/>
      <c r="D2855"/>
      <c r="E2855"/>
      <c r="F2855"/>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row>
    <row r="2856" spans="2:49" ht="16.5" customHeight="1">
      <c r="B2856"/>
      <c r="C2856"/>
      <c r="D2856"/>
      <c r="E2856"/>
      <c r="F2856"/>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row>
    <row r="2857" spans="2:49" ht="16.5" customHeight="1">
      <c r="B2857"/>
      <c r="C2857"/>
      <c r="D2857"/>
      <c r="E2857"/>
      <c r="F2857"/>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row>
    <row r="2858" spans="2:49" ht="16.5" customHeight="1">
      <c r="B2858"/>
      <c r="C2858"/>
      <c r="D2858"/>
      <c r="E2858"/>
      <c r="F2858"/>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row>
    <row r="2859" spans="2:49" ht="16.5" customHeight="1">
      <c r="B2859"/>
      <c r="C2859"/>
      <c r="D2859"/>
      <c r="E2859"/>
      <c r="F2859"/>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row>
    <row r="2860" spans="2:49" ht="16.5" customHeight="1">
      <c r="B2860"/>
      <c r="C2860"/>
      <c r="D2860"/>
      <c r="E2860"/>
      <c r="F286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row>
    <row r="2861" spans="2:49" ht="16.5" customHeight="1">
      <c r="B2861"/>
      <c r="C2861"/>
      <c r="D2861"/>
      <c r="E2861"/>
      <c r="F2861"/>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row>
    <row r="2862" spans="2:49" ht="16.5" customHeight="1">
      <c r="B2862"/>
      <c r="C2862"/>
      <c r="D2862"/>
      <c r="E2862"/>
      <c r="F2862"/>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row>
    <row r="2863" spans="2:49" ht="16.5" customHeight="1">
      <c r="B2863"/>
      <c r="C2863"/>
      <c r="D2863"/>
      <c r="E2863"/>
      <c r="F2863"/>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row>
    <row r="2864" spans="2:49" ht="16.5" customHeight="1">
      <c r="B2864"/>
      <c r="C2864"/>
      <c r="D2864"/>
      <c r="E2864"/>
      <c r="F2864"/>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row>
    <row r="2865" spans="2:49" ht="16.5" customHeight="1">
      <c r="B2865"/>
      <c r="C2865"/>
      <c r="D2865"/>
      <c r="E2865"/>
      <c r="F2865"/>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row>
    <row r="2866" spans="2:49" ht="16.5" customHeight="1">
      <c r="B2866"/>
      <c r="C2866"/>
      <c r="D2866"/>
      <c r="E2866"/>
      <c r="F2866"/>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row>
    <row r="2867" spans="2:49" ht="16.5" customHeight="1">
      <c r="B2867"/>
      <c r="C2867"/>
      <c r="D2867"/>
      <c r="E2867"/>
      <c r="F2867"/>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row>
    <row r="2868" spans="2:49" ht="16.5" customHeight="1">
      <c r="B2868"/>
      <c r="C2868"/>
      <c r="D2868"/>
      <c r="E2868"/>
      <c r="F2868"/>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row>
    <row r="2869" spans="2:49" ht="16.5" customHeight="1">
      <c r="B2869"/>
      <c r="C2869"/>
      <c r="D2869"/>
      <c r="E2869"/>
      <c r="F2869"/>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row>
    <row r="2870" spans="2:49" ht="16.5" customHeight="1">
      <c r="B2870"/>
      <c r="C2870"/>
      <c r="D2870"/>
      <c r="E2870"/>
      <c r="F287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row>
    <row r="2871" spans="2:49" ht="16.5" customHeight="1">
      <c r="B2871"/>
      <c r="C2871"/>
      <c r="D2871"/>
      <c r="E2871"/>
      <c r="F2871"/>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row>
    <row r="2872" spans="2:49" ht="16.5" customHeight="1">
      <c r="B2872"/>
      <c r="C2872"/>
      <c r="D2872"/>
      <c r="E2872"/>
      <c r="F2872"/>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row>
    <row r="2873" spans="2:49" ht="16.5" customHeight="1">
      <c r="B2873"/>
      <c r="C2873"/>
      <c r="D2873"/>
      <c r="E2873"/>
      <c r="F2873"/>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row>
    <row r="2874" spans="2:49" ht="16.5" customHeight="1">
      <c r="B2874"/>
      <c r="C2874"/>
      <c r="D2874"/>
      <c r="E2874"/>
      <c r="F2874"/>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row>
    <row r="2875" spans="2:49" ht="16.5" customHeight="1">
      <c r="B2875"/>
      <c r="C2875"/>
      <c r="D2875"/>
      <c r="E2875"/>
      <c r="F2875"/>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row>
    <row r="2876" spans="2:49" ht="16.5" customHeight="1">
      <c r="B2876"/>
      <c r="C2876"/>
      <c r="D2876"/>
      <c r="E2876"/>
      <c r="F2876"/>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row>
    <row r="2877" spans="2:49" ht="16.5" customHeight="1">
      <c r="B2877"/>
      <c r="C2877"/>
      <c r="D2877"/>
      <c r="E2877"/>
      <c r="F2877"/>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row>
    <row r="2878" spans="2:49" ht="16.5" customHeight="1">
      <c r="B2878"/>
      <c r="C2878"/>
      <c r="D2878"/>
      <c r="E2878"/>
      <c r="F2878"/>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row>
    <row r="2879" spans="2:49" ht="16.5" customHeight="1">
      <c r="B2879"/>
      <c r="C2879"/>
      <c r="D2879"/>
      <c r="E2879"/>
      <c r="F2879"/>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row>
    <row r="2880" spans="2:49" ht="16.5" customHeight="1">
      <c r="B2880"/>
      <c r="C2880"/>
      <c r="D2880"/>
      <c r="E2880"/>
      <c r="F288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row>
    <row r="2881" spans="2:49" ht="16.5" customHeight="1">
      <c r="B2881"/>
      <c r="C2881"/>
      <c r="D2881"/>
      <c r="E2881"/>
      <c r="F2881"/>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row>
    <row r="2882" spans="2:49" ht="16.5" customHeight="1">
      <c r="B2882"/>
      <c r="C2882"/>
      <c r="D2882"/>
      <c r="E2882"/>
      <c r="F2882"/>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row>
    <row r="2883" spans="2:49" ht="16.5" customHeight="1">
      <c r="B2883"/>
      <c r="C2883"/>
      <c r="D2883"/>
      <c r="E2883"/>
      <c r="F2883"/>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row>
    <row r="2884" spans="2:49" ht="16.5" customHeight="1">
      <c r="B2884"/>
      <c r="C2884"/>
      <c r="D2884"/>
      <c r="E2884"/>
      <c r="F2884"/>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row>
    <row r="2885" spans="2:49" ht="16.5" customHeight="1">
      <c r="B2885"/>
      <c r="C2885"/>
      <c r="D2885"/>
      <c r="E2885"/>
      <c r="F2885"/>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row>
    <row r="2886" spans="2:49" ht="16.5" customHeight="1">
      <c r="B2886"/>
      <c r="C2886"/>
      <c r="D2886"/>
      <c r="E2886"/>
      <c r="F2886"/>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row>
    <row r="2887" spans="2:49" ht="16.5" customHeight="1">
      <c r="B2887"/>
      <c r="C2887"/>
      <c r="D2887"/>
      <c r="E2887"/>
      <c r="F2887"/>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row>
    <row r="2888" spans="2:49" ht="16.5" customHeight="1">
      <c r="B2888"/>
      <c r="C2888"/>
      <c r="D2888"/>
      <c r="E2888"/>
      <c r="F2888"/>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row>
    <row r="2889" spans="2:49" ht="16.5" customHeight="1">
      <c r="B2889"/>
      <c r="C2889"/>
      <c r="D2889"/>
      <c r="E2889"/>
      <c r="F2889"/>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row>
    <row r="2890" spans="2:49" ht="16.5" customHeight="1">
      <c r="B2890"/>
      <c r="C2890"/>
      <c r="D2890"/>
      <c r="E2890"/>
      <c r="F289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row>
    <row r="2891" spans="2:49" ht="16.5" customHeight="1">
      <c r="B2891"/>
      <c r="C2891"/>
      <c r="D2891"/>
      <c r="E2891"/>
      <c r="F2891"/>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row>
    <row r="2892" spans="2:49" ht="16.5" customHeight="1">
      <c r="B2892"/>
      <c r="C2892"/>
      <c r="D2892"/>
      <c r="E2892"/>
      <c r="F2892"/>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row>
    <row r="2893" spans="2:49" ht="16.5" customHeight="1">
      <c r="B2893"/>
      <c r="C2893"/>
      <c r="D2893"/>
      <c r="E2893"/>
      <c r="F2893"/>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row>
    <row r="2894" spans="2:49" ht="16.5" customHeight="1">
      <c r="B2894"/>
      <c r="C2894"/>
      <c r="D2894"/>
      <c r="E2894"/>
      <c r="F2894"/>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row>
    <row r="2895" spans="2:49" ht="16.5" customHeight="1">
      <c r="B2895"/>
      <c r="C2895"/>
      <c r="D2895"/>
      <c r="E2895"/>
      <c r="F2895"/>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row>
    <row r="2896" spans="2:49" ht="16.5" customHeight="1">
      <c r="B2896"/>
      <c r="C2896"/>
      <c r="D2896"/>
      <c r="E2896"/>
      <c r="F2896"/>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row>
    <row r="2897" spans="2:49" ht="16.5" customHeight="1">
      <c r="B2897"/>
      <c r="C2897"/>
      <c r="D2897"/>
      <c r="E2897"/>
      <c r="F2897"/>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row>
    <row r="2898" spans="2:49" ht="16.5" customHeight="1">
      <c r="B2898"/>
      <c r="C2898"/>
      <c r="D2898"/>
      <c r="E2898"/>
      <c r="F2898"/>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row>
    <row r="2899" spans="2:49" ht="16.5" customHeight="1">
      <c r="B2899"/>
      <c r="C2899"/>
      <c r="D2899"/>
      <c r="E2899"/>
      <c r="F2899"/>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row>
    <row r="2900" spans="2:49" ht="16.5" customHeight="1">
      <c r="B2900"/>
      <c r="C2900"/>
      <c r="D2900"/>
      <c r="E2900"/>
      <c r="F290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row>
    <row r="2901" spans="2:49" ht="16.5" customHeight="1">
      <c r="B2901"/>
      <c r="C2901"/>
      <c r="D2901"/>
      <c r="E2901"/>
      <c r="F2901"/>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row>
    <row r="2902" spans="2:49" ht="16.5" customHeight="1">
      <c r="B2902"/>
      <c r="C2902"/>
      <c r="D2902"/>
      <c r="E2902"/>
      <c r="F2902"/>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row>
    <row r="2903" spans="2:49" ht="16.5" customHeight="1">
      <c r="B2903"/>
      <c r="C2903"/>
      <c r="D2903"/>
      <c r="E2903"/>
      <c r="F2903"/>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row>
    <row r="2904" spans="2:49" ht="16.5" customHeight="1">
      <c r="B2904"/>
      <c r="C2904"/>
      <c r="D2904"/>
      <c r="E2904"/>
      <c r="F2904"/>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row>
    <row r="2905" spans="2:49" ht="16.5" customHeight="1">
      <c r="B2905"/>
      <c r="C2905"/>
      <c r="D2905"/>
      <c r="E2905"/>
      <c r="F2905"/>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row>
    <row r="2906" spans="2:49" ht="16.5" customHeight="1">
      <c r="B2906"/>
      <c r="C2906"/>
      <c r="D2906"/>
      <c r="E2906"/>
      <c r="F2906"/>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row>
    <row r="2907" spans="2:49" ht="16.5" customHeight="1">
      <c r="B2907"/>
      <c r="C2907"/>
      <c r="D2907"/>
      <c r="E2907"/>
      <c r="F2907"/>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row>
    <row r="2908" spans="2:49" ht="16.5" customHeight="1">
      <c r="B2908"/>
      <c r="C2908"/>
      <c r="D2908"/>
      <c r="E2908"/>
      <c r="F2908"/>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row>
    <row r="2909" spans="2:49" ht="16.5" customHeight="1">
      <c r="B2909"/>
      <c r="C2909"/>
      <c r="D2909"/>
      <c r="E2909"/>
      <c r="F2909"/>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row>
    <row r="2910" spans="2:49" ht="16.5" customHeight="1">
      <c r="B2910"/>
      <c r="C2910"/>
      <c r="D2910"/>
      <c r="E2910"/>
      <c r="F291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row>
    <row r="2911" spans="2:49" ht="16.5" customHeight="1">
      <c r="B2911"/>
      <c r="C2911"/>
      <c r="D2911"/>
      <c r="E2911"/>
      <c r="F2911"/>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row>
    <row r="2912" spans="2:49" ht="16.5" customHeight="1">
      <c r="B2912"/>
      <c r="C2912"/>
      <c r="D2912"/>
      <c r="E2912"/>
      <c r="F2912"/>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row>
    <row r="2913" spans="2:49" ht="16.5" customHeight="1">
      <c r="B2913"/>
      <c r="C2913"/>
      <c r="D2913"/>
      <c r="E2913"/>
      <c r="F2913"/>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row>
    <row r="2914" spans="2:49" ht="16.5" customHeight="1">
      <c r="B2914"/>
      <c r="C2914"/>
      <c r="D2914"/>
      <c r="E2914"/>
      <c r="F2914"/>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row>
    <row r="2915" spans="2:49" ht="16.5" customHeight="1">
      <c r="B2915"/>
      <c r="C2915"/>
      <c r="D2915"/>
      <c r="E2915"/>
      <c r="F2915"/>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row>
    <row r="2916" spans="2:49" ht="16.5" customHeight="1">
      <c r="B2916"/>
      <c r="C2916"/>
      <c r="D2916"/>
      <c r="E2916"/>
      <c r="F2916"/>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row>
    <row r="2917" spans="2:49" ht="16.5" customHeight="1">
      <c r="B2917"/>
      <c r="C2917"/>
      <c r="D2917"/>
      <c r="E2917"/>
      <c r="F2917"/>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row>
    <row r="2918" spans="2:49" ht="16.5" customHeight="1">
      <c r="B2918"/>
      <c r="C2918"/>
      <c r="D2918"/>
      <c r="E2918"/>
      <c r="F2918"/>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row>
    <row r="2919" spans="2:49" ht="16.5" customHeight="1">
      <c r="B2919"/>
      <c r="C2919"/>
      <c r="D2919"/>
      <c r="E2919"/>
      <c r="F2919"/>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row>
    <row r="2920" spans="2:49" ht="16.5" customHeight="1">
      <c r="B2920"/>
      <c r="C2920"/>
      <c r="D2920"/>
      <c r="E2920"/>
      <c r="F292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row>
    <row r="2921" spans="2:49" ht="16.5" customHeight="1">
      <c r="B2921"/>
      <c r="C2921"/>
      <c r="D2921"/>
      <c r="E2921"/>
      <c r="F2921"/>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row>
    <row r="2922" spans="2:49" ht="16.5" customHeight="1">
      <c r="B2922"/>
      <c r="C2922"/>
      <c r="D2922"/>
      <c r="E2922"/>
      <c r="F2922"/>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row>
    <row r="2923" spans="2:49" ht="16.5" customHeight="1">
      <c r="B2923"/>
      <c r="C2923"/>
      <c r="D2923"/>
      <c r="E2923"/>
      <c r="F2923"/>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row>
    <row r="2924" spans="2:49" ht="16.5" customHeight="1">
      <c r="B2924"/>
      <c r="C2924"/>
      <c r="D2924"/>
      <c r="E2924"/>
      <c r="F2924"/>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row>
    <row r="2925" spans="2:49" ht="16.5" customHeight="1">
      <c r="B2925"/>
      <c r="C2925"/>
      <c r="D2925"/>
      <c r="E2925"/>
      <c r="F2925"/>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row>
    <row r="2926" spans="2:49" ht="16.5" customHeight="1">
      <c r="B2926"/>
      <c r="C2926"/>
      <c r="D2926"/>
      <c r="E2926"/>
      <c r="F2926"/>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row>
    <row r="2927" spans="2:49" ht="16.5" customHeight="1">
      <c r="B2927"/>
      <c r="C2927"/>
      <c r="D2927"/>
      <c r="E2927"/>
      <c r="F2927"/>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row>
    <row r="2928" spans="2:49" ht="16.5" customHeight="1">
      <c r="B2928"/>
      <c r="C2928"/>
      <c r="D2928"/>
      <c r="E2928"/>
      <c r="F2928"/>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row>
    <row r="2929" spans="2:49" ht="16.5" customHeight="1">
      <c r="B2929"/>
      <c r="C2929"/>
      <c r="D2929"/>
      <c r="E2929"/>
      <c r="F2929"/>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row>
    <row r="2930" spans="2:49" ht="16.5" customHeight="1">
      <c r="B2930"/>
      <c r="C2930"/>
      <c r="D2930"/>
      <c r="E2930"/>
      <c r="F29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row>
    <row r="2931" spans="2:49" ht="16.5" customHeight="1">
      <c r="B2931"/>
      <c r="C2931"/>
      <c r="D2931"/>
      <c r="E2931"/>
      <c r="F2931"/>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row>
    <row r="2932" spans="2:49" ht="16.5" customHeight="1">
      <c r="B2932"/>
      <c r="C2932"/>
      <c r="D2932"/>
      <c r="E2932"/>
      <c r="F2932"/>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row>
    <row r="2933" spans="2:49" ht="16.5" customHeight="1">
      <c r="B2933"/>
      <c r="C2933"/>
      <c r="D2933"/>
      <c r="E2933"/>
      <c r="F2933"/>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row>
    <row r="2934" spans="2:49" ht="16.5" customHeight="1">
      <c r="B2934"/>
      <c r="C2934"/>
      <c r="D2934"/>
      <c r="E2934"/>
      <c r="F2934"/>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row>
    <row r="2935" spans="2:49" ht="16.5" customHeight="1">
      <c r="B2935"/>
      <c r="C2935"/>
      <c r="D2935"/>
      <c r="E2935"/>
      <c r="F2935"/>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row>
    <row r="2936" spans="2:49" ht="16.5" customHeight="1">
      <c r="B2936"/>
      <c r="C2936"/>
      <c r="D2936"/>
      <c r="E2936"/>
      <c r="F2936"/>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row>
    <row r="2937" spans="2:49" ht="16.5" customHeight="1">
      <c r="B2937"/>
      <c r="C2937"/>
      <c r="D2937"/>
      <c r="E2937"/>
      <c r="F2937"/>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row>
    <row r="2938" spans="2:49" ht="16.5" customHeight="1">
      <c r="B2938"/>
      <c r="C2938"/>
      <c r="D2938"/>
      <c r="E2938"/>
      <c r="F2938"/>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row>
    <row r="2939" spans="2:49" ht="16.5" customHeight="1">
      <c r="B2939"/>
      <c r="C2939"/>
      <c r="D2939"/>
      <c r="E2939"/>
      <c r="F2939"/>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row>
    <row r="2940" spans="2:49" ht="16.5" customHeight="1">
      <c r="B2940"/>
      <c r="C2940"/>
      <c r="D2940"/>
      <c r="E2940"/>
      <c r="F294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row>
    <row r="2941" spans="2:49" ht="16.5" customHeight="1">
      <c r="B2941"/>
      <c r="C2941"/>
      <c r="D2941"/>
      <c r="E2941"/>
      <c r="F2941"/>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row>
    <row r="2942" spans="2:49" ht="16.5" customHeight="1">
      <c r="B2942"/>
      <c r="C2942"/>
      <c r="D2942"/>
      <c r="E2942"/>
      <c r="F2942"/>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row>
    <row r="2943" spans="2:49" ht="16.5" customHeight="1">
      <c r="B2943"/>
      <c r="C2943"/>
      <c r="D2943"/>
      <c r="E2943"/>
      <c r="F2943"/>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row>
    <row r="2944" spans="2:49" ht="16.5" customHeight="1">
      <c r="B2944"/>
      <c r="C2944"/>
      <c r="D2944"/>
      <c r="E2944"/>
      <c r="F2944"/>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row>
    <row r="2945" spans="2:49" ht="16.5" customHeight="1">
      <c r="B2945"/>
      <c r="C2945"/>
      <c r="D2945"/>
      <c r="E2945"/>
      <c r="F2945"/>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row>
    <row r="2946" spans="2:49" ht="16.5" customHeight="1">
      <c r="B2946"/>
      <c r="C2946"/>
      <c r="D2946"/>
      <c r="E2946"/>
      <c r="F2946"/>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row>
    <row r="2947" spans="2:49" ht="16.5" customHeight="1">
      <c r="B2947"/>
      <c r="C2947"/>
      <c r="D2947"/>
      <c r="E2947"/>
      <c r="F2947"/>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row>
    <row r="2948" spans="2:49" ht="16.5" customHeight="1">
      <c r="B2948"/>
      <c r="C2948"/>
      <c r="D2948"/>
      <c r="E2948"/>
      <c r="F2948"/>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row>
    <row r="2949" spans="2:49" ht="16.5" customHeight="1">
      <c r="B2949"/>
      <c r="C2949"/>
      <c r="D2949"/>
      <c r="E2949"/>
      <c r="F2949"/>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row>
    <row r="2950" spans="2:49" ht="16.5" customHeight="1">
      <c r="B2950"/>
      <c r="C2950"/>
      <c r="D2950"/>
      <c r="E2950"/>
      <c r="F295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row>
    <row r="2951" spans="2:49" ht="16.5" customHeight="1">
      <c r="B2951"/>
      <c r="C2951"/>
      <c r="D2951"/>
      <c r="E2951"/>
      <c r="F2951"/>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row>
    <row r="2952" spans="2:49" ht="16.5" customHeight="1">
      <c r="B2952"/>
      <c r="C2952"/>
      <c r="D2952"/>
      <c r="E2952"/>
      <c r="F2952"/>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row>
    <row r="2953" spans="2:49" ht="16.5" customHeight="1">
      <c r="B2953"/>
      <c r="C2953"/>
      <c r="D2953"/>
      <c r="E2953"/>
      <c r="F2953"/>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row>
    <row r="2954" spans="2:49" ht="16.5" customHeight="1">
      <c r="B2954"/>
      <c r="C2954"/>
      <c r="D2954"/>
      <c r="E2954"/>
      <c r="F2954"/>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row>
    <row r="2955" spans="2:49" ht="16.5" customHeight="1">
      <c r="B2955"/>
      <c r="C2955"/>
      <c r="D2955"/>
      <c r="E2955"/>
      <c r="F2955"/>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row>
    <row r="2956" spans="2:49" ht="16.5" customHeight="1">
      <c r="B2956"/>
      <c r="C2956"/>
      <c r="D2956"/>
      <c r="E2956"/>
      <c r="F2956"/>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row>
    <row r="2957" spans="2:49" ht="16.5" customHeight="1">
      <c r="B2957"/>
      <c r="C2957"/>
      <c r="D2957"/>
      <c r="E2957"/>
      <c r="F2957"/>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row>
    <row r="2958" spans="2:49" ht="16.5" customHeight="1">
      <c r="B2958"/>
      <c r="C2958"/>
      <c r="D2958"/>
      <c r="E2958"/>
      <c r="F2958"/>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row>
    <row r="2959" spans="2:49" ht="16.5" customHeight="1">
      <c r="B2959"/>
      <c r="C2959"/>
      <c r="D2959"/>
      <c r="E2959"/>
      <c r="F2959"/>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row>
    <row r="2960" spans="2:49" ht="16.5" customHeight="1">
      <c r="B2960"/>
      <c r="C2960"/>
      <c r="D2960"/>
      <c r="E2960"/>
      <c r="F296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row>
    <row r="2961" spans="2:49" ht="16.5" customHeight="1">
      <c r="B2961"/>
      <c r="C2961"/>
      <c r="D2961"/>
      <c r="E2961"/>
      <c r="F2961"/>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row>
    <row r="2962" spans="2:49" ht="16.5" customHeight="1">
      <c r="B2962"/>
      <c r="C2962"/>
      <c r="D2962"/>
      <c r="E2962"/>
      <c r="F2962"/>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row>
    <row r="2963" spans="2:49" ht="16.5" customHeight="1">
      <c r="B2963"/>
      <c r="C2963"/>
      <c r="D2963"/>
      <c r="E2963"/>
      <c r="F2963"/>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row>
    <row r="2964" spans="2:49" ht="16.5" customHeight="1">
      <c r="B2964"/>
      <c r="C2964"/>
      <c r="D2964"/>
      <c r="E2964"/>
      <c r="F2964"/>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row>
    <row r="2965" spans="2:49" ht="16.5" customHeight="1">
      <c r="B2965"/>
      <c r="C2965"/>
      <c r="D2965"/>
      <c r="E2965"/>
      <c r="F2965"/>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row>
    <row r="2966" spans="2:49" ht="16.5" customHeight="1">
      <c r="B2966"/>
      <c r="C2966"/>
      <c r="D2966"/>
      <c r="E2966"/>
      <c r="F2966"/>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row>
    <row r="2967" spans="2:49" ht="16.5" customHeight="1">
      <c r="B2967"/>
      <c r="C2967"/>
      <c r="D2967"/>
      <c r="E2967"/>
      <c r="F2967"/>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row>
    <row r="2968" spans="2:49" ht="16.5" customHeight="1">
      <c r="B2968"/>
      <c r="C2968"/>
      <c r="D2968"/>
      <c r="E2968"/>
      <c r="F2968"/>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row>
    <row r="2969" spans="2:49" ht="16.5" customHeight="1">
      <c r="B2969"/>
      <c r="C2969"/>
      <c r="D2969"/>
      <c r="E2969"/>
      <c r="F2969"/>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row>
    <row r="2970" spans="2:49" ht="16.5" customHeight="1">
      <c r="B2970"/>
      <c r="C2970"/>
      <c r="D2970"/>
      <c r="E2970"/>
      <c r="F297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row>
    <row r="2971" spans="2:49" ht="16.5" customHeight="1">
      <c r="B2971"/>
      <c r="C2971"/>
      <c r="D2971"/>
      <c r="E2971"/>
      <c r="F2971"/>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row>
    <row r="2972" spans="2:49" ht="16.5" customHeight="1">
      <c r="B2972"/>
      <c r="C2972"/>
      <c r="D2972"/>
      <c r="E2972"/>
      <c r="F2972"/>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row>
    <row r="2973" spans="2:49" ht="16.5" customHeight="1">
      <c r="B2973"/>
      <c r="C2973"/>
      <c r="D2973"/>
      <c r="E2973"/>
      <c r="F2973"/>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row>
    <row r="2974" spans="2:49" ht="16.5" customHeight="1">
      <c r="B2974"/>
      <c r="C2974"/>
      <c r="D2974"/>
      <c r="E2974"/>
      <c r="F2974"/>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row>
    <row r="2975" spans="2:49" ht="16.5" customHeight="1">
      <c r="B2975"/>
      <c r="C2975"/>
      <c r="D2975"/>
      <c r="E2975"/>
      <c r="F2975"/>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row>
    <row r="2976" spans="2:49" ht="16.5" customHeight="1">
      <c r="B2976"/>
      <c r="C2976"/>
      <c r="D2976"/>
      <c r="E2976"/>
      <c r="F2976"/>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row>
    <row r="2977" spans="2:49" ht="16.5" customHeight="1">
      <c r="B2977"/>
      <c r="C2977"/>
      <c r="D2977"/>
      <c r="E2977"/>
      <c r="F2977"/>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row>
    <row r="2978" spans="2:49" ht="16.5" customHeight="1">
      <c r="B2978"/>
      <c r="C2978"/>
      <c r="D2978"/>
      <c r="E2978"/>
      <c r="F2978"/>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row>
    <row r="2979" spans="2:49" ht="16.5" customHeight="1">
      <c r="B2979"/>
      <c r="C2979"/>
      <c r="D2979"/>
      <c r="E2979"/>
      <c r="F2979"/>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row>
    <row r="2980" spans="2:49" ht="16.5" customHeight="1">
      <c r="B2980"/>
      <c r="C2980"/>
      <c r="D2980"/>
      <c r="E2980"/>
      <c r="F298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row>
    <row r="2981" spans="2:49" ht="16.5" customHeight="1">
      <c r="B2981"/>
      <c r="C2981"/>
      <c r="D2981"/>
      <c r="E2981"/>
      <c r="F2981"/>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row>
    <row r="2982" spans="2:49" ht="16.5" customHeight="1">
      <c r="B2982"/>
      <c r="C2982"/>
      <c r="D2982"/>
      <c r="E2982"/>
      <c r="F2982"/>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row>
    <row r="2983" spans="2:49" ht="16.5" customHeight="1">
      <c r="B2983"/>
      <c r="C2983"/>
      <c r="D2983"/>
      <c r="E2983"/>
      <c r="F2983"/>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row>
    <row r="2984" spans="2:49" ht="16.5" customHeight="1">
      <c r="B2984"/>
      <c r="C2984"/>
      <c r="D2984"/>
      <c r="E2984"/>
      <c r="F2984"/>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row>
    <row r="2985" spans="2:49" ht="16.5" customHeight="1">
      <c r="B2985"/>
      <c r="C2985"/>
      <c r="D2985"/>
      <c r="E2985"/>
      <c r="F2985"/>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row>
    <row r="2986" spans="2:49" ht="16.5" customHeight="1">
      <c r="B2986"/>
      <c r="C2986"/>
      <c r="D2986"/>
      <c r="E2986"/>
      <c r="F2986"/>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row>
    <row r="2987" spans="2:49" ht="16.5" customHeight="1">
      <c r="B2987"/>
      <c r="C2987"/>
      <c r="D2987"/>
      <c r="E2987"/>
      <c r="F2987"/>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row>
    <row r="2988" spans="2:49" ht="16.5" customHeight="1">
      <c r="B2988"/>
      <c r="C2988"/>
      <c r="D2988"/>
      <c r="E2988"/>
      <c r="F2988"/>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row>
    <row r="2989" spans="2:49" ht="16.5" customHeight="1">
      <c r="B2989"/>
      <c r="C2989"/>
      <c r="D2989"/>
      <c r="E2989"/>
      <c r="F2989"/>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row>
    <row r="2990" spans="2:49" ht="16.5" customHeight="1">
      <c r="B2990"/>
      <c r="C2990"/>
      <c r="D2990"/>
      <c r="E2990"/>
      <c r="F299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row>
    <row r="2991" spans="2:49" ht="16.5" customHeight="1">
      <c r="B2991"/>
      <c r="C2991"/>
      <c r="D2991"/>
      <c r="E2991"/>
      <c r="F2991"/>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row>
    <row r="2992" spans="2:49" ht="16.5" customHeight="1">
      <c r="B2992"/>
      <c r="C2992"/>
      <c r="D2992"/>
      <c r="E2992"/>
      <c r="F2992"/>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row>
    <row r="2993" spans="2:49" ht="16.5" customHeight="1">
      <c r="B2993"/>
      <c r="C2993"/>
      <c r="D2993"/>
      <c r="E2993"/>
      <c r="F2993"/>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row>
    <row r="2994" spans="2:49" ht="16.5" customHeight="1">
      <c r="B2994"/>
      <c r="C2994"/>
      <c r="D2994"/>
      <c r="E2994"/>
      <c r="F2994"/>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row>
    <row r="2995" spans="2:49" ht="16.5" customHeight="1">
      <c r="B2995"/>
      <c r="C2995"/>
      <c r="D2995"/>
      <c r="E2995"/>
      <c r="F2995"/>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row>
    <row r="2996" spans="2:49" ht="16.5" customHeight="1">
      <c r="B2996"/>
      <c r="C2996"/>
      <c r="D2996"/>
      <c r="E2996"/>
      <c r="F2996"/>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row>
    <row r="2997" spans="2:49" ht="16.5" customHeight="1">
      <c r="B2997"/>
      <c r="C2997"/>
      <c r="D2997"/>
      <c r="E2997"/>
      <c r="F2997"/>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row>
    <row r="2998" spans="2:49" ht="16.5" customHeight="1">
      <c r="B2998"/>
      <c r="C2998"/>
      <c r="D2998"/>
      <c r="E2998"/>
      <c r="F2998"/>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row>
    <row r="2999" spans="2:49" ht="16.5" customHeight="1">
      <c r="B2999"/>
      <c r="C2999"/>
      <c r="D2999"/>
      <c r="E2999"/>
      <c r="F2999"/>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row>
    <row r="3000" spans="2:49" ht="16.5" customHeight="1">
      <c r="B3000"/>
      <c r="C3000"/>
      <c r="D3000"/>
      <c r="E3000"/>
      <c r="F300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row>
    <row r="3001" spans="2:49" ht="16.5" customHeight="1">
      <c r="B3001"/>
      <c r="C3001"/>
      <c r="D3001"/>
      <c r="E3001"/>
      <c r="F3001"/>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row>
    <row r="3002" spans="2:49" ht="16.5" customHeight="1">
      <c r="B3002"/>
      <c r="C3002"/>
      <c r="D3002"/>
      <c r="E3002"/>
      <c r="F3002"/>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row>
    <row r="3003" spans="2:49" ht="16.5" customHeight="1">
      <c r="B3003"/>
      <c r="C3003"/>
      <c r="D3003"/>
      <c r="E3003"/>
      <c r="F3003"/>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row>
    <row r="3004" spans="2:49" ht="16.5" customHeight="1">
      <c r="B3004"/>
      <c r="C3004"/>
      <c r="D3004"/>
      <c r="E3004"/>
      <c r="F3004"/>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row>
    <row r="3005" spans="2:49" ht="16.5" customHeight="1">
      <c r="B3005"/>
      <c r="C3005"/>
      <c r="D3005"/>
      <c r="E3005"/>
      <c r="F3005"/>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row>
    <row r="3006" spans="2:49" ht="16.5" customHeight="1">
      <c r="B3006"/>
      <c r="C3006"/>
      <c r="D3006"/>
      <c r="E3006"/>
      <c r="F3006"/>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row>
    <row r="3007" spans="2:49" ht="16.5" customHeight="1">
      <c r="B3007"/>
      <c r="C3007"/>
      <c r="D3007"/>
      <c r="E3007"/>
      <c r="F3007"/>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row>
    <row r="3008" spans="2:49" ht="16.5" customHeight="1">
      <c r="B3008"/>
      <c r="C3008"/>
      <c r="D3008"/>
      <c r="E3008"/>
      <c r="F3008"/>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row>
    <row r="3009" spans="2:49" ht="16.5" customHeight="1">
      <c r="B3009"/>
      <c r="C3009"/>
      <c r="D3009"/>
      <c r="E3009"/>
      <c r="F3009"/>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row>
    <row r="3010" spans="2:49" ht="16.5" customHeight="1">
      <c r="B3010"/>
      <c r="C3010"/>
      <c r="D3010"/>
      <c r="E3010"/>
      <c r="F301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row>
    <row r="3011" spans="2:49" ht="16.5" customHeight="1">
      <c r="B3011"/>
      <c r="C3011"/>
      <c r="D3011"/>
      <c r="E3011"/>
      <c r="F3011"/>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row>
    <row r="3012" spans="2:49" ht="16.5" customHeight="1">
      <c r="B3012"/>
      <c r="C3012"/>
      <c r="D3012"/>
      <c r="E3012"/>
      <c r="F3012"/>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row>
    <row r="3013" spans="2:49" ht="16.5" customHeight="1">
      <c r="B3013"/>
      <c r="C3013"/>
      <c r="D3013"/>
      <c r="E3013"/>
      <c r="F3013"/>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row>
    <row r="3014" spans="2:49" ht="16.5" customHeight="1">
      <c r="B3014"/>
      <c r="C3014"/>
      <c r="D3014"/>
      <c r="E3014"/>
      <c r="F3014"/>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row>
    <row r="3015" spans="2:49" ht="16.5" customHeight="1">
      <c r="B3015"/>
      <c r="C3015"/>
      <c r="D3015"/>
      <c r="E3015"/>
      <c r="F3015"/>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row>
    <row r="3016" spans="2:49" ht="16.5" customHeight="1">
      <c r="B3016"/>
      <c r="C3016"/>
      <c r="D3016"/>
      <c r="E3016"/>
      <c r="F3016"/>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row>
    <row r="3017" spans="2:49" ht="16.5" customHeight="1">
      <c r="B3017"/>
      <c r="C3017"/>
      <c r="D3017"/>
      <c r="E3017"/>
      <c r="F3017"/>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row>
    <row r="3018" spans="2:49" ht="16.5" customHeight="1">
      <c r="B3018"/>
      <c r="C3018"/>
      <c r="D3018"/>
      <c r="E3018"/>
      <c r="F3018"/>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row>
    <row r="3019" spans="2:49" ht="16.5" customHeight="1">
      <c r="B3019"/>
      <c r="C3019"/>
      <c r="D3019"/>
      <c r="E3019"/>
      <c r="F3019"/>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row>
    <row r="3020" spans="2:49" ht="16.5" customHeight="1">
      <c r="B3020"/>
      <c r="C3020"/>
      <c r="D3020"/>
      <c r="E3020"/>
      <c r="F302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row>
    <row r="3021" spans="2:49" ht="16.5" customHeight="1">
      <c r="B3021"/>
      <c r="C3021"/>
      <c r="D3021"/>
      <c r="E3021"/>
      <c r="F3021"/>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row>
    <row r="3022" spans="2:49" ht="16.5" customHeight="1">
      <c r="B3022"/>
      <c r="C3022"/>
      <c r="D3022"/>
      <c r="E3022"/>
      <c r="F3022"/>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row>
    <row r="3023" spans="2:49" ht="16.5" customHeight="1">
      <c r="B3023"/>
      <c r="C3023"/>
      <c r="D3023"/>
      <c r="E3023"/>
      <c r="F3023"/>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row>
    <row r="3024" spans="2:49" ht="16.5" customHeight="1">
      <c r="B3024"/>
      <c r="C3024"/>
      <c r="D3024"/>
      <c r="E3024"/>
      <c r="F3024"/>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row>
    <row r="3025" spans="2:49" ht="16.5" customHeight="1">
      <c r="B3025"/>
      <c r="C3025"/>
      <c r="D3025"/>
      <c r="E3025"/>
      <c r="F3025"/>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row>
    <row r="3026" spans="2:49" ht="16.5" customHeight="1">
      <c r="B3026"/>
      <c r="C3026"/>
      <c r="D3026"/>
      <c r="E3026"/>
      <c r="F3026"/>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row>
    <row r="3027" spans="2:49" ht="16.5" customHeight="1">
      <c r="B3027"/>
      <c r="C3027"/>
      <c r="D3027"/>
      <c r="E3027"/>
      <c r="F3027"/>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row>
    <row r="3028" spans="2:49" ht="16.5" customHeight="1">
      <c r="B3028"/>
      <c r="C3028"/>
      <c r="D3028"/>
      <c r="E3028"/>
      <c r="F3028"/>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row>
    <row r="3029" spans="2:49" ht="16.5" customHeight="1">
      <c r="B3029"/>
      <c r="C3029"/>
      <c r="D3029"/>
      <c r="E3029"/>
      <c r="F3029"/>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row>
    <row r="3030" spans="2:49" ht="16.5" customHeight="1">
      <c r="B3030"/>
      <c r="C3030"/>
      <c r="D3030"/>
      <c r="E3030"/>
      <c r="F30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row>
    <row r="3031" spans="2:49" ht="16.5" customHeight="1">
      <c r="B3031"/>
      <c r="C3031"/>
      <c r="D3031"/>
      <c r="E3031"/>
      <c r="F3031"/>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row>
    <row r="3032" spans="2:49" ht="16.5" customHeight="1">
      <c r="B3032"/>
      <c r="C3032"/>
      <c r="D3032"/>
      <c r="E3032"/>
      <c r="F3032"/>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row>
    <row r="3033" spans="2:49" ht="16.5" customHeight="1">
      <c r="B3033"/>
      <c r="C3033"/>
      <c r="D3033"/>
      <c r="E3033"/>
      <c r="F3033"/>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row>
    <row r="3034" spans="2:49" ht="16.5" customHeight="1">
      <c r="B3034"/>
      <c r="C3034"/>
      <c r="D3034"/>
      <c r="E3034"/>
      <c r="F3034"/>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row>
    <row r="3035" spans="2:49" ht="16.5" customHeight="1">
      <c r="B3035"/>
      <c r="C3035"/>
      <c r="D3035"/>
      <c r="E3035"/>
      <c r="F3035"/>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row>
    <row r="3036" spans="2:49" ht="16.5" customHeight="1">
      <c r="B3036"/>
      <c r="C3036"/>
      <c r="D3036"/>
      <c r="E3036"/>
      <c r="F3036"/>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row>
    <row r="3037" spans="2:49" ht="16.5" customHeight="1">
      <c r="B3037"/>
      <c r="C3037"/>
      <c r="D3037"/>
      <c r="E3037"/>
      <c r="F3037"/>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row>
    <row r="3038" spans="2:49" ht="16.5" customHeight="1">
      <c r="B3038"/>
      <c r="C3038"/>
      <c r="D3038"/>
      <c r="E3038"/>
      <c r="F3038"/>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row>
    <row r="3039" spans="2:49" ht="16.5" customHeight="1">
      <c r="B3039"/>
      <c r="C3039"/>
      <c r="D3039"/>
      <c r="E3039"/>
      <c r="F3039"/>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row>
    <row r="3040" spans="2:49" ht="16.5" customHeight="1">
      <c r="B3040"/>
      <c r="C3040"/>
      <c r="D3040"/>
      <c r="E3040"/>
      <c r="F304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row>
    <row r="3041" spans="2:49" ht="16.5" customHeight="1">
      <c r="B3041"/>
      <c r="C3041"/>
      <c r="D3041"/>
      <c r="E3041"/>
      <c r="F3041"/>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row>
    <row r="3042" spans="2:49" ht="16.5" customHeight="1">
      <c r="B3042"/>
      <c r="C3042"/>
      <c r="D3042"/>
      <c r="E3042"/>
      <c r="F3042"/>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row>
    <row r="3043" spans="2:49" ht="16.5" customHeight="1">
      <c r="B3043"/>
      <c r="C3043"/>
      <c r="D3043"/>
      <c r="E3043"/>
      <c r="F3043"/>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row>
    <row r="3044" spans="2:49" ht="16.5" customHeight="1">
      <c r="B3044"/>
      <c r="C3044"/>
      <c r="D3044"/>
      <c r="E3044"/>
      <c r="F3044"/>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row>
    <row r="3045" spans="2:49" ht="16.5" customHeight="1">
      <c r="B3045"/>
      <c r="C3045"/>
      <c r="D3045"/>
      <c r="E3045"/>
      <c r="F3045"/>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row>
    <row r="3046" spans="2:49" ht="16.5" customHeight="1">
      <c r="B3046"/>
      <c r="C3046"/>
      <c r="D3046"/>
      <c r="E3046"/>
      <c r="F3046"/>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row>
    <row r="3047" spans="2:49" ht="16.5" customHeight="1">
      <c r="B3047"/>
      <c r="C3047"/>
      <c r="D3047"/>
      <c r="E3047"/>
      <c r="F3047"/>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row>
    <row r="3048" spans="2:49" ht="16.5" customHeight="1">
      <c r="B3048"/>
      <c r="C3048"/>
      <c r="D3048"/>
      <c r="E3048"/>
      <c r="F3048"/>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row>
    <row r="3049" spans="2:49" ht="16.5" customHeight="1">
      <c r="B3049"/>
      <c r="C3049"/>
      <c r="D3049"/>
      <c r="E3049"/>
      <c r="F3049"/>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row>
    <row r="3050" spans="2:49" ht="16.5" customHeight="1">
      <c r="B3050"/>
      <c r="C3050"/>
      <c r="D3050"/>
      <c r="E3050"/>
      <c r="F305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row>
    <row r="3051" spans="2:49" ht="16.5" customHeight="1">
      <c r="B3051"/>
      <c r="C3051"/>
      <c r="D3051"/>
      <c r="E3051"/>
      <c r="F3051"/>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row>
    <row r="3052" spans="2:49" ht="16.5" customHeight="1">
      <c r="B3052"/>
      <c r="C3052"/>
      <c r="D3052"/>
      <c r="E3052"/>
      <c r="F3052"/>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row>
    <row r="3053" spans="2:49" ht="16.5" customHeight="1">
      <c r="B3053"/>
      <c r="C3053"/>
      <c r="D3053"/>
      <c r="E3053"/>
      <c r="F3053"/>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row>
    <row r="3054" spans="2:49" ht="16.5" customHeight="1">
      <c r="B3054"/>
      <c r="C3054"/>
      <c r="D3054"/>
      <c r="E3054"/>
      <c r="F3054"/>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row>
    <row r="3055" spans="2:49" ht="16.5" customHeight="1">
      <c r="B3055"/>
      <c r="C3055"/>
      <c r="D3055"/>
      <c r="E3055"/>
      <c r="F3055"/>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row>
    <row r="3056" spans="2:49" ht="16.5" customHeight="1">
      <c r="B3056"/>
      <c r="C3056"/>
      <c r="D3056"/>
      <c r="E3056"/>
      <c r="F3056"/>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row>
    <row r="3057" spans="2:49" ht="16.5" customHeight="1">
      <c r="B3057"/>
      <c r="C3057"/>
      <c r="D3057"/>
      <c r="E3057"/>
      <c r="F3057"/>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row>
    <row r="3058" spans="2:49" ht="16.5" customHeight="1">
      <c r="B3058"/>
      <c r="C3058"/>
      <c r="D3058"/>
      <c r="E3058"/>
      <c r="F3058"/>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row>
    <row r="3059" spans="2:49" ht="16.5" customHeight="1">
      <c r="B3059"/>
      <c r="C3059"/>
      <c r="D3059"/>
      <c r="E3059"/>
      <c r="F3059"/>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row>
    <row r="3060" spans="2:49" ht="16.5" customHeight="1">
      <c r="B3060"/>
      <c r="C3060"/>
      <c r="D3060"/>
      <c r="E3060"/>
      <c r="F306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row>
    <row r="3061" spans="2:49" ht="16.5" customHeight="1">
      <c r="B3061"/>
      <c r="C3061"/>
      <c r="D3061"/>
      <c r="E3061"/>
      <c r="F3061"/>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row>
    <row r="3062" spans="2:49" ht="16.5" customHeight="1">
      <c r="B3062"/>
      <c r="C3062"/>
      <c r="D3062"/>
      <c r="E3062"/>
      <c r="F3062"/>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row>
    <row r="3063" spans="2:49" ht="16.5" customHeight="1">
      <c r="B3063"/>
      <c r="C3063"/>
      <c r="D3063"/>
      <c r="E3063"/>
      <c r="F3063"/>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row>
    <row r="3064" spans="2:49" ht="16.5" customHeight="1">
      <c r="B3064"/>
      <c r="C3064"/>
      <c r="D3064"/>
      <c r="E3064"/>
      <c r="F3064"/>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row>
    <row r="3065" spans="2:49" ht="16.5" customHeight="1">
      <c r="B3065"/>
      <c r="C3065"/>
      <c r="D3065"/>
      <c r="E3065"/>
      <c r="F3065"/>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row>
    <row r="3066" spans="2:49" ht="16.5" customHeight="1">
      <c r="B3066"/>
      <c r="C3066"/>
      <c r="D3066"/>
      <c r="E3066"/>
      <c r="F3066"/>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row>
    <row r="3067" spans="2:49" ht="16.5" customHeight="1">
      <c r="B3067"/>
      <c r="C3067"/>
      <c r="D3067"/>
      <c r="E3067"/>
      <c r="F3067"/>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row>
    <row r="3068" spans="2:49" ht="16.5" customHeight="1">
      <c r="B3068"/>
      <c r="C3068"/>
      <c r="D3068"/>
      <c r="E3068"/>
      <c r="F3068"/>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row>
    <row r="3069" spans="2:49" ht="16.5" customHeight="1">
      <c r="B3069"/>
      <c r="C3069"/>
      <c r="D3069"/>
      <c r="E3069"/>
      <c r="F3069"/>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row>
    <row r="3070" spans="2:49" ht="16.5" customHeight="1">
      <c r="B3070"/>
      <c r="C3070"/>
      <c r="D3070"/>
      <c r="E3070"/>
      <c r="F307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row>
    <row r="3071" spans="2:49" ht="16.5" customHeight="1">
      <c r="B3071"/>
      <c r="C3071"/>
      <c r="D3071"/>
      <c r="E3071"/>
      <c r="F3071"/>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row>
    <row r="3072" spans="2:49" ht="16.5" customHeight="1">
      <c r="B3072"/>
      <c r="C3072"/>
      <c r="D3072"/>
      <c r="E3072"/>
      <c r="F3072"/>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row>
    <row r="3073" spans="2:49" ht="16.5" customHeight="1">
      <c r="B3073"/>
      <c r="C3073"/>
      <c r="D3073"/>
      <c r="E3073"/>
      <c r="F3073"/>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row>
    <row r="3074" spans="2:49" ht="16.5" customHeight="1">
      <c r="B3074"/>
      <c r="C3074"/>
      <c r="D3074"/>
      <c r="E3074"/>
      <c r="F3074"/>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row>
    <row r="3075" spans="2:49" ht="16.5" customHeight="1">
      <c r="B3075"/>
      <c r="C3075"/>
      <c r="D3075"/>
      <c r="E3075"/>
      <c r="F3075"/>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row>
    <row r="3076" spans="2:49" ht="16.5" customHeight="1">
      <c r="B3076"/>
      <c r="C3076"/>
      <c r="D3076"/>
      <c r="E3076"/>
      <c r="F3076"/>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row>
    <row r="3077" spans="2:49" ht="16.5" customHeight="1">
      <c r="B3077"/>
      <c r="C3077"/>
      <c r="D3077"/>
      <c r="E3077"/>
      <c r="F3077"/>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row>
    <row r="3078" spans="2:49" ht="16.5" customHeight="1">
      <c r="B3078"/>
      <c r="C3078"/>
      <c r="D3078"/>
      <c r="E3078"/>
      <c r="F3078"/>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row>
    <row r="3079" spans="2:49" ht="16.5" customHeight="1">
      <c r="B3079"/>
      <c r="C3079"/>
      <c r="D3079"/>
      <c r="E3079"/>
      <c r="F3079"/>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row>
    <row r="3080" spans="2:49" ht="16.5" customHeight="1">
      <c r="B3080"/>
      <c r="C3080"/>
      <c r="D3080"/>
      <c r="E3080"/>
      <c r="F308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row>
    <row r="3081" spans="2:49" ht="16.5" customHeight="1">
      <c r="B3081"/>
      <c r="C3081"/>
      <c r="D3081"/>
      <c r="E3081"/>
      <c r="F3081"/>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row>
    <row r="3082" spans="2:49" ht="16.5" customHeight="1">
      <c r="B3082"/>
      <c r="C3082"/>
      <c r="D3082"/>
      <c r="E3082"/>
      <c r="F3082"/>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row>
    <row r="3083" spans="2:49" ht="16.5" customHeight="1">
      <c r="B3083"/>
      <c r="C3083"/>
      <c r="D3083"/>
      <c r="E3083"/>
      <c r="F3083"/>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row>
    <row r="3084" spans="2:49" ht="16.5" customHeight="1">
      <c r="B3084"/>
      <c r="C3084"/>
      <c r="D3084"/>
      <c r="E3084"/>
      <c r="F3084"/>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row>
    <row r="3085" spans="2:49" ht="16.5" customHeight="1">
      <c r="B3085"/>
      <c r="C3085"/>
      <c r="D3085"/>
      <c r="E3085"/>
      <c r="F3085"/>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row>
    <row r="3086" spans="2:49" ht="16.5" customHeight="1">
      <c r="B3086"/>
      <c r="C3086"/>
      <c r="D3086"/>
      <c r="E3086"/>
      <c r="F3086"/>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row>
    <row r="3087" spans="2:49" ht="16.5" customHeight="1">
      <c r="B3087"/>
      <c r="C3087"/>
      <c r="D3087"/>
      <c r="E3087"/>
      <c r="F3087"/>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row>
    <row r="3088" spans="2:49" ht="16.5" customHeight="1">
      <c r="B3088"/>
      <c r="C3088"/>
      <c r="D3088"/>
      <c r="E3088"/>
      <c r="F3088"/>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row>
    <row r="3089" spans="2:49" ht="16.5" customHeight="1">
      <c r="B3089"/>
      <c r="C3089"/>
      <c r="D3089"/>
      <c r="E3089"/>
      <c r="F3089"/>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row>
    <row r="3090" spans="2:49" ht="16.5" customHeight="1">
      <c r="B3090"/>
      <c r="C3090"/>
      <c r="D3090"/>
      <c r="E3090"/>
      <c r="F309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row>
    <row r="3091" spans="2:49" ht="16.5" customHeight="1">
      <c r="B3091"/>
      <c r="C3091"/>
      <c r="D3091"/>
      <c r="E3091"/>
      <c r="F3091"/>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row>
    <row r="3092" spans="2:49" ht="16.5" customHeight="1">
      <c r="B3092"/>
      <c r="C3092"/>
      <c r="D3092"/>
      <c r="E3092"/>
      <c r="F3092"/>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row>
    <row r="3093" spans="2:49" ht="16.5" customHeight="1">
      <c r="B3093"/>
      <c r="C3093"/>
      <c r="D3093"/>
      <c r="E3093"/>
      <c r="F3093"/>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row>
    <row r="3094" spans="2:49" ht="16.5" customHeight="1">
      <c r="B3094"/>
      <c r="C3094"/>
      <c r="D3094"/>
      <c r="E3094"/>
      <c r="F3094"/>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row>
    <row r="3095" spans="2:49" ht="16.5" customHeight="1">
      <c r="B3095"/>
      <c r="C3095"/>
      <c r="D3095"/>
      <c r="E3095"/>
      <c r="F3095"/>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row>
    <row r="3096" spans="2:49" ht="16.5" customHeight="1">
      <c r="B3096"/>
      <c r="C3096"/>
      <c r="D3096"/>
      <c r="E3096"/>
      <c r="F3096"/>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row>
    <row r="3097" spans="2:49" ht="16.5" customHeight="1">
      <c r="B3097"/>
      <c r="C3097"/>
      <c r="D3097"/>
      <c r="E3097"/>
      <c r="F3097"/>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row>
    <row r="3098" spans="2:49" ht="16.5" customHeight="1">
      <c r="B3098"/>
      <c r="C3098"/>
      <c r="D3098"/>
      <c r="E3098"/>
      <c r="F3098"/>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row>
    <row r="3099" spans="2:49" ht="16.5" customHeight="1">
      <c r="B3099"/>
      <c r="C3099"/>
      <c r="D3099"/>
      <c r="E3099"/>
      <c r="F3099"/>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row>
    <row r="3100" spans="2:49" ht="16.5" customHeight="1">
      <c r="B3100"/>
      <c r="C3100"/>
      <c r="D3100"/>
      <c r="E3100"/>
      <c r="F310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row>
    <row r="3101" spans="2:49" ht="16.5" customHeight="1">
      <c r="B3101"/>
      <c r="C3101"/>
      <c r="D3101"/>
      <c r="E3101"/>
      <c r="F3101"/>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row>
    <row r="3102" spans="2:49" ht="16.5" customHeight="1">
      <c r="B3102"/>
      <c r="C3102"/>
      <c r="D3102"/>
      <c r="E3102"/>
      <c r="F3102"/>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row>
    <row r="3103" spans="2:49" ht="16.5" customHeight="1">
      <c r="B3103"/>
      <c r="C3103"/>
      <c r="D3103"/>
      <c r="E3103"/>
      <c r="F3103"/>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row>
    <row r="3104" spans="2:49" ht="16.5" customHeight="1">
      <c r="B3104"/>
      <c r="C3104"/>
      <c r="D3104"/>
      <c r="E3104"/>
      <c r="F3104"/>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row>
    <row r="3105" spans="2:49" ht="16.5" customHeight="1">
      <c r="B3105"/>
      <c r="C3105"/>
      <c r="D3105"/>
      <c r="E3105"/>
      <c r="F3105"/>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row>
    <row r="3106" spans="2:49" ht="16.5" customHeight="1">
      <c r="B3106"/>
      <c r="C3106"/>
      <c r="D3106"/>
      <c r="E3106"/>
      <c r="F3106"/>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row>
    <row r="3107" spans="2:49" ht="16.5" customHeight="1">
      <c r="B3107"/>
      <c r="C3107"/>
      <c r="D3107"/>
      <c r="E3107"/>
      <c r="F3107"/>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row>
    <row r="3108" spans="2:49" ht="16.5" customHeight="1">
      <c r="B3108"/>
      <c r="C3108"/>
      <c r="D3108"/>
      <c r="E3108"/>
      <c r="F3108"/>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row>
    <row r="3109" spans="2:49" ht="16.5" customHeight="1">
      <c r="B3109"/>
      <c r="C3109"/>
      <c r="D3109"/>
      <c r="E3109"/>
      <c r="F3109"/>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row>
    <row r="3110" spans="2:49" ht="16.5" customHeight="1">
      <c r="B3110"/>
      <c r="C3110"/>
      <c r="D3110"/>
      <c r="E3110"/>
      <c r="F311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row>
    <row r="3111" spans="2:49" ht="16.5" customHeight="1">
      <c r="B3111"/>
      <c r="C3111"/>
      <c r="D3111"/>
      <c r="E3111"/>
      <c r="F3111"/>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row>
    <row r="3112" spans="2:49" ht="16.5" customHeight="1">
      <c r="B3112"/>
      <c r="C3112"/>
      <c r="D3112"/>
      <c r="E3112"/>
      <c r="F3112"/>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row>
    <row r="3113" spans="2:49" ht="16.5" customHeight="1">
      <c r="B3113"/>
      <c r="C3113"/>
      <c r="D3113"/>
      <c r="E3113"/>
      <c r="F3113"/>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row>
    <row r="3114" spans="2:49" ht="16.5" customHeight="1">
      <c r="B3114"/>
      <c r="C3114"/>
      <c r="D3114"/>
      <c r="E3114"/>
      <c r="F3114"/>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row>
    <row r="3115" spans="2:49" ht="16.5" customHeight="1">
      <c r="B3115"/>
      <c r="C3115"/>
      <c r="D3115"/>
      <c r="E3115"/>
      <c r="F3115"/>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row>
    <row r="3116" spans="2:49" ht="16.5" customHeight="1">
      <c r="B3116"/>
      <c r="C3116"/>
      <c r="D3116"/>
      <c r="E3116"/>
      <c r="F3116"/>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row>
    <row r="3117" spans="2:49" ht="16.5" customHeight="1">
      <c r="B3117"/>
      <c r="C3117"/>
      <c r="D3117"/>
      <c r="E3117"/>
      <c r="F3117"/>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row>
    <row r="3118" spans="2:49" ht="16.5" customHeight="1">
      <c r="B3118"/>
      <c r="C3118"/>
      <c r="D3118"/>
      <c r="E3118"/>
      <c r="F3118"/>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row>
    <row r="3119" spans="2:49" ht="16.5" customHeight="1">
      <c r="B3119"/>
      <c r="C3119"/>
      <c r="D3119"/>
      <c r="E3119"/>
      <c r="F3119"/>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row>
    <row r="3120" spans="2:49" ht="16.5" customHeight="1">
      <c r="B3120"/>
      <c r="C3120"/>
      <c r="D3120"/>
      <c r="E3120"/>
      <c r="F312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row>
    <row r="3121" spans="2:49" ht="16.5" customHeight="1">
      <c r="B3121"/>
      <c r="C3121"/>
      <c r="D3121"/>
      <c r="E3121"/>
      <c r="F3121"/>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row>
    <row r="3122" spans="2:49" ht="16.5" customHeight="1">
      <c r="B3122"/>
      <c r="C3122"/>
      <c r="D3122"/>
      <c r="E3122"/>
      <c r="F3122"/>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row>
    <row r="3123" spans="2:49" ht="16.5" customHeight="1">
      <c r="B3123"/>
      <c r="C3123"/>
      <c r="D3123"/>
      <c r="E3123"/>
      <c r="F3123"/>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row>
    <row r="3124" spans="2:49" ht="16.5" customHeight="1">
      <c r="B3124"/>
      <c r="C3124"/>
      <c r="D3124"/>
      <c r="E3124"/>
      <c r="F3124"/>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row>
    <row r="3125" spans="2:49" ht="16.5" customHeight="1">
      <c r="B3125"/>
      <c r="C3125"/>
      <c r="D3125"/>
      <c r="E3125"/>
      <c r="F3125"/>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row>
    <row r="3126" spans="2:49" ht="16.5" customHeight="1">
      <c r="B3126"/>
      <c r="C3126"/>
      <c r="D3126"/>
      <c r="E3126"/>
      <c r="F3126"/>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row>
    <row r="3127" spans="2:49" ht="16.5" customHeight="1">
      <c r="B3127"/>
      <c r="C3127"/>
      <c r="D3127"/>
      <c r="E3127"/>
      <c r="F3127"/>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row>
    <row r="3128" spans="2:49" ht="16.5" customHeight="1">
      <c r="B3128"/>
      <c r="C3128"/>
      <c r="D3128"/>
      <c r="E3128"/>
      <c r="F3128"/>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row>
    <row r="3129" spans="2:49" ht="16.5" customHeight="1">
      <c r="B3129"/>
      <c r="C3129"/>
      <c r="D3129"/>
      <c r="E3129"/>
      <c r="F3129"/>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row>
    <row r="3130" spans="2:49" ht="16.5" customHeight="1">
      <c r="B3130"/>
      <c r="C3130"/>
      <c r="D3130"/>
      <c r="E3130"/>
      <c r="F3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row>
    <row r="3131" spans="2:49" ht="16.5" customHeight="1">
      <c r="B3131"/>
      <c r="C3131"/>
      <c r="D3131"/>
      <c r="E3131"/>
      <c r="F3131"/>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row>
    <row r="3132" spans="2:49" ht="16.5" customHeight="1">
      <c r="B3132"/>
      <c r="C3132"/>
      <c r="D3132"/>
      <c r="E3132"/>
      <c r="F3132"/>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row>
    <row r="3133" spans="2:49" ht="16.5" customHeight="1">
      <c r="B3133"/>
      <c r="C3133"/>
      <c r="D3133"/>
      <c r="E3133"/>
      <c r="F3133"/>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row>
    <row r="3134" spans="2:49" ht="16.5" customHeight="1">
      <c r="B3134"/>
      <c r="C3134"/>
      <c r="D3134"/>
      <c r="E3134"/>
      <c r="F3134"/>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row>
    <row r="3135" spans="2:49" ht="16.5" customHeight="1">
      <c r="B3135"/>
      <c r="C3135"/>
      <c r="D3135"/>
      <c r="E3135"/>
      <c r="F3135"/>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row>
    <row r="3136" spans="2:49" ht="16.5" customHeight="1">
      <c r="B3136"/>
      <c r="C3136"/>
      <c r="D3136"/>
      <c r="E3136"/>
      <c r="F3136"/>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row>
    <row r="3137" spans="2:49" ht="16.5" customHeight="1">
      <c r="B3137"/>
      <c r="C3137"/>
      <c r="D3137"/>
      <c r="E3137"/>
      <c r="F3137"/>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row>
    <row r="3138" spans="2:49" ht="16.5" customHeight="1">
      <c r="B3138"/>
      <c r="C3138"/>
      <c r="D3138"/>
      <c r="E3138"/>
      <c r="F3138"/>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row>
    <row r="3139" spans="2:49" ht="16.5" customHeight="1">
      <c r="B3139"/>
      <c r="C3139"/>
      <c r="D3139"/>
      <c r="E3139"/>
      <c r="F3139"/>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row>
    <row r="3140" spans="2:49" ht="16.5" customHeight="1">
      <c r="B3140"/>
      <c r="C3140"/>
      <c r="D3140"/>
      <c r="E3140"/>
      <c r="F314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row>
    <row r="3141" spans="2:49" ht="16.5" customHeight="1">
      <c r="B3141"/>
      <c r="C3141"/>
      <c r="D3141"/>
      <c r="E3141"/>
      <c r="F3141"/>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row>
    <row r="3142" spans="2:49" ht="16.5" customHeight="1">
      <c r="B3142"/>
      <c r="C3142"/>
      <c r="D3142"/>
      <c r="E3142"/>
      <c r="F3142"/>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row>
    <row r="3143" spans="2:49" ht="16.5" customHeight="1">
      <c r="B3143"/>
      <c r="C3143"/>
      <c r="D3143"/>
      <c r="E3143"/>
      <c r="F3143"/>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row>
    <row r="3144" spans="2:49" ht="16.5" customHeight="1">
      <c r="B3144"/>
      <c r="C3144"/>
      <c r="D3144"/>
      <c r="E3144"/>
      <c r="F3144"/>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row>
    <row r="3145" spans="2:49" ht="16.5" customHeight="1">
      <c r="B3145"/>
      <c r="C3145"/>
      <c r="D3145"/>
      <c r="E3145"/>
      <c r="F3145"/>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row>
    <row r="3146" spans="2:49" ht="16.5" customHeight="1">
      <c r="B3146"/>
      <c r="C3146"/>
      <c r="D3146"/>
      <c r="E3146"/>
      <c r="F3146"/>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row>
    <row r="3147" spans="2:49" ht="16.5" customHeight="1">
      <c r="B3147"/>
      <c r="C3147"/>
      <c r="D3147"/>
      <c r="E3147"/>
      <c r="F3147"/>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row>
    <row r="3148" spans="2:49" ht="16.5" customHeight="1">
      <c r="B3148"/>
      <c r="C3148"/>
      <c r="D3148"/>
      <c r="E3148"/>
      <c r="F3148"/>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row>
    <row r="3149" spans="2:49" ht="16.5" customHeight="1">
      <c r="B3149"/>
      <c r="C3149"/>
      <c r="D3149"/>
      <c r="E3149"/>
      <c r="F3149"/>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row>
    <row r="3150" spans="2:49" ht="16.5" customHeight="1">
      <c r="B3150"/>
      <c r="C3150"/>
      <c r="D3150"/>
      <c r="E3150"/>
      <c r="F315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row>
    <row r="3151" spans="2:49" ht="16.5" customHeight="1">
      <c r="B3151"/>
      <c r="C3151"/>
      <c r="D3151"/>
      <c r="E3151"/>
      <c r="F3151"/>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row>
    <row r="3152" spans="2:49" ht="16.5" customHeight="1">
      <c r="B3152"/>
      <c r="C3152"/>
      <c r="D3152"/>
      <c r="E3152"/>
      <c r="F3152"/>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row>
    <row r="3153" spans="2:49" ht="16.5" customHeight="1">
      <c r="B3153"/>
      <c r="C3153"/>
      <c r="D3153"/>
      <c r="E3153"/>
      <c r="F3153"/>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row>
    <row r="3154" spans="2:49" ht="16.5" customHeight="1">
      <c r="B3154"/>
      <c r="C3154"/>
      <c r="D3154"/>
      <c r="E3154"/>
      <c r="F3154"/>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row>
    <row r="3155" spans="2:49" ht="16.5" customHeight="1">
      <c r="B3155"/>
      <c r="C3155"/>
      <c r="D3155"/>
      <c r="E3155"/>
      <c r="F3155"/>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row>
    <row r="3156" spans="2:49" ht="16.5" customHeight="1">
      <c r="B3156"/>
      <c r="C3156"/>
      <c r="D3156"/>
      <c r="E3156"/>
      <c r="F3156"/>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row>
    <row r="3157" spans="2:49" ht="16.5" customHeight="1">
      <c r="B3157"/>
      <c r="C3157"/>
      <c r="D3157"/>
      <c r="E3157"/>
      <c r="F3157"/>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row>
    <row r="3158" spans="2:49" ht="16.5" customHeight="1">
      <c r="B3158"/>
      <c r="C3158"/>
      <c r="D3158"/>
      <c r="E3158"/>
      <c r="F3158"/>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row>
    <row r="3159" spans="2:49" ht="16.5" customHeight="1">
      <c r="B3159"/>
      <c r="C3159"/>
      <c r="D3159"/>
      <c r="E3159"/>
      <c r="F3159"/>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row>
    <row r="3160" spans="2:49" ht="16.5" customHeight="1">
      <c r="B3160"/>
      <c r="C3160"/>
      <c r="D3160"/>
      <c r="E3160"/>
      <c r="F316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row>
    <row r="3161" spans="2:49" ht="16.5" customHeight="1">
      <c r="B3161"/>
      <c r="C3161"/>
      <c r="D3161"/>
      <c r="E3161"/>
      <c r="F3161"/>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row>
    <row r="3162" spans="2:49" ht="16.5" customHeight="1">
      <c r="B3162"/>
      <c r="C3162"/>
      <c r="D3162"/>
      <c r="E3162"/>
      <c r="F3162"/>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row>
    <row r="3163" spans="2:49" ht="16.5" customHeight="1">
      <c r="B3163"/>
      <c r="C3163"/>
      <c r="D3163"/>
      <c r="E3163"/>
      <c r="F3163"/>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row>
    <row r="3164" spans="2:49" ht="16.5" customHeight="1">
      <c r="B3164"/>
      <c r="C3164"/>
      <c r="D3164"/>
      <c r="E3164"/>
      <c r="F3164"/>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row>
    <row r="3165" spans="2:49" ht="16.5" customHeight="1">
      <c r="B3165"/>
      <c r="C3165"/>
      <c r="D3165"/>
      <c r="E3165"/>
      <c r="F3165"/>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row>
    <row r="3166" spans="2:49" ht="16.5" customHeight="1">
      <c r="B3166"/>
      <c r="C3166"/>
      <c r="D3166"/>
      <c r="E3166"/>
      <c r="F3166"/>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row>
    <row r="3167" spans="2:49" ht="16.5" customHeight="1">
      <c r="B3167"/>
      <c r="C3167"/>
      <c r="D3167"/>
      <c r="E3167"/>
      <c r="F3167"/>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row>
    <row r="3168" spans="2:49" ht="16.5" customHeight="1">
      <c r="B3168"/>
      <c r="C3168"/>
      <c r="D3168"/>
      <c r="E3168"/>
      <c r="F3168"/>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row>
    <row r="3169" spans="2:49" ht="16.5" customHeight="1">
      <c r="B3169"/>
      <c r="C3169"/>
      <c r="D3169"/>
      <c r="E3169"/>
      <c r="F3169"/>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row>
    <row r="3170" spans="2:49" ht="16.5" customHeight="1">
      <c r="B3170"/>
      <c r="C3170"/>
      <c r="D3170"/>
      <c r="E3170"/>
      <c r="F317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row>
    <row r="3171" spans="2:49" ht="16.5" customHeight="1">
      <c r="B3171"/>
      <c r="C3171"/>
      <c r="D3171"/>
      <c r="E3171"/>
      <c r="F3171"/>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row>
    <row r="3172" spans="2:49" ht="16.5" customHeight="1">
      <c r="B3172"/>
      <c r="C3172"/>
      <c r="D3172"/>
      <c r="E3172"/>
      <c r="F3172"/>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row>
    <row r="3173" spans="2:49" ht="16.5" customHeight="1">
      <c r="B3173"/>
      <c r="C3173"/>
      <c r="D3173"/>
      <c r="E3173"/>
      <c r="F3173"/>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row>
    <row r="3174" spans="2:49" ht="16.5" customHeight="1">
      <c r="B3174"/>
      <c r="C3174"/>
      <c r="D3174"/>
      <c r="E3174"/>
      <c r="F3174"/>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row>
    <row r="3175" spans="2:49" ht="16.5" customHeight="1">
      <c r="B3175"/>
      <c r="C3175"/>
      <c r="D3175"/>
      <c r="E3175"/>
      <c r="F3175"/>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row>
    <row r="3176" spans="2:49" ht="16.5" customHeight="1">
      <c r="B3176"/>
      <c r="C3176"/>
      <c r="D3176"/>
      <c r="E3176"/>
      <c r="F3176"/>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row>
    <row r="3177" spans="2:49" ht="16.5" customHeight="1">
      <c r="B3177"/>
      <c r="C3177"/>
      <c r="D3177"/>
      <c r="E3177"/>
      <c r="F3177"/>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row>
    <row r="3178" spans="2:49" ht="16.5" customHeight="1">
      <c r="B3178"/>
      <c r="C3178"/>
      <c r="D3178"/>
      <c r="E3178"/>
      <c r="F3178"/>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row>
    <row r="3179" spans="2:49" ht="16.5" customHeight="1">
      <c r="B3179"/>
      <c r="C3179"/>
      <c r="D3179"/>
      <c r="E3179"/>
      <c r="F3179"/>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row>
    <row r="3180" spans="2:49" ht="16.5" customHeight="1">
      <c r="B3180"/>
      <c r="C3180"/>
      <c r="D3180"/>
      <c r="E3180"/>
      <c r="F318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row>
    <row r="3181" spans="2:49" ht="16.5" customHeight="1">
      <c r="B3181"/>
      <c r="C3181"/>
      <c r="D3181"/>
      <c r="E3181"/>
      <c r="F3181"/>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row>
    <row r="3182" spans="2:49" ht="16.5" customHeight="1">
      <c r="B3182"/>
      <c r="C3182"/>
      <c r="D3182"/>
      <c r="E3182"/>
      <c r="F3182"/>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row>
    <row r="3183" spans="2:49" ht="16.5" customHeight="1">
      <c r="B3183"/>
      <c r="C3183"/>
      <c r="D3183"/>
      <c r="E3183"/>
      <c r="F3183"/>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row>
    <row r="3184" spans="2:49" ht="16.5" customHeight="1">
      <c r="B3184"/>
      <c r="C3184"/>
      <c r="D3184"/>
      <c r="E3184"/>
      <c r="F3184"/>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row>
    <row r="3185" spans="2:49" ht="16.5" customHeight="1">
      <c r="B3185"/>
      <c r="C3185"/>
      <c r="D3185"/>
      <c r="E3185"/>
      <c r="F3185"/>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row>
    <row r="3186" spans="2:49" ht="16.5" customHeight="1">
      <c r="B3186"/>
      <c r="C3186"/>
      <c r="D3186"/>
      <c r="E3186"/>
      <c r="F3186"/>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row>
    <row r="3187" spans="2:49" ht="16.5" customHeight="1">
      <c r="B3187"/>
      <c r="C3187"/>
      <c r="D3187"/>
      <c r="E3187"/>
      <c r="F3187"/>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row>
    <row r="3188" spans="2:49" ht="16.5" customHeight="1">
      <c r="B3188"/>
      <c r="C3188"/>
      <c r="D3188"/>
      <c r="E3188"/>
      <c r="F3188"/>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row>
    <row r="3189" spans="2:49" ht="16.5" customHeight="1">
      <c r="B3189"/>
      <c r="C3189"/>
      <c r="D3189"/>
      <c r="E3189"/>
      <c r="F3189"/>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row>
    <row r="3190" spans="2:49" ht="16.5" customHeight="1">
      <c r="B3190"/>
      <c r="C3190"/>
      <c r="D3190"/>
      <c r="E3190"/>
      <c r="F319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row>
    <row r="3191" spans="2:49" ht="16.5" customHeight="1">
      <c r="B3191"/>
      <c r="C3191"/>
      <c r="D3191"/>
      <c r="E3191"/>
      <c r="F3191"/>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row>
    <row r="3192" spans="2:49" ht="16.5" customHeight="1">
      <c r="B3192"/>
      <c r="C3192"/>
      <c r="D3192"/>
      <c r="E3192"/>
      <c r="F3192"/>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row>
    <row r="3193" spans="2:49" ht="16.5" customHeight="1">
      <c r="B3193"/>
      <c r="C3193"/>
      <c r="D3193"/>
      <c r="E3193"/>
      <c r="F3193"/>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row>
    <row r="3194" spans="2:49" ht="16.5" customHeight="1">
      <c r="B3194"/>
      <c r="C3194"/>
      <c r="D3194"/>
      <c r="E3194"/>
      <c r="F3194"/>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row>
    <row r="3195" spans="2:49" ht="16.5" customHeight="1">
      <c r="B3195"/>
      <c r="C3195"/>
      <c r="D3195"/>
      <c r="E3195"/>
      <c r="F3195"/>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row>
    <row r="3196" spans="2:49" ht="16.5" customHeight="1">
      <c r="B3196"/>
      <c r="C3196"/>
      <c r="D3196"/>
      <c r="E3196"/>
      <c r="F3196"/>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row>
    <row r="3197" spans="2:49" ht="16.5" customHeight="1">
      <c r="B3197"/>
      <c r="C3197"/>
      <c r="D3197"/>
      <c r="E3197"/>
      <c r="F3197"/>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row>
    <row r="3198" spans="2:49" ht="16.5" customHeight="1">
      <c r="B3198"/>
      <c r="C3198"/>
      <c r="D3198"/>
      <c r="E3198"/>
      <c r="F3198"/>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row>
    <row r="3199" spans="2:49" ht="16.5" customHeight="1">
      <c r="B3199"/>
      <c r="C3199"/>
      <c r="D3199"/>
      <c r="E3199"/>
      <c r="F3199"/>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row>
    <row r="3200" spans="2:49" ht="16.5" customHeight="1">
      <c r="B3200"/>
      <c r="C3200"/>
      <c r="D3200"/>
      <c r="E3200"/>
      <c r="F320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row>
    <row r="3201" spans="2:49" ht="16.5" customHeight="1">
      <c r="B3201"/>
      <c r="C3201"/>
      <c r="D3201"/>
      <c r="E3201"/>
      <c r="F3201"/>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row>
    <row r="3202" spans="2:49" ht="16.5" customHeight="1">
      <c r="B3202"/>
      <c r="C3202"/>
      <c r="D3202"/>
      <c r="E3202"/>
      <c r="F3202"/>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row>
    <row r="3203" spans="2:49" ht="16.5" customHeight="1">
      <c r="B3203"/>
      <c r="C3203"/>
      <c r="D3203"/>
      <c r="E3203"/>
      <c r="F3203"/>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row>
    <row r="3204" spans="2:49" ht="16.5" customHeight="1">
      <c r="B3204"/>
      <c r="C3204"/>
      <c r="D3204"/>
      <c r="E3204"/>
      <c r="F3204"/>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row>
    <row r="3205" spans="2:49" ht="16.5" customHeight="1">
      <c r="B3205"/>
      <c r="C3205"/>
      <c r="D3205"/>
      <c r="E3205"/>
      <c r="F3205"/>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row>
    <row r="3206" spans="2:49" ht="16.5" customHeight="1">
      <c r="B3206"/>
      <c r="C3206"/>
      <c r="D3206"/>
      <c r="E3206"/>
      <c r="F3206"/>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row>
    <row r="3207" spans="2:49" ht="16.5" customHeight="1">
      <c r="B3207"/>
      <c r="C3207"/>
      <c r="D3207"/>
      <c r="E3207"/>
      <c r="F3207"/>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row>
    <row r="3208" spans="2:49" ht="16.5" customHeight="1">
      <c r="B3208"/>
      <c r="C3208"/>
      <c r="D3208"/>
      <c r="E3208"/>
      <c r="F3208"/>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row>
    <row r="3209" spans="2:49" ht="16.5" customHeight="1">
      <c r="B3209"/>
      <c r="C3209"/>
      <c r="D3209"/>
      <c r="E3209"/>
      <c r="F3209"/>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row>
    <row r="3210" spans="2:49" ht="16.5" customHeight="1">
      <c r="B3210"/>
      <c r="C3210"/>
      <c r="D3210"/>
      <c r="E3210"/>
      <c r="F321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row>
    <row r="3211" spans="2:49" ht="16.5" customHeight="1">
      <c r="B3211"/>
      <c r="C3211"/>
      <c r="D3211"/>
      <c r="E3211"/>
      <c r="F3211"/>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row>
    <row r="3212" spans="2:49" ht="16.5" customHeight="1">
      <c r="B3212"/>
      <c r="C3212"/>
      <c r="D3212"/>
      <c r="E3212"/>
      <c r="F3212"/>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row>
    <row r="3213" spans="2:49" ht="16.5" customHeight="1">
      <c r="B3213"/>
      <c r="C3213"/>
      <c r="D3213"/>
      <c r="E3213"/>
      <c r="F3213"/>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row>
    <row r="3214" spans="2:49" ht="16.5" customHeight="1">
      <c r="B3214"/>
      <c r="C3214"/>
      <c r="D3214"/>
      <c r="E3214"/>
      <c r="F3214"/>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row>
    <row r="3215" spans="2:49" ht="16.5" customHeight="1">
      <c r="B3215"/>
      <c r="C3215"/>
      <c r="D3215"/>
      <c r="E3215"/>
      <c r="F3215"/>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row>
    <row r="3216" spans="2:49" ht="16.5" customHeight="1">
      <c r="B3216"/>
      <c r="C3216"/>
      <c r="D3216"/>
      <c r="E3216"/>
      <c r="F3216"/>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row>
    <row r="3217" spans="2:49" ht="16.5" customHeight="1">
      <c r="B3217"/>
      <c r="C3217"/>
      <c r="D3217"/>
      <c r="E3217"/>
      <c r="F3217"/>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row>
    <row r="3218" spans="2:49" ht="16.5" customHeight="1">
      <c r="B3218"/>
      <c r="C3218"/>
      <c r="D3218"/>
      <c r="E3218"/>
      <c r="F3218"/>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row>
    <row r="3219" spans="2:49" ht="16.5" customHeight="1">
      <c r="B3219"/>
      <c r="C3219"/>
      <c r="D3219"/>
      <c r="E3219"/>
      <c r="F3219"/>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row>
    <row r="3220" spans="2:49" ht="16.5" customHeight="1">
      <c r="B3220"/>
      <c r="C3220"/>
      <c r="D3220"/>
      <c r="E3220"/>
      <c r="F322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row>
    <row r="3221" spans="2:49" ht="16.5" customHeight="1">
      <c r="B3221"/>
      <c r="C3221"/>
      <c r="D3221"/>
      <c r="E3221"/>
      <c r="F3221"/>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row>
    <row r="3222" spans="2:49" ht="16.5" customHeight="1">
      <c r="B3222"/>
      <c r="C3222"/>
      <c r="D3222"/>
      <c r="E3222"/>
      <c r="F3222"/>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row>
    <row r="3223" spans="2:49" ht="16.5" customHeight="1">
      <c r="B3223"/>
      <c r="C3223"/>
      <c r="D3223"/>
      <c r="E3223"/>
      <c r="F3223"/>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row>
    <row r="3224" spans="2:49" ht="16.5" customHeight="1">
      <c r="B3224"/>
      <c r="C3224"/>
      <c r="D3224"/>
      <c r="E3224"/>
      <c r="F3224"/>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row>
    <row r="3225" spans="2:49" ht="16.5" customHeight="1">
      <c r="B3225"/>
      <c r="C3225"/>
      <c r="D3225"/>
      <c r="E3225"/>
      <c r="F3225"/>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row>
    <row r="3226" spans="2:49" ht="16.5" customHeight="1">
      <c r="B3226"/>
      <c r="C3226"/>
      <c r="D3226"/>
      <c r="E3226"/>
      <c r="F3226"/>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row>
    <row r="3227" spans="2:49" ht="16.5" customHeight="1">
      <c r="B3227"/>
      <c r="C3227"/>
      <c r="D3227"/>
      <c r="E3227"/>
      <c r="F3227"/>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row>
    <row r="3228" spans="2:49" ht="16.5" customHeight="1">
      <c r="B3228"/>
      <c r="C3228"/>
      <c r="D3228"/>
      <c r="E3228"/>
      <c r="F3228"/>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row>
    <row r="3229" spans="2:49" ht="16.5" customHeight="1">
      <c r="B3229"/>
      <c r="C3229"/>
      <c r="D3229"/>
      <c r="E3229"/>
      <c r="F3229"/>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row>
    <row r="3230" spans="2:49" ht="16.5" customHeight="1">
      <c r="B3230"/>
      <c r="C3230"/>
      <c r="D3230"/>
      <c r="E3230"/>
      <c r="F32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row>
    <row r="3231" spans="2:49" ht="16.5" customHeight="1">
      <c r="B3231"/>
      <c r="C3231"/>
      <c r="D3231"/>
      <c r="E3231"/>
      <c r="F3231"/>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row>
    <row r="3232" spans="2:49" ht="16.5" customHeight="1">
      <c r="B3232"/>
      <c r="C3232"/>
      <c r="D3232"/>
      <c r="E3232"/>
      <c r="F3232"/>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row>
    <row r="3233" spans="2:49" ht="16.5" customHeight="1">
      <c r="B3233"/>
      <c r="C3233"/>
      <c r="D3233"/>
      <c r="E3233"/>
      <c r="F3233"/>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row>
    <row r="3234" spans="2:49" ht="16.5" customHeight="1">
      <c r="B3234"/>
      <c r="C3234"/>
      <c r="D3234"/>
      <c r="E3234"/>
      <c r="F3234"/>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row>
    <row r="3235" spans="2:49" ht="16.5" customHeight="1">
      <c r="B3235"/>
      <c r="C3235"/>
      <c r="D3235"/>
      <c r="E3235"/>
      <c r="F3235"/>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row>
    <row r="3236" spans="2:49" ht="16.5" customHeight="1">
      <c r="B3236"/>
      <c r="C3236"/>
      <c r="D3236"/>
      <c r="E3236"/>
      <c r="F3236"/>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row>
    <row r="3237" spans="2:49" ht="16.5" customHeight="1">
      <c r="B3237"/>
      <c r="C3237"/>
      <c r="D3237"/>
      <c r="E3237"/>
      <c r="F3237"/>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row>
    <row r="3238" spans="2:49" ht="16.5" customHeight="1">
      <c r="B3238"/>
      <c r="C3238"/>
      <c r="D3238"/>
      <c r="E3238"/>
      <c r="F3238"/>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row>
    <row r="3239" spans="2:49" ht="16.5" customHeight="1">
      <c r="B3239"/>
      <c r="C3239"/>
      <c r="D3239"/>
      <c r="E3239"/>
      <c r="F3239"/>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row>
    <row r="3240" spans="2:49" ht="16.5" customHeight="1">
      <c r="B3240"/>
      <c r="C3240"/>
      <c r="D3240"/>
      <c r="E3240"/>
      <c r="F324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row>
    <row r="3241" spans="2:49" ht="16.5" customHeight="1">
      <c r="B3241"/>
      <c r="C3241"/>
      <c r="D3241"/>
      <c r="E3241"/>
      <c r="F3241"/>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row>
    <row r="3242" spans="2:49" ht="16.5" customHeight="1">
      <c r="B3242"/>
      <c r="C3242"/>
      <c r="D3242"/>
      <c r="E3242"/>
      <c r="F3242"/>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row>
    <row r="3243" spans="2:49" ht="16.5" customHeight="1">
      <c r="B3243"/>
      <c r="C3243"/>
      <c r="D3243"/>
      <c r="E3243"/>
      <c r="F3243"/>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row>
    <row r="3244" spans="2:49" ht="16.5" customHeight="1">
      <c r="B3244"/>
      <c r="C3244"/>
      <c r="D3244"/>
      <c r="E3244"/>
      <c r="F3244"/>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row>
    <row r="3245" spans="2:49" ht="16.5" customHeight="1">
      <c r="B3245"/>
      <c r="C3245"/>
      <c r="D3245"/>
      <c r="E3245"/>
      <c r="F3245"/>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row>
    <row r="3246" spans="2:49" ht="16.5" customHeight="1">
      <c r="B3246"/>
      <c r="C3246"/>
      <c r="D3246"/>
      <c r="E3246"/>
      <c r="F3246"/>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row>
    <row r="3247" spans="2:49" ht="16.5" customHeight="1">
      <c r="B3247"/>
      <c r="C3247"/>
      <c r="D3247"/>
      <c r="E3247"/>
      <c r="F3247"/>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row>
    <row r="3248" spans="2:49" ht="16.5" customHeight="1">
      <c r="B3248"/>
      <c r="C3248"/>
      <c r="D3248"/>
      <c r="E3248"/>
      <c r="F3248"/>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row>
    <row r="3249" spans="2:49" ht="16.5" customHeight="1">
      <c r="B3249"/>
      <c r="C3249"/>
      <c r="D3249"/>
      <c r="E3249"/>
      <c r="F3249"/>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row>
    <row r="3250" spans="2:49" ht="16.5" customHeight="1">
      <c r="B3250"/>
      <c r="C3250"/>
      <c r="D3250"/>
      <c r="E3250"/>
      <c r="F325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row>
    <row r="3251" spans="2:49" ht="16.5" customHeight="1">
      <c r="B3251"/>
      <c r="C3251"/>
      <c r="D3251"/>
      <c r="E3251"/>
      <c r="F3251"/>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row>
    <row r="3252" spans="2:49" ht="16.5" customHeight="1">
      <c r="B3252"/>
      <c r="C3252"/>
      <c r="D3252"/>
      <c r="E3252"/>
      <c r="F3252"/>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row>
    <row r="3253" spans="2:49" ht="16.5" customHeight="1">
      <c r="B3253"/>
      <c r="C3253"/>
      <c r="D3253"/>
      <c r="E3253"/>
      <c r="F3253"/>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row>
    <row r="3254" spans="2:49" ht="16.5" customHeight="1">
      <c r="B3254"/>
      <c r="C3254"/>
      <c r="D3254"/>
      <c r="E3254"/>
      <c r="F3254"/>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row>
    <row r="3255" spans="2:49" ht="16.5" customHeight="1">
      <c r="B3255"/>
      <c r="C3255"/>
      <c r="D3255"/>
      <c r="E3255"/>
      <c r="F3255"/>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row>
    <row r="3256" spans="2:49" ht="16.5" customHeight="1">
      <c r="B3256"/>
      <c r="C3256"/>
      <c r="D3256"/>
      <c r="E3256"/>
      <c r="F3256"/>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row>
    <row r="3257" spans="2:49" ht="16.5" customHeight="1">
      <c r="B3257"/>
      <c r="C3257"/>
      <c r="D3257"/>
      <c r="E3257"/>
      <c r="F3257"/>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row>
    <row r="3258" spans="2:49" ht="16.5" customHeight="1">
      <c r="B3258"/>
      <c r="C3258"/>
      <c r="D3258"/>
      <c r="E3258"/>
      <c r="F3258"/>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row>
    <row r="3259" spans="2:49" ht="16.5" customHeight="1">
      <c r="B3259"/>
      <c r="C3259"/>
      <c r="D3259"/>
      <c r="E3259"/>
      <c r="F3259"/>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row>
    <row r="3260" spans="2:49" ht="16.5" customHeight="1">
      <c r="B3260"/>
      <c r="C3260"/>
      <c r="D3260"/>
      <c r="E3260"/>
      <c r="F326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row>
    <row r="3261" spans="2:49" ht="16.5" customHeight="1">
      <c r="B3261"/>
      <c r="C3261"/>
      <c r="D3261"/>
      <c r="E3261"/>
      <c r="F3261"/>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row>
    <row r="3262" spans="2:49" ht="16.5" customHeight="1">
      <c r="B3262"/>
      <c r="C3262"/>
      <c r="D3262"/>
      <c r="E3262"/>
      <c r="F3262"/>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row>
    <row r="3263" spans="2:49" ht="16.5" customHeight="1">
      <c r="B3263"/>
      <c r="C3263"/>
      <c r="D3263"/>
      <c r="E3263"/>
      <c r="F3263"/>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row>
    <row r="3264" spans="2:49" ht="16.5" customHeight="1">
      <c r="B3264"/>
      <c r="C3264"/>
      <c r="D3264"/>
      <c r="E3264"/>
      <c r="F3264"/>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row>
    <row r="3265" spans="2:49" ht="16.5" customHeight="1">
      <c r="B3265"/>
      <c r="C3265"/>
      <c r="D3265"/>
      <c r="E3265"/>
      <c r="F3265"/>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row>
    <row r="3266" spans="2:49" ht="16.5" customHeight="1">
      <c r="B3266"/>
      <c r="C3266"/>
      <c r="D3266"/>
      <c r="E3266"/>
      <c r="F3266"/>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row>
    <row r="3267" spans="2:49" ht="16.5" customHeight="1">
      <c r="B3267"/>
      <c r="C3267"/>
      <c r="D3267"/>
      <c r="E3267"/>
      <c r="F3267"/>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row>
    <row r="3268" spans="2:49" ht="16.5" customHeight="1">
      <c r="B3268"/>
      <c r="C3268"/>
      <c r="D3268"/>
      <c r="E3268"/>
      <c r="F3268"/>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row>
    <row r="3269" spans="2:49" ht="16.5" customHeight="1">
      <c r="B3269"/>
      <c r="C3269"/>
      <c r="D3269"/>
      <c r="E3269"/>
      <c r="F3269"/>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row>
    <row r="3270" spans="2:49" ht="16.5" customHeight="1">
      <c r="B3270"/>
      <c r="C3270"/>
      <c r="D3270"/>
      <c r="E3270"/>
      <c r="F327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row>
    <row r="3271" spans="2:49" ht="16.5" customHeight="1">
      <c r="B3271"/>
      <c r="C3271"/>
      <c r="D3271"/>
      <c r="E3271"/>
      <c r="F3271"/>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row>
    <row r="3272" spans="2:49" ht="16.5" customHeight="1">
      <c r="B3272"/>
      <c r="C3272"/>
      <c r="D3272"/>
      <c r="E3272"/>
      <c r="F3272"/>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row>
    <row r="3273" spans="2:49" ht="16.5" customHeight="1">
      <c r="B3273"/>
      <c r="C3273"/>
      <c r="D3273"/>
      <c r="E3273"/>
      <c r="F3273"/>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row>
    <row r="3274" spans="2:49" ht="16.5" customHeight="1">
      <c r="B3274"/>
      <c r="C3274"/>
      <c r="D3274"/>
      <c r="E3274"/>
      <c r="F3274"/>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row>
    <row r="3275" spans="2:49" ht="16.5" customHeight="1">
      <c r="B3275"/>
      <c r="C3275"/>
      <c r="D3275"/>
      <c r="E3275"/>
      <c r="F3275"/>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row>
    <row r="3276" spans="2:49" ht="16.5" customHeight="1">
      <c r="B3276"/>
      <c r="C3276"/>
      <c r="D3276"/>
      <c r="E3276"/>
      <c r="F3276"/>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row>
    <row r="3277" spans="2:49" ht="16.5" customHeight="1">
      <c r="B3277"/>
      <c r="C3277"/>
      <c r="D3277"/>
      <c r="E3277"/>
      <c r="F3277"/>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row>
    <row r="3278" spans="2:49" ht="16.5" customHeight="1">
      <c r="B3278"/>
      <c r="C3278"/>
      <c r="D3278"/>
      <c r="E3278"/>
      <c r="F3278"/>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row>
    <row r="3279" spans="2:49" ht="16.5" customHeight="1">
      <c r="B3279"/>
      <c r="C3279"/>
      <c r="D3279"/>
      <c r="E3279"/>
      <c r="F3279"/>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row>
    <row r="3280" spans="2:49" ht="16.5" customHeight="1">
      <c r="B3280"/>
      <c r="C3280"/>
      <c r="D3280"/>
      <c r="E3280"/>
      <c r="F328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row>
    <row r="3281" spans="2:49" ht="16.5" customHeight="1">
      <c r="B3281"/>
      <c r="C3281"/>
      <c r="D3281"/>
      <c r="E3281"/>
      <c r="F3281"/>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row>
    <row r="3282" spans="2:49" ht="16.5" customHeight="1">
      <c r="B3282"/>
      <c r="C3282"/>
      <c r="D3282"/>
      <c r="E3282"/>
      <c r="F3282"/>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row>
    <row r="3283" spans="2:49" ht="16.5" customHeight="1">
      <c r="B3283"/>
      <c r="C3283"/>
      <c r="D3283"/>
      <c r="E3283"/>
      <c r="F3283"/>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row>
    <row r="3284" spans="2:49" ht="16.5" customHeight="1">
      <c r="B3284"/>
      <c r="C3284"/>
      <c r="D3284"/>
      <c r="E3284"/>
      <c r="F3284"/>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row>
    <row r="3285" spans="2:49" ht="16.5" customHeight="1">
      <c r="B3285"/>
      <c r="C3285"/>
      <c r="D3285"/>
      <c r="E3285"/>
      <c r="F3285"/>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row>
    <row r="3286" spans="2:49" ht="16.5" customHeight="1">
      <c r="B3286"/>
      <c r="C3286"/>
      <c r="D3286"/>
      <c r="E3286"/>
      <c r="F3286"/>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row>
    <row r="3287" spans="2:49" ht="16.5" customHeight="1">
      <c r="B3287"/>
      <c r="C3287"/>
      <c r="D3287"/>
      <c r="E3287"/>
      <c r="F3287"/>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row>
    <row r="3288" spans="2:49" ht="16.5" customHeight="1">
      <c r="B3288"/>
      <c r="C3288"/>
      <c r="D3288"/>
      <c r="E3288"/>
      <c r="F3288"/>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row>
    <row r="3289" spans="2:49" ht="16.5" customHeight="1">
      <c r="B3289"/>
      <c r="C3289"/>
      <c r="D3289"/>
      <c r="E3289"/>
      <c r="F3289"/>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row>
    <row r="3290" spans="2:49" ht="16.5" customHeight="1">
      <c r="B3290"/>
      <c r="C3290"/>
      <c r="D3290"/>
      <c r="E3290"/>
      <c r="F329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row>
    <row r="3291" spans="2:49" ht="16.5" customHeight="1">
      <c r="B3291"/>
      <c r="C3291"/>
      <c r="D3291"/>
      <c r="E3291"/>
      <c r="F3291"/>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row>
    <row r="3292" spans="2:49" ht="16.5" customHeight="1">
      <c r="B3292"/>
      <c r="C3292"/>
      <c r="D3292"/>
      <c r="E3292"/>
      <c r="F3292"/>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row>
    <row r="3293" spans="2:49" ht="16.5" customHeight="1">
      <c r="B3293"/>
      <c r="C3293"/>
      <c r="D3293"/>
      <c r="E3293"/>
      <c r="F3293"/>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row>
    <row r="3294" spans="2:49" ht="16.5" customHeight="1">
      <c r="B3294"/>
      <c r="C3294"/>
      <c r="D3294"/>
      <c r="E3294"/>
      <c r="F3294"/>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row>
    <row r="3295" spans="2:49" ht="16.5" customHeight="1">
      <c r="B3295"/>
      <c r="C3295"/>
      <c r="D3295"/>
      <c r="E3295"/>
      <c r="F3295"/>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row>
    <row r="3296" spans="2:49" ht="16.5" customHeight="1">
      <c r="B3296"/>
      <c r="C3296"/>
      <c r="D3296"/>
      <c r="E3296"/>
      <c r="F3296"/>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row>
    <row r="3297" spans="2:49" ht="16.5" customHeight="1">
      <c r="B3297"/>
      <c r="C3297"/>
      <c r="D3297"/>
      <c r="E3297"/>
      <c r="F3297"/>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row>
    <row r="3298" spans="2:49" ht="16.5" customHeight="1">
      <c r="B3298"/>
      <c r="C3298"/>
      <c r="D3298"/>
      <c r="E3298"/>
      <c r="F3298"/>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row>
    <row r="3299" spans="2:49" ht="16.5" customHeight="1">
      <c r="B3299"/>
      <c r="C3299"/>
      <c r="D3299"/>
      <c r="E3299"/>
      <c r="F3299"/>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row>
    <row r="3300" spans="2:49" ht="16.5" customHeight="1">
      <c r="B3300"/>
      <c r="C3300"/>
      <c r="D3300"/>
      <c r="E3300"/>
      <c r="F330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row>
    <row r="3301" spans="2:49" ht="16.5" customHeight="1">
      <c r="B3301"/>
      <c r="C3301"/>
      <c r="D3301"/>
      <c r="E3301"/>
      <c r="F3301"/>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row>
    <row r="3302" spans="2:49" ht="16.5" customHeight="1">
      <c r="B3302"/>
      <c r="C3302"/>
      <c r="D3302"/>
      <c r="E3302"/>
      <c r="F3302"/>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row>
    <row r="3303" spans="2:49" ht="16.5" customHeight="1">
      <c r="B3303"/>
      <c r="C3303"/>
      <c r="D3303"/>
      <c r="E3303"/>
      <c r="F3303"/>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row>
    <row r="3304" spans="2:49" ht="16.5" customHeight="1">
      <c r="B3304"/>
      <c r="C3304"/>
      <c r="D3304"/>
      <c r="E3304"/>
      <c r="F3304"/>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row>
    <row r="3305" spans="2:49" ht="16.5" customHeight="1">
      <c r="B3305"/>
      <c r="C3305"/>
      <c r="D3305"/>
      <c r="E3305"/>
      <c r="F3305"/>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row>
    <row r="3306" spans="2:49" ht="16.5" customHeight="1">
      <c r="B3306"/>
      <c r="C3306"/>
      <c r="D3306"/>
      <c r="E3306"/>
      <c r="F3306"/>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row>
    <row r="3307" spans="2:49" ht="16.5" customHeight="1">
      <c r="B3307"/>
      <c r="C3307"/>
      <c r="D3307"/>
      <c r="E3307"/>
      <c r="F3307"/>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row>
    <row r="3308" spans="2:49" ht="16.5" customHeight="1">
      <c r="B3308"/>
      <c r="C3308"/>
      <c r="D3308"/>
      <c r="E3308"/>
      <c r="F3308"/>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row>
    <row r="3309" spans="2:49" ht="16.5" customHeight="1">
      <c r="B3309"/>
      <c r="C3309"/>
      <c r="D3309"/>
      <c r="E3309"/>
      <c r="F3309"/>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row>
    <row r="3310" spans="2:49" ht="16.5" customHeight="1">
      <c r="B3310"/>
      <c r="C3310"/>
      <c r="D3310"/>
      <c r="E3310"/>
      <c r="F331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row>
    <row r="3311" spans="2:49" ht="16.5" customHeight="1">
      <c r="B3311"/>
      <c r="C3311"/>
      <c r="D3311"/>
      <c r="E3311"/>
      <c r="F3311"/>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row>
    <row r="3312" spans="2:49" ht="16.5" customHeight="1">
      <c r="B3312"/>
      <c r="C3312"/>
      <c r="D3312"/>
      <c r="E3312"/>
      <c r="F3312"/>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row>
    <row r="3313" spans="2:49" ht="16.5" customHeight="1">
      <c r="B3313"/>
      <c r="C3313"/>
      <c r="D3313"/>
      <c r="E3313"/>
      <c r="F3313"/>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row>
    <row r="3314" spans="2:49" ht="16.5" customHeight="1">
      <c r="B3314"/>
      <c r="C3314"/>
      <c r="D3314"/>
      <c r="E3314"/>
      <c r="F3314"/>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row>
    <row r="3315" spans="2:49" ht="16.5" customHeight="1">
      <c r="B3315"/>
      <c r="C3315"/>
      <c r="D3315"/>
      <c r="E3315"/>
      <c r="F3315"/>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row>
    <row r="3316" spans="2:49" ht="16.5" customHeight="1">
      <c r="B3316"/>
      <c r="C3316"/>
      <c r="D3316"/>
      <c r="E3316"/>
      <c r="F3316"/>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row>
    <row r="3317" spans="2:49" ht="16.5" customHeight="1">
      <c r="B3317"/>
      <c r="C3317"/>
      <c r="D3317"/>
      <c r="E3317"/>
      <c r="F3317"/>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row>
    <row r="3318" spans="2:49" ht="16.5" customHeight="1">
      <c r="B3318"/>
      <c r="C3318"/>
      <c r="D3318"/>
      <c r="E3318"/>
      <c r="F3318"/>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row>
    <row r="3319" spans="2:49" ht="16.5" customHeight="1">
      <c r="B3319"/>
      <c r="C3319"/>
      <c r="D3319"/>
      <c r="E3319"/>
      <c r="F3319"/>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row>
    <row r="3320" spans="2:49" ht="16.5" customHeight="1">
      <c r="B3320"/>
      <c r="C3320"/>
      <c r="D3320"/>
      <c r="E3320"/>
      <c r="F332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row>
    <row r="3321" spans="2:49" ht="16.5" customHeight="1">
      <c r="B3321"/>
      <c r="C3321"/>
      <c r="D3321"/>
      <c r="E3321"/>
      <c r="F3321"/>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row>
    <row r="3322" spans="2:49" ht="16.5" customHeight="1">
      <c r="B3322"/>
      <c r="C3322"/>
      <c r="D3322"/>
      <c r="E3322"/>
      <c r="F3322"/>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row>
    <row r="3323" spans="2:49" ht="16.5" customHeight="1">
      <c r="B3323"/>
      <c r="C3323"/>
      <c r="D3323"/>
      <c r="E3323"/>
      <c r="F3323"/>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row>
    <row r="3324" spans="2:49" ht="16.5" customHeight="1">
      <c r="B3324"/>
      <c r="C3324"/>
      <c r="D3324"/>
      <c r="E3324"/>
      <c r="F3324"/>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row>
    <row r="3325" spans="2:49" ht="16.5" customHeight="1">
      <c r="B3325"/>
      <c r="C3325"/>
      <c r="D3325"/>
      <c r="E3325"/>
      <c r="F3325"/>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row>
    <row r="3326" spans="2:49" ht="16.5" customHeight="1">
      <c r="B3326"/>
      <c r="C3326"/>
      <c r="D3326"/>
      <c r="E3326"/>
      <c r="F3326"/>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row>
    <row r="3327" spans="2:49" ht="16.5" customHeight="1">
      <c r="B3327"/>
      <c r="C3327"/>
      <c r="D3327"/>
      <c r="E3327"/>
      <c r="F3327"/>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row>
    <row r="3328" spans="2:49" ht="16.5" customHeight="1">
      <c r="B3328"/>
      <c r="C3328"/>
      <c r="D3328"/>
      <c r="E3328"/>
      <c r="F3328"/>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row>
    <row r="3329" spans="2:49" ht="16.5" customHeight="1">
      <c r="B3329"/>
      <c r="C3329"/>
      <c r="D3329"/>
      <c r="E3329"/>
      <c r="F3329"/>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row>
    <row r="3330" spans="2:49" ht="16.5" customHeight="1">
      <c r="B3330"/>
      <c r="C3330"/>
      <c r="D3330"/>
      <c r="E3330"/>
      <c r="F33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row>
    <row r="3331" spans="2:49" ht="16.5" customHeight="1">
      <c r="B3331"/>
      <c r="C3331"/>
      <c r="D3331"/>
      <c r="E3331"/>
      <c r="F3331"/>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row>
    <row r="3332" spans="2:49" ht="16.5" customHeight="1">
      <c r="B3332"/>
      <c r="C3332"/>
      <c r="D3332"/>
      <c r="E3332"/>
      <c r="F3332"/>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row>
    <row r="3333" spans="2:49" ht="16.5" customHeight="1">
      <c r="B3333"/>
      <c r="C3333"/>
      <c r="D3333"/>
      <c r="E3333"/>
      <c r="F3333"/>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row>
    <row r="3334" spans="2:49" ht="16.5" customHeight="1">
      <c r="B3334"/>
      <c r="C3334"/>
      <c r="D3334"/>
      <c r="E3334"/>
      <c r="F3334"/>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row>
    <row r="3335" spans="2:49" ht="16.5" customHeight="1">
      <c r="B3335"/>
      <c r="C3335"/>
      <c r="D3335"/>
      <c r="E3335"/>
      <c r="F3335"/>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row>
    <row r="3336" spans="2:49" ht="16.5" customHeight="1">
      <c r="B3336"/>
      <c r="C3336"/>
      <c r="D3336"/>
      <c r="E3336"/>
      <c r="F3336"/>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row>
    <row r="3337" spans="2:49" ht="16.5" customHeight="1">
      <c r="B3337"/>
      <c r="C3337"/>
      <c r="D3337"/>
      <c r="E3337"/>
      <c r="F3337"/>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row>
    <row r="3338" spans="2:49" ht="16.5" customHeight="1">
      <c r="B3338"/>
      <c r="C3338"/>
      <c r="D3338"/>
      <c r="E3338"/>
      <c r="F3338"/>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row>
    <row r="3339" spans="2:49" ht="16.5" customHeight="1">
      <c r="B3339"/>
      <c r="C3339"/>
      <c r="D3339"/>
      <c r="E3339"/>
      <c r="F3339"/>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row>
    <row r="3340" spans="2:49" ht="16.5" customHeight="1">
      <c r="B3340"/>
      <c r="C3340"/>
      <c r="D3340"/>
      <c r="E3340"/>
      <c r="F334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row>
    <row r="3341" spans="2:49" ht="16.5" customHeight="1">
      <c r="B3341"/>
      <c r="C3341"/>
      <c r="D3341"/>
      <c r="E3341"/>
      <c r="F3341"/>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row>
    <row r="3342" spans="2:49" ht="16.5" customHeight="1">
      <c r="B3342"/>
      <c r="C3342"/>
      <c r="D3342"/>
      <c r="E3342"/>
      <c r="F3342"/>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row>
    <row r="3343" spans="2:49" ht="16.5" customHeight="1">
      <c r="B3343"/>
      <c r="C3343"/>
      <c r="D3343"/>
      <c r="E3343"/>
      <c r="F3343"/>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row>
    <row r="3344" spans="2:49" ht="16.5" customHeight="1">
      <c r="B3344"/>
      <c r="C3344"/>
      <c r="D3344"/>
      <c r="E3344"/>
      <c r="F3344"/>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row>
    <row r="3345" spans="2:49" ht="16.5" customHeight="1">
      <c r="B3345"/>
      <c r="C3345"/>
      <c r="D3345"/>
      <c r="E3345"/>
      <c r="F3345"/>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row>
    <row r="3346" spans="2:49" ht="16.5" customHeight="1">
      <c r="B3346"/>
      <c r="C3346"/>
      <c r="D3346"/>
      <c r="E3346"/>
      <c r="F3346"/>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row>
    <row r="3347" spans="2:49" ht="16.5" customHeight="1">
      <c r="B3347"/>
      <c r="C3347"/>
      <c r="D3347"/>
      <c r="E3347"/>
      <c r="F3347"/>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row>
    <row r="3348" spans="2:49" ht="16.5" customHeight="1">
      <c r="B3348"/>
      <c r="C3348"/>
      <c r="D3348"/>
      <c r="E3348"/>
      <c r="F3348"/>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row>
    <row r="3349" spans="2:49" ht="16.5" customHeight="1">
      <c r="B3349"/>
      <c r="C3349"/>
      <c r="D3349"/>
      <c r="E3349"/>
      <c r="F3349"/>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row>
    <row r="3350" spans="2:49" ht="16.5" customHeight="1">
      <c r="B3350"/>
      <c r="C3350"/>
      <c r="D3350"/>
      <c r="E3350"/>
      <c r="F335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row>
    <row r="3351" spans="2:49" ht="16.5" customHeight="1">
      <c r="B3351"/>
      <c r="C3351"/>
      <c r="D3351"/>
      <c r="E3351"/>
      <c r="F3351"/>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row>
    <row r="3352" spans="2:49" ht="16.5" customHeight="1">
      <c r="B3352"/>
      <c r="C3352"/>
      <c r="D3352"/>
      <c r="E3352"/>
      <c r="F3352"/>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row>
    <row r="3353" spans="2:49" ht="16.5" customHeight="1">
      <c r="B3353"/>
      <c r="C3353"/>
      <c r="D3353"/>
      <c r="E3353"/>
      <c r="F3353"/>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row>
    <row r="3354" spans="2:49" ht="16.5" customHeight="1">
      <c r="B3354"/>
      <c r="C3354"/>
      <c r="D3354"/>
      <c r="E3354"/>
      <c r="F3354"/>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row>
    <row r="3355" spans="2:49" ht="16.5" customHeight="1">
      <c r="B3355"/>
      <c r="C3355"/>
      <c r="D3355"/>
      <c r="E3355"/>
      <c r="F3355"/>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row>
    <row r="3356" spans="2:49" ht="16.5" customHeight="1">
      <c r="B3356"/>
      <c r="C3356"/>
      <c r="D3356"/>
      <c r="E3356"/>
      <c r="F3356"/>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row>
    <row r="3357" spans="2:49" ht="16.5" customHeight="1">
      <c r="B3357"/>
      <c r="C3357"/>
      <c r="D3357"/>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row>
    <row r="3358" spans="2:49" ht="16.5" customHeight="1">
      <c r="B3358"/>
      <c r="C3358"/>
      <c r="D3358"/>
      <c r="E3358"/>
      <c r="F3358"/>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row>
    <row r="3359" spans="2:49" ht="16.5" customHeight="1">
      <c r="B3359"/>
      <c r="C3359"/>
      <c r="D3359"/>
      <c r="E3359"/>
      <c r="F3359"/>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row>
    <row r="3360" spans="2:49" ht="16.5" customHeight="1">
      <c r="B3360"/>
      <c r="C3360"/>
      <c r="D3360"/>
      <c r="E3360"/>
      <c r="F336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row>
    <row r="3361" spans="2:49" ht="16.5" customHeight="1">
      <c r="B3361"/>
      <c r="C3361"/>
      <c r="D3361"/>
      <c r="E3361"/>
      <c r="F3361"/>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row>
    <row r="3362" spans="2:49" ht="16.5" customHeight="1">
      <c r="B3362"/>
      <c r="C3362"/>
      <c r="D3362"/>
      <c r="E3362"/>
      <c r="F3362"/>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row>
    <row r="3363" spans="2:49" ht="16.5" customHeight="1">
      <c r="B3363"/>
      <c r="C3363"/>
      <c r="D3363"/>
      <c r="E3363"/>
      <c r="F3363"/>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row>
    <row r="3364" spans="2:49" ht="16.5" customHeight="1">
      <c r="B3364"/>
      <c r="C3364"/>
      <c r="D3364"/>
      <c r="E3364"/>
      <c r="F3364"/>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row>
    <row r="3365" spans="2:49" ht="16.5" customHeight="1">
      <c r="B3365"/>
      <c r="C3365"/>
      <c r="D3365"/>
      <c r="E3365"/>
      <c r="F3365"/>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row>
    <row r="3366" spans="2:49" ht="16.5" customHeight="1">
      <c r="B3366"/>
      <c r="C3366"/>
      <c r="D3366"/>
      <c r="E3366"/>
      <c r="F3366"/>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row>
    <row r="3367" spans="2:49" ht="16.5" customHeight="1">
      <c r="B3367"/>
      <c r="C3367"/>
      <c r="D3367"/>
      <c r="E3367"/>
      <c r="F3367"/>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row>
    <row r="3368" spans="2:49" ht="16.5" customHeight="1">
      <c r="B3368"/>
      <c r="C3368"/>
      <c r="D3368"/>
      <c r="E3368"/>
      <c r="F3368"/>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row>
    <row r="3369" spans="2:49" ht="16.5" customHeight="1">
      <c r="B3369"/>
      <c r="C3369"/>
      <c r="D3369"/>
      <c r="E3369"/>
      <c r="F3369"/>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row>
    <row r="3370" spans="2:49" ht="16.5" customHeight="1">
      <c r="B3370"/>
      <c r="C3370"/>
      <c r="D3370"/>
      <c r="E3370"/>
      <c r="F337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row>
    <row r="3371" spans="2:49" ht="16.5" customHeight="1">
      <c r="B3371"/>
      <c r="C3371"/>
      <c r="D3371"/>
      <c r="E3371"/>
      <c r="F3371"/>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row>
    <row r="3372" spans="2:49" ht="16.5" customHeight="1">
      <c r="B3372"/>
      <c r="C3372"/>
      <c r="D3372"/>
      <c r="E3372"/>
      <c r="F3372"/>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row>
    <row r="3373" spans="2:49" ht="16.5" customHeight="1">
      <c r="B3373"/>
      <c r="C3373"/>
      <c r="D3373"/>
      <c r="E3373"/>
      <c r="F3373"/>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row>
    <row r="3374" spans="2:49" ht="16.5" customHeight="1">
      <c r="B3374"/>
      <c r="C3374"/>
      <c r="D3374"/>
      <c r="E3374"/>
      <c r="F3374"/>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row>
    <row r="3375" spans="2:49" ht="16.5" customHeight="1">
      <c r="B3375"/>
      <c r="C3375"/>
      <c r="D3375"/>
      <c r="E3375"/>
      <c r="F3375"/>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row>
    <row r="3376" spans="2:49" ht="16.5" customHeight="1">
      <c r="B3376"/>
      <c r="C3376"/>
      <c r="D3376"/>
      <c r="E3376"/>
      <c r="F3376"/>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row>
    <row r="3377" spans="2:49" ht="16.5" customHeight="1">
      <c r="B3377"/>
      <c r="C3377"/>
      <c r="D3377"/>
      <c r="E3377"/>
      <c r="F3377"/>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row>
    <row r="3378" spans="2:49" ht="16.5" customHeight="1">
      <c r="B3378"/>
      <c r="C3378"/>
      <c r="D3378"/>
      <c r="E3378"/>
      <c r="F3378"/>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row>
    <row r="3379" spans="2:49" ht="16.5" customHeight="1">
      <c r="B3379"/>
      <c r="C3379"/>
      <c r="D3379"/>
      <c r="E3379"/>
      <c r="F3379"/>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row>
    <row r="3380" spans="2:49" ht="16.5" customHeight="1">
      <c r="B3380"/>
      <c r="C3380"/>
      <c r="D3380"/>
      <c r="E3380"/>
      <c r="F338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row>
    <row r="3381" spans="2:49" ht="16.5" customHeight="1">
      <c r="B3381"/>
      <c r="C3381"/>
      <c r="D3381"/>
      <c r="E3381"/>
      <c r="F3381"/>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row>
    <row r="3382" spans="2:49" ht="16.5" customHeight="1">
      <c r="B3382"/>
      <c r="C3382"/>
      <c r="D3382"/>
      <c r="E3382"/>
      <c r="F3382"/>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row>
    <row r="3383" spans="2:49" ht="16.5" customHeight="1">
      <c r="B3383"/>
      <c r="C3383"/>
      <c r="D3383"/>
      <c r="E3383"/>
      <c r="F3383"/>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row>
    <row r="3384" spans="2:49" ht="16.5" customHeight="1">
      <c r="B3384"/>
      <c r="C3384"/>
      <c r="D3384"/>
      <c r="E3384"/>
      <c r="F3384"/>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row>
    <row r="3385" spans="2:49" ht="16.5" customHeight="1">
      <c r="B3385"/>
      <c r="C3385"/>
      <c r="D3385"/>
      <c r="E3385"/>
      <c r="F3385"/>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row>
    <row r="3386" spans="2:49" ht="16.5" customHeight="1">
      <c r="B3386"/>
      <c r="C3386"/>
      <c r="D3386"/>
      <c r="E3386"/>
      <c r="F3386"/>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row>
    <row r="3387" spans="2:49" ht="16.5" customHeight="1">
      <c r="B3387"/>
      <c r="C3387"/>
      <c r="D3387"/>
      <c r="E3387"/>
      <c r="F3387"/>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row>
    <row r="3388" spans="2:49" ht="16.5" customHeight="1">
      <c r="B3388"/>
      <c r="C3388"/>
      <c r="D3388"/>
      <c r="E3388"/>
      <c r="F3388"/>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row>
    <row r="3389" spans="2:49" ht="16.5" customHeight="1">
      <c r="B3389"/>
      <c r="C3389"/>
      <c r="D3389"/>
      <c r="E3389"/>
      <c r="F3389"/>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row>
    <row r="3390" spans="2:49" ht="16.5" customHeight="1">
      <c r="B3390"/>
      <c r="C3390"/>
      <c r="D3390"/>
      <c r="E3390"/>
      <c r="F339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row>
    <row r="3391" spans="2:49" ht="16.5" customHeight="1">
      <c r="B3391"/>
      <c r="C3391"/>
      <c r="D3391"/>
      <c r="E3391"/>
      <c r="F3391"/>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row>
    <row r="3392" spans="2:49" ht="16.5" customHeight="1">
      <c r="B3392"/>
      <c r="C3392"/>
      <c r="D3392"/>
      <c r="E3392"/>
      <c r="F3392"/>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row>
    <row r="3393" spans="2:49" ht="16.5" customHeight="1">
      <c r="B3393"/>
      <c r="C3393"/>
      <c r="D3393"/>
      <c r="E3393"/>
      <c r="F3393"/>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row>
    <row r="3394" spans="2:49" ht="16.5" customHeight="1">
      <c r="B3394"/>
      <c r="C3394"/>
      <c r="D3394"/>
      <c r="E3394"/>
      <c r="F3394"/>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row>
    <row r="3395" spans="2:49" ht="16.5" customHeight="1">
      <c r="B3395"/>
      <c r="C3395"/>
      <c r="D3395"/>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row>
    <row r="3396" spans="2:49" ht="16.5" customHeight="1">
      <c r="B3396"/>
      <c r="C3396"/>
      <c r="D3396"/>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row>
    <row r="3397" spans="2:49" ht="16.5" customHeight="1">
      <c r="B3397"/>
      <c r="C3397"/>
      <c r="D3397"/>
      <c r="E3397"/>
      <c r="F3397"/>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row>
    <row r="3398" spans="2:49" ht="16.5" customHeight="1">
      <c r="B3398"/>
      <c r="C3398"/>
      <c r="D3398"/>
      <c r="E3398"/>
      <c r="F3398"/>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row>
    <row r="3399" spans="2:49" ht="16.5" customHeight="1">
      <c r="B3399"/>
      <c r="C3399"/>
      <c r="D3399"/>
      <c r="E3399"/>
      <c r="F3399"/>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row>
    <row r="3400" spans="2:49" ht="16.5" customHeight="1">
      <c r="B3400"/>
      <c r="C3400"/>
      <c r="D3400"/>
      <c r="E3400"/>
      <c r="F340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row>
    <row r="3401" spans="2:49" ht="16.5" customHeight="1">
      <c r="B3401"/>
      <c r="C3401"/>
      <c r="D3401"/>
      <c r="E3401"/>
      <c r="F3401"/>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row>
    <row r="3402" spans="2:49" ht="16.5" customHeight="1">
      <c r="B3402"/>
      <c r="C3402"/>
      <c r="D3402"/>
      <c r="E3402"/>
      <c r="F3402"/>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row>
    <row r="3403" spans="2:49" ht="16.5" customHeight="1">
      <c r="B3403"/>
      <c r="C3403"/>
      <c r="D3403"/>
      <c r="E3403"/>
      <c r="F3403"/>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row>
    <row r="3404" spans="2:49" ht="16.5" customHeight="1">
      <c r="B3404"/>
      <c r="C3404"/>
      <c r="D3404"/>
      <c r="E3404"/>
      <c r="F3404"/>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row>
    <row r="3405" spans="2:49" ht="16.5" customHeight="1">
      <c r="B3405"/>
      <c r="C3405"/>
      <c r="D3405"/>
      <c r="E3405"/>
      <c r="F3405"/>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row>
    <row r="3406" spans="2:49" ht="16.5" customHeight="1">
      <c r="B3406"/>
      <c r="C3406"/>
      <c r="D3406"/>
      <c r="E3406"/>
      <c r="F3406"/>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row>
    <row r="3407" spans="2:49" ht="16.5" customHeight="1">
      <c r="B3407"/>
      <c r="C3407"/>
      <c r="D3407"/>
      <c r="E3407"/>
      <c r="F3407"/>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row>
    <row r="3408" spans="2:49" ht="16.5" customHeight="1">
      <c r="B3408"/>
      <c r="C3408"/>
      <c r="D3408"/>
      <c r="E3408"/>
      <c r="F3408"/>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row>
    <row r="3409" spans="2:49" ht="16.5" customHeight="1">
      <c r="B3409"/>
      <c r="C3409"/>
      <c r="D3409"/>
      <c r="E3409"/>
      <c r="F3409"/>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row>
    <row r="3410" spans="2:49" ht="16.5" customHeight="1">
      <c r="B3410"/>
      <c r="C3410"/>
      <c r="D3410"/>
      <c r="E3410"/>
      <c r="F341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row>
    <row r="3411" spans="2:49" ht="16.5" customHeight="1">
      <c r="B3411"/>
      <c r="C3411"/>
      <c r="D3411"/>
      <c r="E3411"/>
      <c r="F3411"/>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row>
    <row r="3412" spans="2:49" ht="16.5" customHeight="1">
      <c r="B3412"/>
      <c r="C3412"/>
      <c r="D3412"/>
      <c r="E3412"/>
      <c r="F3412"/>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row>
    <row r="3413" spans="2:49" ht="16.5" customHeight="1">
      <c r="B3413"/>
      <c r="C3413"/>
      <c r="D3413"/>
      <c r="E3413"/>
      <c r="F3413"/>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row>
    <row r="3414" spans="2:49" ht="16.5" customHeight="1">
      <c r="B3414"/>
      <c r="C3414"/>
      <c r="D3414"/>
      <c r="E3414"/>
      <c r="F3414"/>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row>
    <row r="3415" spans="2:49" ht="16.5" customHeight="1">
      <c r="B3415"/>
      <c r="C3415"/>
      <c r="D3415"/>
      <c r="E3415"/>
      <c r="F3415"/>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row>
    <row r="3416" spans="2:49" ht="16.5" customHeight="1">
      <c r="B3416"/>
      <c r="C3416"/>
      <c r="D3416"/>
      <c r="E3416"/>
      <c r="F3416"/>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row>
    <row r="3417" spans="2:49" ht="16.5" customHeight="1">
      <c r="B3417"/>
      <c r="C3417"/>
      <c r="D3417"/>
      <c r="E3417"/>
      <c r="F3417"/>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row>
    <row r="3418" spans="2:49" ht="16.5" customHeight="1">
      <c r="B3418"/>
      <c r="C3418"/>
      <c r="D3418"/>
      <c r="E3418"/>
      <c r="F3418"/>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row>
    <row r="3419" spans="2:49" ht="16.5" customHeight="1">
      <c r="B3419"/>
      <c r="C3419"/>
      <c r="D3419"/>
      <c r="E3419"/>
      <c r="F3419"/>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row>
    <row r="3420" spans="2:49" ht="16.5" customHeight="1">
      <c r="B3420"/>
      <c r="C3420"/>
      <c r="D3420"/>
      <c r="E3420"/>
      <c r="F342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row>
    <row r="3421" spans="2:49" ht="16.5" customHeight="1">
      <c r="B3421"/>
      <c r="C3421"/>
      <c r="D3421"/>
      <c r="E3421"/>
      <c r="F3421"/>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row>
    <row r="3422" spans="2:49" ht="16.5" customHeight="1">
      <c r="B3422"/>
      <c r="C3422"/>
      <c r="D3422"/>
      <c r="E3422"/>
      <c r="F3422"/>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row>
    <row r="3423" spans="2:49" ht="16.5" customHeight="1">
      <c r="B3423"/>
      <c r="C3423"/>
      <c r="D3423"/>
      <c r="E3423"/>
      <c r="F3423"/>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row>
    <row r="3424" spans="2:49" ht="16.5" customHeight="1">
      <c r="B3424"/>
      <c r="C3424"/>
      <c r="D3424"/>
      <c r="E3424"/>
      <c r="F3424"/>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row>
    <row r="3425" spans="2:49" ht="16.5" customHeight="1">
      <c r="B3425"/>
      <c r="C3425"/>
      <c r="D3425"/>
      <c r="E3425"/>
      <c r="F3425"/>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row>
    <row r="3426" spans="2:49" ht="16.5" customHeight="1">
      <c r="B3426"/>
      <c r="C3426"/>
      <c r="D3426"/>
      <c r="E3426"/>
      <c r="F3426"/>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row>
    <row r="3427" spans="2:49" ht="16.5" customHeight="1">
      <c r="B3427"/>
      <c r="C3427"/>
      <c r="D3427"/>
      <c r="E3427"/>
      <c r="F3427"/>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row>
    <row r="3428" spans="2:49" ht="16.5" customHeight="1">
      <c r="B3428"/>
      <c r="C3428"/>
      <c r="D3428"/>
      <c r="E3428"/>
      <c r="F3428"/>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row>
    <row r="3429" spans="2:49" ht="16.5" customHeight="1">
      <c r="B3429"/>
      <c r="C3429"/>
      <c r="D3429"/>
      <c r="E3429"/>
      <c r="F3429"/>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row>
    <row r="3430" spans="2:49" ht="16.5" customHeight="1">
      <c r="B3430"/>
      <c r="C3430"/>
      <c r="D3430"/>
      <c r="E3430"/>
      <c r="F34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row>
    <row r="3431" spans="2:49" ht="16.5" customHeight="1">
      <c r="B3431"/>
      <c r="C3431"/>
      <c r="D3431"/>
      <c r="E3431"/>
      <c r="F3431"/>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row>
    <row r="3432" spans="2:49" ht="16.5" customHeight="1">
      <c r="B3432"/>
      <c r="C3432"/>
      <c r="D3432"/>
      <c r="E3432"/>
      <c r="F3432"/>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row>
    <row r="3433" spans="2:49" ht="16.5" customHeight="1">
      <c r="B3433"/>
      <c r="C3433"/>
      <c r="D3433"/>
      <c r="E3433"/>
      <c r="F3433"/>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row>
    <row r="3434" spans="2:49" ht="16.5" customHeight="1">
      <c r="B3434"/>
      <c r="C3434"/>
      <c r="D3434"/>
      <c r="E3434"/>
      <c r="F3434"/>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row>
    <row r="3435" spans="2:49" ht="16.5" customHeight="1">
      <c r="B3435"/>
      <c r="C3435"/>
      <c r="D3435"/>
      <c r="E3435"/>
      <c r="F3435"/>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row>
    <row r="3436" spans="2:49" ht="16.5" customHeight="1">
      <c r="B3436"/>
      <c r="C3436"/>
      <c r="D3436"/>
      <c r="E3436"/>
      <c r="F3436"/>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row>
    <row r="3437" spans="2:49" ht="16.5" customHeight="1">
      <c r="B3437"/>
      <c r="C3437"/>
      <c r="D3437"/>
      <c r="E3437"/>
      <c r="F3437"/>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row>
    <row r="3438" spans="2:49" ht="16.5" customHeight="1">
      <c r="B3438"/>
      <c r="C3438"/>
      <c r="D3438"/>
      <c r="E3438"/>
      <c r="F3438"/>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row>
    <row r="3439" spans="2:49" ht="16.5" customHeight="1">
      <c r="B3439"/>
      <c r="C3439"/>
      <c r="D3439"/>
      <c r="E3439"/>
      <c r="F3439"/>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row>
    <row r="3440" spans="2:49" ht="16.5" customHeight="1">
      <c r="B3440"/>
      <c r="C3440"/>
      <c r="D3440"/>
      <c r="E3440"/>
      <c r="F344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row>
    <row r="3441" spans="2:49" ht="16.5" customHeight="1">
      <c r="B3441"/>
      <c r="C3441"/>
      <c r="D3441"/>
      <c r="E3441"/>
      <c r="F3441"/>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row>
    <row r="3442" spans="2:49" ht="16.5" customHeight="1">
      <c r="B3442"/>
      <c r="C3442"/>
      <c r="D3442"/>
      <c r="E3442"/>
      <c r="F3442"/>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row>
    <row r="3443" spans="2:49" ht="16.5" customHeight="1">
      <c r="B3443"/>
      <c r="C3443"/>
      <c r="D3443"/>
      <c r="E3443"/>
      <c r="F3443"/>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row>
    <row r="3444" spans="2:49" ht="16.5" customHeight="1">
      <c r="B3444"/>
      <c r="C3444"/>
      <c r="D3444"/>
      <c r="E3444"/>
      <c r="F3444"/>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row>
    <row r="3445" spans="2:49" ht="16.5" customHeight="1">
      <c r="B3445"/>
      <c r="C3445"/>
      <c r="D3445"/>
      <c r="E3445"/>
      <c r="F3445"/>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row>
    <row r="3446" spans="2:49" ht="16.5" customHeight="1">
      <c r="B3446"/>
      <c r="C3446"/>
      <c r="D3446"/>
      <c r="E3446"/>
      <c r="F3446"/>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row>
    <row r="3447" spans="2:49" ht="16.5" customHeight="1">
      <c r="B3447"/>
      <c r="C3447"/>
      <c r="D3447"/>
      <c r="E3447"/>
      <c r="F3447"/>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row>
    <row r="3448" spans="2:49" ht="16.5" customHeight="1">
      <c r="B3448"/>
      <c r="C3448"/>
      <c r="D3448"/>
      <c r="E3448"/>
      <c r="F3448"/>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row>
    <row r="3449" spans="2:49" ht="16.5" customHeight="1">
      <c r="B3449"/>
      <c r="C3449"/>
      <c r="D3449"/>
      <c r="E3449"/>
      <c r="F3449"/>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row>
    <row r="3450" spans="2:49" ht="16.5" customHeight="1">
      <c r="B3450"/>
      <c r="C3450"/>
      <c r="D3450"/>
      <c r="E3450"/>
      <c r="F345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row>
    <row r="3451" spans="2:49" ht="16.5" customHeight="1">
      <c r="B3451"/>
      <c r="C3451"/>
      <c r="D3451"/>
      <c r="E3451"/>
      <c r="F3451"/>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row>
    <row r="3452" spans="2:49" ht="16.5" customHeight="1">
      <c r="B3452"/>
      <c r="C3452"/>
      <c r="D3452"/>
      <c r="E3452"/>
      <c r="F3452"/>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row>
    <row r="3453" spans="2:49" ht="16.5" customHeight="1">
      <c r="B3453"/>
      <c r="C3453"/>
      <c r="D3453"/>
      <c r="E3453"/>
      <c r="F3453"/>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row>
    <row r="3454" spans="2:49" ht="16.5" customHeight="1">
      <c r="B3454"/>
      <c r="C3454"/>
      <c r="D3454"/>
      <c r="E3454"/>
      <c r="F3454"/>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row>
    <row r="3455" spans="2:49" ht="16.5" customHeight="1">
      <c r="B3455"/>
      <c r="C3455"/>
      <c r="D3455"/>
      <c r="E3455"/>
      <c r="F3455"/>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row>
    <row r="3456" spans="2:49" ht="16.5" customHeight="1">
      <c r="B3456"/>
      <c r="C3456"/>
      <c r="D3456"/>
      <c r="E3456"/>
      <c r="F3456"/>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row>
    <row r="3457" spans="2:49" ht="16.5" customHeight="1">
      <c r="B3457"/>
      <c r="C3457"/>
      <c r="D3457"/>
      <c r="E3457"/>
      <c r="F3457"/>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row>
    <row r="3458" spans="2:49" ht="16.5" customHeight="1">
      <c r="B3458"/>
      <c r="C3458"/>
      <c r="D3458"/>
      <c r="E3458"/>
      <c r="F3458"/>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row>
    <row r="3459" spans="2:49" ht="16.5" customHeight="1">
      <c r="B3459"/>
      <c r="C3459"/>
      <c r="D3459"/>
      <c r="E3459"/>
      <c r="F3459"/>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row>
    <row r="3460" spans="2:49" ht="16.5" customHeight="1">
      <c r="B3460"/>
      <c r="C3460"/>
      <c r="D3460"/>
      <c r="E3460"/>
      <c r="F346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row>
    <row r="3461" spans="2:49" ht="16.5" customHeight="1">
      <c r="B3461"/>
      <c r="C3461"/>
      <c r="D3461"/>
      <c r="E3461"/>
      <c r="F3461"/>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row>
    <row r="3462" spans="2:49" ht="16.5" customHeight="1">
      <c r="B3462"/>
      <c r="C3462"/>
      <c r="D3462"/>
      <c r="E3462"/>
      <c r="F3462"/>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row>
    <row r="3463" spans="2:49" ht="16.5" customHeight="1">
      <c r="B3463"/>
      <c r="C3463"/>
      <c r="D3463"/>
      <c r="E3463"/>
      <c r="F3463"/>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row>
    <row r="3464" spans="2:49" ht="16.5" customHeight="1">
      <c r="B3464"/>
      <c r="C3464"/>
      <c r="D3464"/>
      <c r="E3464"/>
      <c r="F3464"/>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row>
    <row r="3465" spans="2:49" ht="16.5" customHeight="1">
      <c r="B3465"/>
      <c r="C3465"/>
      <c r="D3465"/>
      <c r="E3465"/>
      <c r="F3465"/>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row>
    <row r="3466" spans="2:49" ht="16.5" customHeight="1">
      <c r="B3466"/>
      <c r="C3466"/>
      <c r="D3466"/>
      <c r="E3466"/>
      <c r="F3466"/>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row>
    <row r="3467" spans="2:49" ht="16.5" customHeight="1">
      <c r="B3467"/>
      <c r="C3467"/>
      <c r="D3467"/>
      <c r="E3467"/>
      <c r="F3467"/>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row>
    <row r="3468" spans="2:49" ht="16.5" customHeight="1">
      <c r="B3468"/>
      <c r="C3468"/>
      <c r="D3468"/>
      <c r="E3468"/>
      <c r="F3468"/>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row>
    <row r="3469" spans="2:49" ht="16.5" customHeight="1">
      <c r="B3469"/>
      <c r="C3469"/>
      <c r="D3469"/>
      <c r="E3469"/>
      <c r="F3469"/>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row>
    <row r="3470" spans="2:49" ht="16.5" customHeight="1">
      <c r="B3470"/>
      <c r="C3470"/>
      <c r="D3470"/>
      <c r="E3470"/>
      <c r="F347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row>
    <row r="3471" spans="2:49" ht="16.5" customHeight="1">
      <c r="B3471"/>
      <c r="C3471"/>
      <c r="D3471"/>
      <c r="E3471"/>
      <c r="F3471"/>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row>
    <row r="3472" spans="2:49" ht="16.5" customHeight="1">
      <c r="B3472"/>
      <c r="C3472"/>
      <c r="D3472"/>
      <c r="E3472"/>
      <c r="F3472"/>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row>
    <row r="3473" spans="2:49" ht="16.5" customHeight="1">
      <c r="B3473"/>
      <c r="C3473"/>
      <c r="D3473"/>
      <c r="E3473"/>
      <c r="F3473"/>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row>
    <row r="3474" spans="2:49" ht="16.5" customHeight="1">
      <c r="B3474"/>
      <c r="C3474"/>
      <c r="D3474"/>
      <c r="E3474"/>
      <c r="F3474"/>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row>
    <row r="3475" spans="2:49" ht="16.5" customHeight="1">
      <c r="B3475"/>
      <c r="C3475"/>
      <c r="D3475"/>
      <c r="E3475"/>
      <c r="F3475"/>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row>
    <row r="3476" spans="2:49" ht="16.5" customHeight="1">
      <c r="B3476"/>
      <c r="C3476"/>
      <c r="D3476"/>
      <c r="E3476"/>
      <c r="F3476"/>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row>
    <row r="3477" spans="2:49" ht="16.5" customHeight="1">
      <c r="B3477"/>
      <c r="C3477"/>
      <c r="D3477"/>
      <c r="E3477"/>
      <c r="F3477"/>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row>
    <row r="3478" spans="2:49" ht="16.5" customHeight="1">
      <c r="B3478"/>
      <c r="C3478"/>
      <c r="D3478"/>
      <c r="E3478"/>
      <c r="F3478"/>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row>
    <row r="3479" spans="2:49" ht="16.5" customHeight="1">
      <c r="B3479"/>
      <c r="C3479"/>
      <c r="D3479"/>
      <c r="E3479"/>
      <c r="F3479"/>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row>
    <row r="3480" spans="2:49" ht="16.5" customHeight="1">
      <c r="B3480"/>
      <c r="C3480"/>
      <c r="D3480"/>
      <c r="E3480"/>
      <c r="F348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row>
    <row r="3481" spans="2:49" ht="16.5" customHeight="1">
      <c r="B3481"/>
      <c r="C3481"/>
      <c r="D3481"/>
      <c r="E3481"/>
      <c r="F3481"/>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row>
    <row r="3482" spans="2:49" ht="16.5" customHeight="1">
      <c r="B3482"/>
      <c r="C3482"/>
      <c r="D3482"/>
      <c r="E3482"/>
      <c r="F3482"/>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row>
    <row r="3483" spans="2:49" ht="16.5" customHeight="1">
      <c r="B3483"/>
      <c r="C3483"/>
      <c r="D3483"/>
      <c r="E3483"/>
      <c r="F3483"/>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row>
    <row r="3484" spans="2:49" ht="16.5" customHeight="1">
      <c r="B3484"/>
      <c r="C3484"/>
      <c r="D3484"/>
      <c r="E3484"/>
      <c r="F3484"/>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row>
    <row r="3485" spans="2:49" ht="16.5" customHeight="1">
      <c r="B3485"/>
      <c r="C3485"/>
      <c r="D3485"/>
      <c r="E3485"/>
      <c r="F3485"/>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row>
    <row r="3486" spans="2:49" ht="16.5" customHeight="1">
      <c r="B3486"/>
      <c r="C3486"/>
      <c r="D3486"/>
      <c r="E3486"/>
      <c r="F3486"/>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row>
    <row r="3487" spans="2:49" ht="16.5" customHeight="1">
      <c r="B3487"/>
      <c r="C3487"/>
      <c r="D3487"/>
      <c r="E3487"/>
      <c r="F3487"/>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row>
    <row r="3488" spans="2:49" ht="16.5" customHeight="1">
      <c r="B3488"/>
      <c r="C3488"/>
      <c r="D3488"/>
      <c r="E3488"/>
      <c r="F3488"/>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row>
    <row r="3489" spans="2:49" ht="16.5" customHeight="1">
      <c r="B3489"/>
      <c r="C3489"/>
      <c r="D3489"/>
      <c r="E3489"/>
      <c r="F3489"/>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row>
    <row r="3490" spans="2:49" ht="16.5" customHeight="1">
      <c r="B3490"/>
      <c r="C3490"/>
      <c r="D3490"/>
      <c r="E3490"/>
      <c r="F349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row>
    <row r="3491" spans="2:49" ht="16.5" customHeight="1">
      <c r="B3491"/>
      <c r="C3491"/>
      <c r="D3491"/>
      <c r="E3491"/>
      <c r="F3491"/>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row>
    <row r="3492" spans="2:49" ht="16.5" customHeight="1">
      <c r="B3492"/>
      <c r="C3492"/>
      <c r="D3492"/>
      <c r="E3492"/>
      <c r="F3492"/>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row>
    <row r="3493" spans="2:49" ht="16.5" customHeight="1">
      <c r="B3493"/>
      <c r="C3493"/>
      <c r="D3493"/>
      <c r="E3493"/>
      <c r="F3493"/>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row>
    <row r="3494" spans="2:49" ht="16.5" customHeight="1">
      <c r="B3494"/>
      <c r="C3494"/>
      <c r="D3494"/>
      <c r="E3494"/>
      <c r="F3494"/>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row>
    <row r="3495" spans="2:49" ht="16.5" customHeight="1">
      <c r="B3495"/>
      <c r="C3495"/>
      <c r="D3495"/>
      <c r="E3495"/>
      <c r="F3495"/>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row>
    <row r="3496" spans="2:49" ht="16.5" customHeight="1">
      <c r="B3496"/>
      <c r="C3496"/>
      <c r="D3496"/>
      <c r="E3496"/>
      <c r="F3496"/>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row>
    <row r="3497" spans="2:49" ht="16.5" customHeight="1">
      <c r="B3497"/>
      <c r="C3497"/>
      <c r="D3497"/>
      <c r="E3497"/>
      <c r="F3497"/>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row>
    <row r="3498" spans="2:49" ht="16.5" customHeight="1">
      <c r="B3498"/>
      <c r="C3498"/>
      <c r="D3498"/>
      <c r="E3498"/>
      <c r="F3498"/>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row>
    <row r="3499" spans="2:49" ht="16.5" customHeight="1">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row>
    <row r="3500" spans="2:49" ht="16.5" customHeight="1">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row>
    <row r="3501" spans="2:49" ht="16.5" customHeight="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row>
    <row r="3502" spans="2:49" ht="16.5" customHeight="1">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row>
    <row r="3503" spans="2:49" ht="16.5" customHeight="1">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row>
    <row r="3504" spans="2:49" ht="16.5" customHeight="1">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row>
    <row r="3505" spans="2:49" ht="16.5" customHeight="1">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row>
    <row r="3506" spans="2:49" ht="16.5" customHeight="1">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row>
    <row r="3507" spans="2:49" ht="16.5" customHeight="1">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row>
    <row r="3508" spans="2:49" ht="16.5" customHeight="1">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row>
    <row r="3509" spans="2:49" ht="16.5" customHeight="1">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row>
    <row r="3510" spans="2:49" ht="16.5" customHeight="1">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row>
    <row r="3511" spans="2:49" ht="16.5" customHeight="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row>
    <row r="3512" spans="2:49" ht="16.5" customHeight="1">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row>
    <row r="3513" spans="2:49" ht="16.5" customHeight="1">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row>
    <row r="3514" spans="2:49" ht="16.5" customHeight="1">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row>
    <row r="3515" spans="2:49" ht="16.5" customHeight="1">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row>
    <row r="3516" spans="2:49" ht="16.5" customHeight="1">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row>
    <row r="3517" spans="2:49" ht="16.5" customHeight="1">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row>
    <row r="3518" spans="2:49" ht="16.5" customHeight="1">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row>
    <row r="3519" spans="2:49" ht="16.5" customHeight="1">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row>
    <row r="3520" spans="2:49" ht="16.5" customHeight="1">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row>
    <row r="3521" spans="2:49" ht="16.5" customHeight="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row>
    <row r="3522" spans="2:49" ht="16.5" customHeight="1">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row>
    <row r="3523" spans="2:49" ht="16.5" customHeight="1">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row>
    <row r="3524" spans="2:49" ht="16.5" customHeight="1">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row>
    <row r="3525" spans="2:49" ht="16.5" customHeight="1">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row>
    <row r="3526" spans="2:49" ht="16.5" customHeight="1">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row>
    <row r="3527" spans="2:49" ht="16.5" customHeight="1">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row>
    <row r="3528" spans="2:49" ht="16.5" customHeight="1">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row>
    <row r="3529" spans="2:49" ht="16.5" customHeight="1">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row>
    <row r="3530" spans="2:49" ht="16.5" customHeight="1">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row>
    <row r="3531" spans="2:49" ht="16.5" customHeight="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row>
    <row r="3532" spans="2:49" ht="16.5" customHeight="1">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row>
    <row r="3533" spans="2:49" ht="16.5" customHeight="1">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row>
    <row r="3534" spans="2:49" ht="16.5" customHeight="1">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row>
    <row r="3535" spans="2:49" ht="16.5" customHeight="1">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row>
    <row r="3536" spans="2:49" ht="16.5" customHeight="1">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row>
    <row r="3537" spans="2:49" ht="16.5" customHeight="1">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row>
    <row r="3538" spans="2:49" ht="16.5" customHeight="1">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row>
    <row r="3539" spans="2:49" ht="16.5" customHeight="1">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row>
    <row r="3540" spans="2:49" ht="16.5" customHeight="1">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row>
    <row r="3541" spans="2:49" ht="16.5" customHeight="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row>
    <row r="3542" spans="2:49" ht="16.5" customHeight="1">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row>
    <row r="3543" spans="2:49" ht="16.5" customHeight="1">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row>
    <row r="3544" spans="2:49" ht="16.5" customHeight="1">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row>
    <row r="3545" spans="2:49" ht="16.5" customHeight="1">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row>
    <row r="3546" spans="2:49" ht="16.5" customHeight="1">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row>
    <row r="3547" spans="2:49" ht="16.5" customHeight="1">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row>
    <row r="3548" spans="2:49" ht="16.5" customHeight="1">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row>
    <row r="3549" spans="2:49" ht="16.5" customHeight="1">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row>
    <row r="3550" spans="2:49" ht="16.5" customHeight="1">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row>
    <row r="3551" spans="2:49" ht="16.5" customHeight="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row>
    <row r="3552" spans="2:49" ht="16.5" customHeight="1">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row>
    <row r="3553" spans="2:49" ht="16.5" customHeight="1">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row>
    <row r="3554" spans="2:49" ht="16.5" customHeight="1">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row>
    <row r="3555" spans="2:49" ht="16.5" customHeight="1">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row>
    <row r="3556" spans="2:49" ht="16.5" customHeight="1">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row>
    <row r="3557" spans="2:49" ht="16.5" customHeight="1">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row>
    <row r="3558" spans="2:49" ht="16.5" customHeight="1">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row>
    <row r="3559" spans="2:49" ht="16.5" customHeight="1">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row>
    <row r="3560" spans="2:49" ht="16.5" customHeight="1">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row>
    <row r="3561" spans="2:49" ht="16.5" customHeight="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row>
    <row r="3562" spans="2:49" ht="16.5" customHeight="1">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row>
    <row r="3563" spans="2:49" ht="16.5" customHeight="1">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row>
    <row r="3564" spans="2:49" ht="16.5" customHeight="1">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row>
    <row r="3565" spans="2:49" ht="16.5" customHeight="1">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row>
    <row r="3566" spans="2:49" ht="16.5" customHeight="1">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row>
    <row r="3567" spans="2:49" ht="16.5" customHeight="1">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row>
    <row r="3568" spans="2:49" ht="16.5" customHeight="1">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row>
    <row r="3569" spans="2:49" ht="16.5" customHeight="1">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row>
    <row r="3570" spans="2:49" ht="16.5" customHeight="1">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row>
    <row r="3571" spans="2:49" ht="16.5" customHeight="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row>
    <row r="3572" spans="2:49" ht="16.5" customHeight="1">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row>
    <row r="3573" spans="2:49" ht="16.5" customHeight="1">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row>
    <row r="3574" spans="2:49" ht="16.5" customHeight="1">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row>
    <row r="3575" spans="2:49" ht="16.5" customHeight="1">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row>
    <row r="3576" spans="2:49" ht="16.5" customHeight="1">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row>
    <row r="3577" spans="2:49" ht="16.5" customHeight="1">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row>
    <row r="3578" spans="2:49" ht="16.5" customHeight="1">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row>
    <row r="3579" spans="2:49" ht="16.5" customHeight="1">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row>
    <row r="3580" spans="2:49" ht="16.5" customHeight="1">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row>
    <row r="3581" spans="2:49" ht="16.5" customHeight="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row>
    <row r="3582" spans="2:49" ht="16.5" customHeight="1">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row>
    <row r="3583" spans="2:49" ht="16.5" customHeight="1">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row>
    <row r="3584" spans="2:49" ht="16.5" customHeight="1">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row>
    <row r="3585" spans="2:49" ht="16.5" customHeight="1">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row>
    <row r="3586" spans="2:49" ht="16.5" customHeight="1">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row>
    <row r="3587" spans="2:49" ht="16.5" customHeight="1">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row>
    <row r="3588" spans="2:49" ht="16.5" customHeight="1">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row>
    <row r="3589" spans="2:49" ht="16.5" customHeight="1">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row>
    <row r="3590" spans="2:49" ht="16.5" customHeight="1">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row>
    <row r="3591" spans="2:49" ht="16.5" customHeight="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row>
    <row r="3592" spans="2:49" ht="16.5" customHeight="1">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row>
    <row r="3593" spans="2:49" ht="16.5" customHeight="1">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row>
    <row r="3594" spans="2:49" ht="16.5" customHeight="1">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row>
    <row r="3595" spans="2:49" ht="16.5" customHeight="1">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row>
    <row r="3596" spans="2:49" ht="16.5" customHeight="1">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row>
    <row r="3597" spans="2:49" ht="16.5" customHeight="1">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row>
    <row r="3598" spans="2:49" ht="16.5" customHeight="1">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row>
    <row r="3599" spans="2:49" ht="16.5" customHeight="1">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row>
    <row r="3600" spans="2:49" ht="16.5" customHeight="1">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row>
    <row r="3601" spans="2:49" ht="16.5" customHeight="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row>
    <row r="3602" spans="2:49" ht="16.5" customHeight="1">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row>
    <row r="3603" spans="2:49" ht="16.5" customHeight="1">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row>
    <row r="3604" spans="2:49" ht="16.5" customHeight="1">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row>
    <row r="3605" spans="2:49" ht="16.5" customHeight="1">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row>
    <row r="3606" spans="2:49" ht="16.5" customHeight="1">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row>
    <row r="3607" spans="2:49" ht="16.5" customHeight="1">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row>
    <row r="3608" spans="2:49" ht="16.5" customHeight="1">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row>
    <row r="3609" spans="2:49" ht="16.5" customHeight="1">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row>
    <row r="3610" spans="2:49" ht="16.5" customHeight="1">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row>
    <row r="3611" spans="2:49" ht="16.5" customHeight="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row>
    <row r="3612" spans="2:49" ht="16.5" customHeight="1">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row>
    <row r="3613" spans="2:49" ht="16.5" customHeight="1">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row>
    <row r="3614" spans="2:49" ht="16.5" customHeight="1">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row>
    <row r="3615" spans="2:49" ht="16.5" customHeight="1">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row>
    <row r="3616" spans="2:49" ht="16.5" customHeight="1">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row>
    <row r="3617" spans="2:49" ht="16.5" customHeight="1">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row>
    <row r="3618" spans="2:49" ht="16.5" customHeight="1">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row>
    <row r="3619" spans="2:49" ht="16.5" customHeight="1">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row>
    <row r="3620" spans="2:49" ht="16.5" customHeight="1">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row>
    <row r="3621" spans="2:49" ht="16.5" customHeight="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row>
    <row r="3622" spans="2:49" ht="16.5" customHeight="1">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row>
    <row r="3623" spans="2:49" ht="16.5" customHeight="1">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row>
    <row r="3624" spans="2:49" ht="16.5" customHeight="1">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row>
    <row r="3625" spans="2:49" ht="16.5" customHeight="1">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row>
    <row r="3626" spans="2:49" ht="16.5" customHeight="1">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row>
    <row r="3627" spans="2:49" ht="16.5" customHeight="1">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row>
    <row r="3628" spans="2:49" ht="16.5" customHeight="1">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row>
    <row r="3629" spans="2:49" ht="16.5" customHeight="1">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row>
    <row r="3630" spans="2:49" ht="16.5" customHeight="1">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row>
    <row r="3631" spans="2:49" ht="16.5" customHeight="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row>
    <row r="3632" spans="2:49" ht="16.5" customHeight="1">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row>
    <row r="3633" spans="2:49" ht="16.5" customHeight="1">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row>
    <row r="3634" spans="2:49" ht="16.5" customHeight="1">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row>
    <row r="3635" spans="2:49" ht="16.5" customHeight="1">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row>
    <row r="3636" spans="2:49" ht="16.5" customHeight="1">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row>
    <row r="3637" spans="2:49" ht="16.5" customHeight="1">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row>
    <row r="3638" spans="2:49" ht="16.5" customHeight="1">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row>
    <row r="3639" spans="2:49" ht="16.5" customHeight="1">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row>
    <row r="3640" spans="2:49" ht="16.5" customHeight="1">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row>
    <row r="3641" spans="2:49" ht="16.5" customHeight="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row>
    <row r="3642" spans="2:49" ht="16.5" customHeight="1">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row>
    <row r="3643" spans="2:49" ht="16.5" customHeight="1">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row>
    <row r="3644" spans="2:49" ht="16.5" customHeight="1">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row>
    <row r="3645" spans="2:49" ht="16.5" customHeight="1">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row>
    <row r="3646" spans="2:49" ht="16.5" customHeight="1">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row>
    <row r="3647" spans="2:49" ht="16.5" customHeight="1">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row>
    <row r="3648" spans="2:49" ht="16.5" customHeight="1">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row>
    <row r="3649" spans="2:49" ht="16.5" customHeight="1">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row>
    <row r="3650" spans="2:49" ht="16.5" customHeight="1">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row>
    <row r="3651" spans="2:49" ht="16.5" customHeight="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row>
    <row r="3652" spans="2:49" ht="16.5" customHeight="1">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row>
    <row r="3653" spans="2:49" ht="16.5" customHeight="1">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row>
    <row r="3654" spans="2:49" ht="16.5" customHeight="1">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row>
    <row r="3655" spans="2:49" ht="16.5" customHeight="1">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row>
    <row r="3656" spans="2:49" ht="16.5" customHeight="1">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row>
    <row r="3657" spans="2:49" ht="16.5" customHeight="1">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row>
    <row r="3658" spans="2:49" ht="16.5" customHeight="1">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row>
    <row r="3659" spans="2:49" ht="16.5" customHeight="1">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row>
    <row r="3660" spans="2:49" ht="16.5" customHeight="1">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row>
    <row r="3661" spans="2:49" ht="16.5" customHeight="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row>
    <row r="3662" spans="2:49" ht="16.5" customHeight="1">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row>
    <row r="3663" spans="2:49" ht="16.5" customHeight="1">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row>
    <row r="3664" spans="2:49" ht="16.5" customHeight="1">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row>
    <row r="3665" spans="2:49" ht="16.5" customHeight="1">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row>
    <row r="3666" spans="2:49" ht="16.5" customHeight="1">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row>
    <row r="3667" spans="2:49" ht="16.5" customHeight="1">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row>
    <row r="3668" spans="2:49" ht="16.5" customHeight="1">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row>
    <row r="3669" spans="2:49" ht="16.5" customHeight="1">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row>
    <row r="3670" spans="2:49" ht="16.5" customHeight="1">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row>
    <row r="3671" spans="2:49" ht="16.5" customHeight="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row>
    <row r="3672" spans="2:49" ht="16.5" customHeight="1">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row>
    <row r="3673" spans="2:49" ht="16.5" customHeight="1">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row>
    <row r="3674" spans="2:49" ht="16.5" customHeight="1">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row>
    <row r="3675" spans="2:49" ht="16.5" customHeight="1">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row>
    <row r="3676" spans="2:49" ht="16.5" customHeight="1">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row>
    <row r="3677" spans="2:49" ht="16.5" customHeight="1">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row>
    <row r="3678" spans="2:49" ht="16.5" customHeight="1">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row>
    <row r="3679" spans="2:49" ht="16.5" customHeight="1">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row>
    <row r="3680" spans="2:49" ht="16.5" customHeight="1">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row>
    <row r="3681" spans="2:49" ht="16.5" customHeight="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row>
    <row r="3682" spans="2:49" ht="16.5" customHeight="1">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row>
    <row r="3683" spans="2:49" ht="16.5" customHeight="1">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row>
    <row r="3684" spans="2:49" ht="16.5" customHeight="1">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row>
    <row r="3685" spans="2:49" ht="16.5" customHeight="1">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row>
    <row r="3686" spans="2:49" ht="16.5" customHeight="1">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row>
    <row r="3687" spans="2:49" ht="16.5" customHeight="1">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row>
    <row r="3688" spans="2:49" ht="16.5" customHeight="1">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row>
    <row r="3689" spans="2:49" ht="16.5" customHeight="1">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row>
    <row r="3690" spans="2:49" ht="16.5" customHeight="1">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row>
    <row r="3691" spans="2:49" ht="16.5" customHeight="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row>
    <row r="3692" spans="2:49" ht="16.5" customHeight="1">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row>
    <row r="3693" spans="2:49" ht="16.5" customHeight="1">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row>
    <row r="3694" spans="2:49" ht="16.5" customHeight="1">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row>
    <row r="3695" spans="2:49" ht="16.5" customHeight="1">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row>
    <row r="3696" spans="2:49" ht="16.5" customHeight="1">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row>
    <row r="3697" spans="2:49" ht="16.5" customHeight="1">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row>
    <row r="3698" spans="2:49" ht="16.5" customHeight="1">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row>
    <row r="3699" spans="2:49" ht="16.5" customHeight="1">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row>
    <row r="3700" spans="2:49" ht="16.5" customHeight="1">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row>
    <row r="3701" spans="2:49" ht="16.5" customHeight="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row>
    <row r="3702" spans="2:49" ht="16.5" customHeight="1">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row>
    <row r="3703" spans="2:49" ht="16.5" customHeight="1">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row>
    <row r="3704" spans="2:49" ht="16.5" customHeight="1">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row>
    <row r="3705" spans="2:49" ht="16.5" customHeight="1">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row>
    <row r="3706" spans="2:49" ht="16.5" customHeight="1">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row>
    <row r="3707" spans="2:49" ht="16.5" customHeight="1">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row>
    <row r="3708" spans="2:49" ht="16.5" customHeight="1">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row>
    <row r="3709" spans="2:49" ht="16.5" customHeight="1">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row>
    <row r="3710" spans="2:49" ht="16.5" customHeight="1">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row>
    <row r="3711" spans="2:49" ht="16.5" customHeight="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row>
    <row r="3712" spans="2:49" ht="16.5" customHeight="1">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row>
    <row r="3713" spans="2:49" ht="16.5" customHeight="1">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row>
    <row r="3714" spans="2:49" ht="16.5" customHeight="1">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row>
    <row r="3715" spans="2:49" ht="16.5" customHeight="1">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row>
    <row r="3716" spans="2:49" ht="16.5" customHeight="1">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row>
    <row r="3717" spans="2:49" ht="16.5" customHeight="1">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row>
    <row r="3718" spans="2:49" ht="16.5" customHeight="1">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row>
    <row r="3719" spans="2:49" ht="16.5" customHeight="1">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row>
    <row r="3720" spans="2:49" ht="16.5" customHeight="1">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row>
    <row r="3721" spans="2:49" ht="16.5" customHeight="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row>
    <row r="3722" spans="2:49" ht="16.5" customHeight="1">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row>
    <row r="3723" spans="2:49" ht="16.5" customHeight="1">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row>
    <row r="3724" spans="2:49" ht="16.5" customHeight="1">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row>
    <row r="3725" spans="2:49" ht="16.5" customHeight="1">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row>
    <row r="3726" spans="2:49" ht="16.5" customHeight="1">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row>
    <row r="3727" spans="2:49" ht="16.5" customHeight="1">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row>
    <row r="3728" spans="2:49" ht="16.5" customHeight="1">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row>
    <row r="3729" spans="2:49" ht="16.5" customHeight="1">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row>
    <row r="3730" spans="2:49" ht="16.5" customHeight="1">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row>
    <row r="3731" spans="2:49" ht="16.5" customHeight="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row>
    <row r="3732" spans="2:49" ht="16.5" customHeight="1">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row>
    <row r="3733" spans="2:49" ht="16.5" customHeight="1">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row>
    <row r="3734" spans="2:49" ht="16.5" customHeight="1">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row>
    <row r="3735" spans="2:49" ht="16.5" customHeight="1">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row>
    <row r="3736" spans="2:49" ht="16.5" customHeight="1">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row>
    <row r="3737" spans="2:49" ht="16.5" customHeight="1">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row>
    <row r="3738" spans="2:49" ht="16.5" customHeight="1">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row>
    <row r="3739" spans="2:49" ht="16.5" customHeight="1">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row>
    <row r="3740" spans="2:49" ht="16.5" customHeight="1">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row>
    <row r="3741" spans="2:49" ht="16.5" customHeight="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row>
    <row r="3742" spans="2:49" ht="16.5" customHeight="1">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row>
    <row r="3743" spans="2:49" ht="16.5" customHeight="1">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row>
    <row r="3744" spans="2:49" ht="16.5" customHeight="1">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row>
    <row r="3745" spans="2:49" ht="16.5" customHeight="1">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row>
    <row r="3746" spans="2:49" ht="16.5" customHeight="1">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row>
    <row r="3747" spans="2:49" ht="16.5" customHeight="1">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row>
    <row r="3748" spans="2:49" ht="16.5" customHeight="1">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row>
    <row r="3749" spans="2:49" ht="16.5" customHeight="1">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row>
    <row r="3750" spans="2:49" ht="16.5" customHeight="1">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row>
    <row r="3751" spans="2:49" ht="16.5" customHeight="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row>
    <row r="3752" spans="2:49" ht="16.5" customHeight="1">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row>
    <row r="3753" spans="2:49" ht="16.5" customHeight="1">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row>
    <row r="3754" spans="2:49" ht="16.5" customHeight="1">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row>
    <row r="3755" spans="2:49" ht="16.5" customHeight="1">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row>
    <row r="3756" spans="2:49" ht="16.5" customHeight="1">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row>
    <row r="3757" spans="2:49" ht="16.5" customHeight="1">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row>
    <row r="3758" spans="2:49" ht="16.5" customHeight="1">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row>
    <row r="3759" spans="2:49" ht="16.5" customHeight="1">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row>
    <row r="3760" spans="2:49" ht="16.5" customHeight="1">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row>
    <row r="3761" spans="2:49" ht="16.5" customHeight="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row>
    <row r="3762" spans="2:49" ht="16.5" customHeight="1">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row>
    <row r="3763" spans="2:49" ht="16.5" customHeight="1">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row>
    <row r="3764" spans="2:49" ht="16.5" customHeight="1">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row>
    <row r="3765" spans="2:49" ht="16.5" customHeight="1">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row>
    <row r="3766" spans="2:49" ht="16.5" customHeight="1">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row>
    <row r="3767" spans="2:49" ht="16.5" customHeight="1">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row>
    <row r="3768" spans="2:49" ht="16.5" customHeight="1">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row>
    <row r="3769" spans="2:49" ht="16.5" customHeight="1">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row>
    <row r="3770" spans="2:49" ht="16.5" customHeight="1">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row>
    <row r="3771" spans="2:49" ht="16.5" customHeight="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row>
    <row r="3772" spans="2:49" ht="16.5" customHeight="1">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row>
    <row r="3773" spans="2:49" ht="16.5" customHeight="1">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row>
    <row r="3774" spans="2:49" ht="16.5" customHeight="1">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row>
    <row r="3775" spans="2:49" ht="16.5" customHeight="1">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row>
    <row r="3776" spans="2:49" ht="16.5" customHeight="1">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row>
    <row r="3777" spans="2:49" ht="16.5" customHeight="1">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row>
    <row r="3778" spans="2:49" ht="16.5" customHeight="1">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row>
    <row r="3779" spans="2:49" ht="16.5" customHeight="1">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row>
    <row r="3780" spans="2:49" ht="16.5" customHeight="1">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row>
    <row r="3781" spans="2:49" ht="16.5" customHeight="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row>
    <row r="3782" spans="2:49" ht="16.5" customHeight="1">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row>
    <row r="3783" spans="2:49" ht="16.5" customHeight="1">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row>
    <row r="3784" spans="2:49" ht="16.5" customHeight="1">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row>
    <row r="3785" spans="2:49" ht="16.5" customHeight="1">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row>
    <row r="3786" spans="2:49" ht="16.5" customHeight="1">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row>
    <row r="3787" spans="2:49" ht="16.5" customHeight="1">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row>
    <row r="3788" spans="2:49" ht="16.5" customHeight="1">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row>
    <row r="3789" spans="2:49" ht="16.5" customHeight="1">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row>
    <row r="3790" spans="2:49" ht="16.5" customHeight="1">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row>
    <row r="3791" spans="2:49" ht="16.5" customHeight="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row>
    <row r="3792" spans="2:49" ht="16.5" customHeight="1">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row>
    <row r="3793" spans="2:49" ht="16.5" customHeight="1">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row>
    <row r="3794" spans="2:49" ht="16.5" customHeight="1">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row>
    <row r="3795" spans="2:49" ht="16.5" customHeight="1">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row>
    <row r="3796" spans="2:49" ht="16.5" customHeight="1">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row>
    <row r="3797" spans="2:49" ht="16.5" customHeight="1">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row>
    <row r="3798" spans="2:49" ht="16.5" customHeight="1">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row>
    <row r="3799" spans="2:49" ht="16.5" customHeight="1">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row>
    <row r="3800" spans="2:49" ht="16.5" customHeight="1">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row>
    <row r="3801" spans="2:49" ht="16.5" customHeight="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row>
    <row r="3802" spans="2:49" ht="16.5" customHeight="1">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row>
    <row r="3803" spans="2:49" ht="16.5" customHeight="1">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row>
    <row r="3804" spans="2:49" ht="16.5" customHeight="1">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row>
    <row r="3805" spans="2:49" ht="16.5" customHeight="1">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row>
    <row r="3806" spans="2:49" ht="16.5" customHeight="1">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row>
    <row r="3807" spans="2:49" ht="16.5" customHeight="1">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row>
    <row r="3808" spans="2:49" ht="16.5" customHeight="1">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row>
    <row r="3809" spans="2:49" ht="16.5" customHeight="1">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row>
    <row r="3810" spans="2:49" ht="16.5" customHeight="1">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row>
    <row r="3811" spans="2:49" ht="16.5" customHeight="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row>
    <row r="3812" spans="2:49" ht="16.5" customHeight="1">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row>
    <row r="3813" spans="2:49" ht="16.5" customHeight="1">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row>
    <row r="3814" spans="2:49" ht="16.5" customHeight="1">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row>
    <row r="3815" spans="2:49" ht="16.5" customHeight="1">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row>
    <row r="3816" spans="2:49" ht="16.5" customHeight="1">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row>
    <row r="3817" spans="2:49" ht="16.5" customHeight="1">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row>
    <row r="3818" spans="2:49" ht="16.5" customHeight="1">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row>
    <row r="3819" spans="2:49" ht="16.5" customHeight="1">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row>
    <row r="3820" spans="2:49" ht="16.5" customHeight="1">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row>
    <row r="3821" spans="2:49" ht="16.5" customHeight="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row>
    <row r="3822" spans="2:49" ht="16.5" customHeight="1">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row>
    <row r="3823" spans="2:49" ht="16.5" customHeight="1">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row>
    <row r="3824" spans="2:49" ht="16.5" customHeight="1">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row>
    <row r="3825" spans="2:49" ht="16.5" customHeight="1">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row>
    <row r="3826" spans="2:49" ht="16.5" customHeight="1">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row>
    <row r="3827" spans="2:49" ht="16.5" customHeight="1">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row>
    <row r="3828" spans="2:49" ht="16.5" customHeight="1">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row>
    <row r="3829" spans="2:49" ht="16.5" customHeight="1">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row>
    <row r="3830" spans="2:49" ht="16.5" customHeight="1">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row>
    <row r="3831" spans="2:49" ht="16.5" customHeight="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row>
    <row r="3832" spans="2:49" ht="16.5" customHeight="1">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row>
    <row r="3833" spans="2:49" ht="16.5" customHeight="1">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row>
    <row r="3834" spans="2:49" ht="16.5" customHeight="1">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row>
    <row r="3835" spans="2:49" ht="16.5" customHeight="1">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row>
    <row r="3836" spans="2:49" ht="16.5" customHeight="1">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row>
    <row r="3837" spans="2:49" ht="16.5" customHeight="1">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row>
    <row r="3838" spans="2:49" ht="16.5" customHeight="1">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row>
    <row r="3839" spans="2:49" ht="16.5" customHeight="1">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row>
    <row r="3840" spans="2:49" ht="16.5" customHeight="1">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row>
    <row r="3841" spans="2:49" ht="16.5" customHeight="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row>
    <row r="3842" spans="2:49" ht="16.5" customHeight="1">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row>
    <row r="3843" spans="2:49" ht="16.5" customHeight="1">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row>
    <row r="3844" spans="2:49" ht="16.5" customHeight="1">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row>
    <row r="3845" spans="2:49" ht="16.5" customHeight="1">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row>
    <row r="3846" spans="2:49" ht="16.5" customHeight="1">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row>
    <row r="3847" spans="2:49" ht="16.5" customHeight="1">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row>
    <row r="3848" spans="2:49" ht="16.5" customHeight="1">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row>
    <row r="3849" spans="2:49" ht="16.5" customHeight="1">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row>
    <row r="3850" spans="2:49" ht="16.5" customHeight="1">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row>
    <row r="3851" spans="2:49" ht="16.5" customHeight="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row>
    <row r="3852" spans="2:49" ht="16.5" customHeight="1">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row>
    <row r="3853" spans="2:49" ht="16.5" customHeight="1">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row>
    <row r="3854" spans="2:49" ht="16.5" customHeight="1">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row>
    <row r="3855" spans="2:49" ht="16.5" customHeight="1">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row>
    <row r="3856" spans="2:49" ht="16.5" customHeight="1">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row>
    <row r="3857" spans="2:49" ht="16.5" customHeight="1">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row>
    <row r="3858" spans="2:49" ht="16.5" customHeight="1">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row>
    <row r="3859" spans="2:49" ht="16.5" customHeight="1">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row>
    <row r="3860" spans="2:49" ht="16.5" customHeight="1">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row>
    <row r="3861" spans="2:49" ht="16.5" customHeight="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row>
    <row r="3862" spans="2:49" ht="16.5" customHeight="1">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row>
    <row r="3863" spans="2:49" ht="16.5" customHeight="1">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row>
    <row r="3864" spans="2:49" ht="16.5" customHeight="1">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row>
    <row r="3865" spans="2:49" ht="16.5" customHeight="1">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row>
    <row r="3866" spans="2:49" ht="16.5" customHeight="1">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row>
    <row r="3867" spans="2:49" ht="16.5" customHeight="1">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row>
    <row r="3868" spans="2:49" ht="16.5" customHeight="1">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row>
    <row r="3869" spans="2:49" ht="16.5" customHeight="1">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row>
    <row r="3870" spans="2:49" ht="16.5" customHeight="1">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row>
    <row r="3871" spans="2:49" ht="16.5" customHeight="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row>
    <row r="3872" spans="2:49" ht="16.5" customHeight="1">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row>
    <row r="3873" spans="2:49" ht="16.5" customHeight="1">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row>
    <row r="3874" spans="2:49" ht="16.5" customHeight="1">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row>
    <row r="3875" spans="2:49" ht="16.5" customHeight="1">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row>
    <row r="3876" spans="2:49" ht="16.5" customHeight="1">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row>
    <row r="3877" spans="2:49" ht="16.5" customHeight="1">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row>
    <row r="3878" spans="2:49" ht="16.5" customHeight="1">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row>
    <row r="3879" spans="2:49" ht="16.5" customHeight="1">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row>
    <row r="3880" spans="2:49" ht="16.5" customHeight="1">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row>
    <row r="3881" spans="2:49" ht="16.5" customHeight="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row>
    <row r="3882" spans="2:49" ht="16.5" customHeight="1">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row>
    <row r="3883" spans="2:49" ht="16.5" customHeight="1">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row>
    <row r="3884" spans="2:49" ht="16.5" customHeight="1">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row>
    <row r="3885" spans="2:49" ht="16.5" customHeight="1">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row>
    <row r="3886" spans="2:49" ht="16.5" customHeight="1">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row>
    <row r="3887" spans="2:49" ht="16.5" customHeight="1">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row>
    <row r="3888" spans="2:49" ht="16.5" customHeight="1">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row>
    <row r="3889" spans="2:49" ht="16.5" customHeight="1">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row>
    <row r="3890" spans="2:49" ht="16.5" customHeight="1">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row>
    <row r="3891" spans="2:49" ht="16.5" customHeight="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row>
    <row r="3892" spans="2:49" ht="16.5" customHeight="1">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row>
    <row r="3893" spans="2:49" ht="16.5" customHeight="1">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row>
    <row r="3894" spans="2:49" ht="16.5" customHeight="1">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row>
    <row r="3895" spans="2:49" ht="16.5" customHeight="1">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row>
    <row r="3896" spans="2:49" ht="16.5" customHeight="1">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row>
    <row r="3897" spans="2:49" ht="16.5" customHeight="1">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row>
    <row r="3898" spans="2:49" ht="16.5" customHeight="1">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row>
    <row r="3899" spans="2:49" ht="16.5" customHeight="1">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row>
    <row r="3900" spans="2:49" ht="16.5" customHeight="1">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row>
    <row r="3901" spans="2:49" ht="16.5" customHeight="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row>
    <row r="3902" spans="2:49" ht="16.5" customHeight="1">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row>
    <row r="3903" spans="2:49" ht="16.5" customHeight="1">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row>
    <row r="3904" spans="2:49" ht="16.5" customHeight="1">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row>
    <row r="3905" spans="2:49" ht="16.5" customHeight="1">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row>
    <row r="3906" spans="2:49" ht="16.5" customHeight="1">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row>
    <row r="3907" spans="2:49" ht="16.5" customHeight="1">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row>
    <row r="3908" spans="2:49" ht="16.5" customHeight="1">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row>
    <row r="3909" spans="2:49" ht="16.5" customHeight="1">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row>
    <row r="3910" spans="2:49" ht="16.5" customHeight="1">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row>
    <row r="3911" spans="2:49" ht="16.5" customHeight="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row>
    <row r="3912" spans="2:49" ht="16.5" customHeight="1">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row>
    <row r="3913" spans="2:49" ht="16.5" customHeight="1">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row>
    <row r="3914" spans="2:49" ht="16.5" customHeight="1">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row>
    <row r="3915" spans="2:49" ht="16.5" customHeight="1">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row>
    <row r="3916" spans="2:49" ht="16.5" customHeight="1">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row>
    <row r="3917" spans="2:49" ht="16.5" customHeight="1">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row>
    <row r="3918" spans="2:49" ht="16.5" customHeight="1">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row>
    <row r="3919" spans="2:49" ht="16.5" customHeight="1">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row>
    <row r="3920" spans="2:49" ht="16.5" customHeight="1">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row>
    <row r="3921" spans="2:49" ht="16.5" customHeight="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row>
    <row r="3922" spans="2:49" ht="16.5" customHeight="1">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row>
    <row r="3923" spans="2:49" ht="16.5" customHeight="1">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row>
    <row r="3924" spans="2:49" ht="16.5" customHeight="1">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row>
    <row r="3925" spans="2:49" ht="16.5" customHeight="1">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row>
    <row r="3926" spans="2:49" ht="16.5" customHeight="1">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row>
    <row r="3927" spans="2:49" ht="16.5" customHeight="1">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row>
    <row r="3928" spans="2:49" ht="16.5" customHeight="1">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row>
    <row r="3929" spans="2:49" ht="16.5" customHeight="1">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row>
    <row r="3930" spans="2:49" ht="16.5" customHeight="1">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row>
    <row r="3931" spans="2:49" ht="16.5" customHeight="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row>
    <row r="3932" spans="2:49" ht="16.5" customHeight="1">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row>
    <row r="3933" spans="2:49" ht="16.5" customHeight="1">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row>
    <row r="3934" spans="2:49" ht="16.5" customHeight="1">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row>
    <row r="3935" spans="2:49" ht="16.5" customHeight="1">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row>
    <row r="3936" spans="2:49" ht="16.5" customHeight="1">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row>
    <row r="3937" spans="2:49" ht="16.5" customHeight="1">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row>
    <row r="3938" spans="2:49" ht="16.5" customHeight="1">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row>
    <row r="3939" spans="2:49" ht="16.5" customHeight="1">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row>
    <row r="3940" spans="2:49" ht="16.5" customHeight="1">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row>
    <row r="3941" spans="2:49" ht="16.5" customHeight="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row>
    <row r="3942" spans="2:49" ht="16.5" customHeight="1">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row>
    <row r="3943" spans="2:49" ht="16.5" customHeight="1">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row>
    <row r="3944" spans="2:49" ht="16.5" customHeight="1">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row>
    <row r="3945" spans="2:49" ht="16.5" customHeight="1">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row>
    <row r="3946" spans="2:49" ht="16.5" customHeight="1">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row>
    <row r="3947" spans="2:49" ht="16.5" customHeight="1">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row>
    <row r="3948" spans="2:49" ht="16.5" customHeight="1">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row>
    <row r="3949" spans="2:49" ht="16.5" customHeight="1">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row>
    <row r="3950" spans="2:49" ht="16.5" customHeight="1">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row>
    <row r="3951" spans="2:49" ht="16.5" customHeight="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row>
    <row r="3952" spans="2:49" ht="16.5" customHeight="1">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row>
    <row r="3953" spans="2:49" ht="16.5" customHeight="1">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row>
    <row r="3954" spans="2:49" ht="16.5" customHeight="1">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row>
    <row r="3955" spans="2:49" ht="16.5" customHeight="1">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row>
    <row r="3956" spans="2:49" ht="16.5" customHeight="1">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row>
    <row r="3957" spans="2:49" ht="16.5" customHeight="1">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row>
    <row r="3958" spans="2:49" ht="16.5" customHeight="1">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row>
    <row r="3959" spans="2:49" ht="16.5" customHeight="1">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row>
    <row r="3960" spans="2:49" ht="16.5" customHeight="1">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row>
    <row r="3961" spans="2:49" ht="16.5" customHeight="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row>
    <row r="3962" spans="2:49" ht="16.5" customHeight="1">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row>
    <row r="3963" spans="2:49" ht="16.5" customHeight="1">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row>
    <row r="3964" spans="2:49" ht="16.5" customHeight="1">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row>
    <row r="3965" spans="2:49" ht="16.5" customHeight="1">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row>
    <row r="3966" spans="2:49" ht="16.5" customHeight="1">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row>
    <row r="3967" spans="2:49" ht="16.5" customHeight="1">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row>
    <row r="3968" spans="2:49" ht="16.5" customHeight="1">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row>
    <row r="3969" spans="2:49" ht="16.5" customHeight="1">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row>
    <row r="3970" spans="2:49" ht="16.5" customHeight="1">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row>
    <row r="3971" spans="2:49" ht="16.5" customHeight="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row>
    <row r="3972" spans="2:49" ht="16.5" customHeight="1">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row>
    <row r="3973" spans="2:49" ht="16.5" customHeight="1">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row>
    <row r="3974" spans="2:49" ht="16.5" customHeight="1">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row>
    <row r="3975" spans="2:49" ht="16.5" customHeight="1">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row>
    <row r="3976" spans="2:49" ht="16.5" customHeight="1">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row>
    <row r="3977" spans="2:49" ht="16.5" customHeight="1">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row>
    <row r="3978" spans="2:49" ht="16.5" customHeight="1">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row>
    <row r="3979" spans="2:49" ht="16.5" customHeight="1">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row>
    <row r="3980" spans="2:49" ht="16.5" customHeight="1">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row>
    <row r="3981" spans="2:49" ht="16.5" customHeight="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row>
    <row r="3982" spans="2:49" ht="16.5" customHeight="1">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row>
    <row r="3983" spans="2:49" ht="16.5" customHeight="1">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row>
    <row r="3984" spans="2:49" ht="16.5" customHeight="1">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row>
    <row r="3985" spans="2:49" ht="16.5" customHeight="1">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row>
    <row r="3986" spans="2:49" ht="16.5" customHeight="1">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row>
    <row r="3987" spans="2:49" ht="16.5" customHeight="1">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row>
    <row r="3988" spans="2:49" ht="16.5" customHeight="1">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row>
    <row r="3989" spans="2:49" ht="16.5" customHeight="1">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row>
    <row r="3990" spans="2:49" ht="16.5" customHeight="1">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row>
    <row r="3991" spans="2:49" ht="16.5" customHeight="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row>
    <row r="3992" spans="2:49" ht="16.5" customHeight="1">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row>
    <row r="3993" spans="2:49" ht="16.5" customHeight="1">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row>
    <row r="3994" spans="2:49" ht="16.5" customHeight="1">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row>
    <row r="3995" spans="2:49" ht="16.5" customHeight="1">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row>
    <row r="3996" spans="2:49" ht="16.5" customHeight="1">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row>
    <row r="3997" spans="2:49" ht="16.5" customHeight="1">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row>
    <row r="3998" spans="2:49" ht="16.5" customHeight="1">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row>
    <row r="3999" spans="2:49" ht="16.5" customHeight="1">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row>
    <row r="4000" spans="2:49" ht="16.5" customHeight="1">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row>
    <row r="4001" spans="2:49" ht="16.5" customHeight="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row>
    <row r="4002" spans="2:49" ht="16.5" customHeight="1">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row>
    <row r="4003" spans="2:49" ht="16.5" customHeight="1">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row>
    <row r="4004" spans="2:49" ht="16.5" customHeight="1">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row>
    <row r="4005" spans="2:49" ht="16.5" customHeight="1">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row>
    <row r="4006" spans="2:49" ht="16.5" customHeight="1">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row>
    <row r="4007" spans="2:49" ht="16.5" customHeight="1">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row>
    <row r="4008" spans="2:49" ht="16.5" customHeight="1">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row>
    <row r="4009" spans="2:49" ht="16.5" customHeight="1">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row>
    <row r="4010" spans="2:49" ht="16.5" customHeight="1">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row>
    <row r="4011" spans="2:49" ht="16.5" customHeight="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row>
    <row r="4012" spans="2:49" ht="16.5" customHeight="1">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row>
    <row r="4013" spans="2:49" ht="16.5" customHeight="1">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row>
    <row r="4014" spans="2:49" ht="16.5" customHeight="1">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row>
    <row r="4015" spans="2:49" ht="16.5" customHeight="1">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row>
    <row r="4016" spans="2:49" ht="16.5" customHeight="1">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row>
    <row r="4017" spans="2:49" ht="16.5" customHeight="1">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row>
    <row r="4018" spans="2:49" ht="16.5" customHeight="1">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row>
    <row r="4019" spans="2:49" ht="16.5" customHeight="1">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row>
    <row r="4020" spans="2:49" ht="16.5" customHeight="1">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row>
    <row r="4021" spans="2:49" ht="16.5" customHeight="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row>
    <row r="4022" spans="2:49" ht="16.5" customHeight="1">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row>
    <row r="4023" spans="2:49" ht="16.5" customHeight="1">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row>
    <row r="4024" spans="2:49" ht="16.5" customHeight="1">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row>
    <row r="4025" spans="2:49" ht="16.5" customHeight="1">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row>
    <row r="4026" spans="2:49" ht="16.5" customHeight="1">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row>
    <row r="4027" spans="2:49" ht="16.5" customHeight="1">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row>
    <row r="4028" spans="2:49" ht="16.5" customHeight="1">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row>
    <row r="4029" spans="2:49" ht="16.5" customHeight="1">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row>
    <row r="4030" spans="2:49" ht="16.5" customHeight="1">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row>
    <row r="4031" spans="2:49" ht="16.5" customHeight="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row>
    <row r="4032" spans="2:49" ht="16.5" customHeight="1">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row>
    <row r="4033" spans="2:49" ht="16.5" customHeight="1">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row>
    <row r="4034" spans="2:49" ht="16.5" customHeight="1">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row>
    <row r="4035" spans="2:49" ht="16.5" customHeight="1">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row>
    <row r="4036" spans="2:49" ht="16.5" customHeight="1">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row>
    <row r="4037" spans="2:49" ht="16.5" customHeight="1">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row>
    <row r="4038" spans="2:49" ht="16.5" customHeight="1">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row>
    <row r="4039" spans="2:49" ht="16.5" customHeight="1">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row>
    <row r="4040" spans="2:49" ht="16.5" customHeight="1">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row>
    <row r="4041" spans="2:49" ht="16.5" customHeight="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row>
    <row r="4042" spans="2:49" ht="16.5" customHeight="1">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row>
    <row r="4043" spans="2:49" ht="16.5" customHeight="1">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row>
    <row r="4044" spans="2:49" ht="16.5" customHeight="1">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row>
    <row r="4045" spans="2:49" ht="16.5" customHeight="1">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row>
    <row r="4046" spans="2:49" ht="16.5" customHeight="1">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row>
    <row r="4047" spans="2:49" ht="16.5" customHeight="1">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row>
    <row r="4048" spans="2:49" ht="16.5" customHeight="1">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row>
    <row r="4049" spans="2:49" ht="16.5" customHeight="1">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row>
    <row r="4050" spans="2:49" ht="16.5" customHeight="1">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row>
    <row r="4051" spans="2:49" ht="16.5" customHeight="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row>
    <row r="4052" spans="2:49" ht="16.5" customHeight="1">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row>
    <row r="4053" spans="2:49" ht="16.5" customHeight="1">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row>
    <row r="4054" spans="2:49" ht="16.5" customHeight="1">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row>
    <row r="4055" spans="2:49" ht="16.5" customHeight="1">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row>
    <row r="4056" spans="2:49" ht="16.5" customHeight="1">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row>
    <row r="4057" spans="2:49" ht="16.5" customHeight="1">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row>
    <row r="4058" spans="2:49" ht="16.5" customHeight="1">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row>
    <row r="4059" spans="2:49" ht="16.5" customHeight="1">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row>
    <row r="4060" spans="2:49" ht="16.5" customHeight="1">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row>
    <row r="4061" spans="2:49" ht="16.5" customHeight="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row>
    <row r="4062" spans="2:49" ht="16.5" customHeight="1">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row>
    <row r="4063" spans="2:49" ht="16.5" customHeight="1">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row>
    <row r="4064" spans="2:49" ht="16.5" customHeight="1">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row>
    <row r="4065" spans="2:49" ht="16.5" customHeight="1">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row>
    <row r="4066" spans="2:49" ht="16.5" customHeight="1">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row>
    <row r="4067" spans="2:49" ht="16.5" customHeight="1">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row>
    <row r="4068" spans="2:49" ht="16.5" customHeight="1">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row>
    <row r="4069" spans="2:49" ht="16.5" customHeight="1">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row>
    <row r="4070" spans="2:49" ht="16.5" customHeight="1">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row>
    <row r="4071" spans="2:49" ht="16.5" customHeight="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row>
    <row r="4072" spans="2:49" ht="16.5" customHeight="1">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row>
    <row r="4073" spans="2:49" ht="16.5" customHeight="1">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row>
    <row r="4074" spans="2:49" ht="16.5" customHeight="1">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row>
    <row r="4075" spans="2:49" ht="16.5" customHeight="1">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row>
    <row r="4076" spans="2:49" ht="16.5" customHeight="1">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row>
    <row r="4077" spans="2:49" ht="16.5" customHeight="1">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row>
    <row r="4078" spans="2:49" ht="16.5" customHeight="1">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row>
    <row r="4079" spans="2:49" ht="16.5" customHeight="1">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row>
    <row r="4080" spans="2:49" ht="16.5" customHeight="1">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row>
    <row r="4081" spans="2:49" ht="16.5" customHeight="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row>
    <row r="4082" spans="2:49" ht="16.5" customHeight="1">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row>
    <row r="4083" spans="2:49" ht="16.5" customHeight="1">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row>
    <row r="4084" spans="2:49" ht="16.5" customHeight="1">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row>
    <row r="4085" spans="2:49" ht="16.5" customHeight="1">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row>
    <row r="4086" spans="2:49" ht="16.5" customHeight="1">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row>
    <row r="4087" spans="2:49" ht="16.5" customHeight="1">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row>
    <row r="4088" spans="2:49" ht="16.5" customHeight="1">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row>
    <row r="4089" spans="2:49" ht="16.5" customHeight="1">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row>
    <row r="4090" spans="2:49" ht="16.5" customHeight="1">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row>
    <row r="4091" spans="2:49" ht="16.5" customHeight="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row>
    <row r="4092" spans="2:49" ht="16.5" customHeight="1">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row>
    <row r="4093" spans="2:49" ht="16.5" customHeight="1">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row>
    <row r="4094" spans="2:49" ht="16.5" customHeight="1">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row>
    <row r="4095" spans="2:49" ht="16.5" customHeight="1">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row>
    <row r="4096" spans="2:49" ht="16.5" customHeight="1">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row>
    <row r="4097" spans="2:49" ht="16.5" customHeight="1">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row>
    <row r="4098" spans="2:49" ht="16.5" customHeight="1">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row>
    <row r="4099" spans="2:49" ht="16.5" customHeight="1">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row>
    <row r="4100" spans="2:49" ht="16.5" customHeight="1">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row>
    <row r="4101" spans="2:49" ht="16.5" customHeight="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row>
    <row r="4102" spans="2:49" ht="16.5" customHeight="1">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row>
    <row r="4103" spans="2:49" ht="16.5" customHeight="1">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row>
    <row r="4104" spans="2:49" ht="16.5" customHeight="1">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row>
    <row r="4105" spans="2:49" ht="16.5" customHeight="1">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row>
    <row r="4106" spans="2:49" ht="16.5" customHeight="1">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row>
    <row r="4107" spans="2:49" ht="16.5" customHeight="1">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row>
    <row r="4108" spans="2:49" ht="16.5" customHeight="1">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row>
    <row r="4109" spans="2:49" ht="16.5" customHeight="1">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row>
    <row r="4110" spans="2:49" ht="16.5" customHeight="1">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row>
    <row r="4111" spans="2:49" ht="16.5" customHeight="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row>
    <row r="4112" spans="2:49" ht="16.5" customHeight="1">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row>
    <row r="4113" spans="2:49" ht="16.5" customHeight="1">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row>
    <row r="4114" spans="2:49" ht="16.5" customHeight="1">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row>
    <row r="4115" spans="2:49" ht="16.5" customHeight="1">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row>
    <row r="4116" spans="2:49" ht="16.5" customHeight="1">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row>
    <row r="4117" spans="2:49" ht="16.5" customHeight="1">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row>
    <row r="4118" spans="2:49" ht="16.5" customHeight="1">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row>
    <row r="4119" spans="2:49" ht="16.5" customHeight="1">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row>
    <row r="4120" spans="2:49" ht="16.5" customHeight="1">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row>
    <row r="4121" spans="2:49" ht="16.5" customHeight="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row>
    <row r="4122" spans="2:49" ht="16.5" customHeight="1">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row>
    <row r="4123" spans="2:49" ht="16.5" customHeight="1">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row>
    <row r="4124" spans="2:49" ht="16.5" customHeight="1">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row>
    <row r="4125" spans="2:49" ht="16.5" customHeight="1">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row>
    <row r="4126" spans="2:49" ht="16.5" customHeight="1">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row>
    <row r="4127" spans="2:49" ht="16.5" customHeight="1">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row>
    <row r="4128" spans="2:49" ht="16.5" customHeight="1">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row>
    <row r="4129" spans="2:49" ht="16.5" customHeight="1">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row>
    <row r="4130" spans="2:49" ht="16.5" customHeight="1">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row>
    <row r="4131" spans="2:49" ht="16.5" customHeight="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row>
    <row r="4132" spans="2:49" ht="16.5" customHeight="1">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row>
    <row r="4133" spans="2:49" ht="16.5" customHeight="1">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row>
    <row r="4134" spans="2:49" ht="16.5" customHeight="1">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row>
    <row r="4135" spans="2:49" ht="16.5" customHeight="1">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row>
    <row r="4136" spans="2:49" ht="16.5" customHeight="1">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row>
    <row r="4137" spans="2:49" ht="16.5" customHeight="1">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row>
    <row r="4138" spans="2:49" ht="16.5" customHeight="1">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row>
    <row r="4139" spans="2:49" ht="16.5" customHeight="1">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row>
    <row r="4140" spans="2:49" ht="16.5" customHeight="1">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row>
    <row r="4141" spans="2:49" ht="16.5" customHeight="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row>
    <row r="4142" spans="2:49" ht="16.5" customHeight="1">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row>
    <row r="4143" spans="2:49" ht="16.5" customHeight="1">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row>
    <row r="4144" spans="2:49" ht="16.5" customHeight="1">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row>
    <row r="4145" spans="2:49" ht="16.5" customHeight="1">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row>
    <row r="4146" spans="2:49" ht="16.5" customHeight="1">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row>
    <row r="4147" spans="2:49" ht="16.5" customHeight="1">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row>
    <row r="4148" spans="2:49" ht="16.5" customHeight="1">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row>
    <row r="4149" spans="2:49" ht="16.5" customHeight="1">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row>
    <row r="4150" spans="2:49" ht="16.5" customHeight="1">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row>
    <row r="4151" spans="2:49" ht="16.5" customHeight="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row>
    <row r="4152" spans="2:49" ht="16.5" customHeight="1">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row>
    <row r="4153" spans="2:49" ht="16.5" customHeight="1">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row>
    <row r="4154" spans="2:49" ht="16.5" customHeight="1">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row>
    <row r="4155" spans="2:49" ht="16.5" customHeight="1">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row>
    <row r="4156" spans="2:49" ht="16.5" customHeight="1">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row>
    <row r="4157" spans="2:49" ht="16.5" customHeight="1">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row>
    <row r="4158" spans="2:49" ht="16.5" customHeight="1">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row>
    <row r="4159" spans="2:49" ht="16.5" customHeight="1">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row>
    <row r="4160" spans="2:49" ht="16.5" customHeight="1">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row>
    <row r="4161" spans="2:49" ht="16.5" customHeight="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row>
    <row r="4162" spans="2:49" ht="16.5" customHeight="1">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row>
    <row r="4163" spans="2:49" ht="16.5" customHeight="1">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row>
    <row r="4164" spans="2:49" ht="16.5" customHeight="1">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row>
    <row r="4165" spans="2:49" ht="16.5" customHeight="1">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row>
    <row r="4166" spans="2:49" ht="16.5" customHeight="1">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row>
    <row r="4167" spans="2:49" ht="16.5" customHeight="1">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row>
    <row r="4168" spans="2:49" ht="16.5" customHeight="1">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row>
    <row r="4169" spans="2:49" ht="16.5" customHeight="1">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row>
    <row r="4170" spans="2:49" ht="16.5" customHeight="1">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row>
    <row r="4171" spans="2:49" ht="16.5" customHeight="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row>
    <row r="4172" spans="2:49" ht="16.5" customHeight="1">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row>
    <row r="4173" spans="2:49" ht="16.5" customHeight="1">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row>
    <row r="4174" spans="2:49" ht="16.5" customHeight="1">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row>
    <row r="4175" spans="2:49" ht="16.5" customHeight="1">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row>
    <row r="4176" spans="2:49" ht="16.5" customHeight="1">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row>
    <row r="4177" spans="2:49" ht="16.5" customHeight="1">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row>
    <row r="4178" spans="2:49" ht="16.5" customHeight="1">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row>
    <row r="4179" spans="2:49" ht="16.5" customHeight="1">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row>
    <row r="4180" spans="2:49" ht="16.5" customHeight="1">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row>
    <row r="4181" spans="2:49" ht="16.5" customHeight="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row>
    <row r="4182" spans="2:49" ht="16.5" customHeight="1">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row>
    <row r="4183" spans="2:49" ht="16.5" customHeight="1">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row>
    <row r="4184" spans="2:49" ht="16.5" customHeight="1">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row>
    <row r="4185" spans="2:49" ht="16.5" customHeight="1">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row>
    <row r="4186" spans="2:49" ht="16.5" customHeight="1">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row>
    <row r="4187" spans="2:49" ht="16.5" customHeight="1">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row>
    <row r="4188" spans="2:49" ht="16.5" customHeight="1">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row>
    <row r="4189" spans="2:49" ht="16.5" customHeight="1">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row>
    <row r="4190" spans="2:49" ht="16.5" customHeight="1">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row>
    <row r="4191" spans="2:49" ht="16.5" customHeight="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row>
    <row r="4192" spans="2:49" ht="16.5" customHeight="1">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row>
    <row r="4193" spans="2:49" ht="16.5" customHeight="1">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row>
    <row r="4194" spans="2:49" ht="16.5" customHeight="1">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row>
    <row r="4195" spans="2:49" ht="16.5" customHeight="1">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row>
    <row r="4196" spans="2:49" ht="16.5" customHeight="1">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row>
    <row r="4197" spans="2:49" ht="16.5" customHeight="1">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row>
    <row r="4198" spans="2:49" ht="16.5" customHeight="1">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row>
    <row r="4199" spans="2:49" ht="16.5" customHeight="1">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row>
    <row r="4200" spans="2:49" ht="16.5" customHeight="1">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row>
    <row r="4201" spans="2:49" ht="16.5" customHeight="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row>
    <row r="4202" spans="2:49" ht="16.5" customHeight="1">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row>
    <row r="4203" spans="2:49" ht="16.5" customHeight="1">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row>
    <row r="4204" spans="2:49" ht="16.5" customHeight="1">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row>
    <row r="4205" spans="2:49" ht="16.5" customHeight="1">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row>
    <row r="4206" spans="2:49" ht="16.5" customHeight="1">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row>
    <row r="4207" spans="2:49" ht="16.5" customHeight="1">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row>
    <row r="4208" spans="2:49" ht="16.5" customHeight="1">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row>
    <row r="4209" spans="2:49" ht="16.5" customHeight="1">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row>
    <row r="4210" spans="2:49" ht="16.5" customHeight="1">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row>
    <row r="4211" spans="2:49" ht="16.5" customHeight="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row>
    <row r="4212" spans="2:49" ht="16.5" customHeight="1">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row>
    <row r="4213" spans="2:49" ht="16.5" customHeight="1">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row>
    <row r="4214" spans="2:49" ht="16.5" customHeight="1">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row>
    <row r="4215" spans="2:49" ht="16.5" customHeight="1">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row>
    <row r="4216" spans="2:49" ht="16.5" customHeight="1">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row>
    <row r="4217" spans="2:49" ht="16.5" customHeight="1">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row>
    <row r="4218" spans="2:49" ht="16.5" customHeight="1">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row>
    <row r="4219" spans="2:49" ht="16.5" customHeight="1">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row>
    <row r="4220" spans="2:49" ht="16.5" customHeight="1">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row>
    <row r="4221" spans="2:49" ht="16.5" customHeight="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row>
    <row r="4222" spans="2:49" ht="16.5" customHeight="1">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row>
    <row r="4223" spans="2:49" ht="16.5" customHeight="1">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row>
    <row r="4224" spans="2:49" ht="16.5" customHeight="1">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row>
    <row r="4225" spans="2:49" ht="16.5" customHeight="1">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row>
    <row r="4226" spans="2:49" ht="16.5" customHeight="1">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row>
    <row r="4227" spans="2:49" ht="16.5" customHeight="1">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row>
    <row r="4228" spans="2:49" ht="16.5" customHeight="1">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row>
    <row r="4229" spans="2:49" ht="16.5" customHeight="1">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row>
    <row r="4230" spans="2:49" ht="16.5" customHeight="1">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row>
    <row r="4231" spans="2:49" ht="16.5" customHeight="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row>
    <row r="4232" spans="2:49" ht="16.5" customHeight="1">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row>
    <row r="4233" spans="2:49" ht="16.5" customHeight="1">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row>
    <row r="4234" spans="2:49" ht="16.5" customHeight="1">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row>
    <row r="4235" spans="2:49" ht="16.5" customHeight="1">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row>
    <row r="4236" spans="2:49" ht="16.5" customHeight="1">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row>
    <row r="4237" spans="2:49" ht="16.5" customHeight="1">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row>
    <row r="4238" spans="2:49" ht="16.5" customHeight="1">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row>
    <row r="4239" spans="2:49" ht="16.5" customHeight="1">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row>
    <row r="4240" spans="2:49" ht="16.5" customHeight="1">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row>
    <row r="4241" spans="2:49" ht="16.5" customHeight="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row>
    <row r="4242" spans="2:49" ht="16.5" customHeight="1">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row>
    <row r="4243" spans="2:49" ht="16.5" customHeight="1">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row>
    <row r="4244" spans="2:49" ht="16.5" customHeight="1">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row>
    <row r="4245" spans="2:49" ht="16.5" customHeight="1">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row>
    <row r="4246" spans="2:49" ht="16.5" customHeight="1">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row>
    <row r="4247" spans="2:49" ht="16.5" customHeight="1">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row>
    <row r="4248" spans="2:49" ht="16.5" customHeight="1">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row>
    <row r="4249" spans="2:49" ht="16.5" customHeight="1">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row>
    <row r="4250" spans="2:49" ht="16.5" customHeight="1">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row>
    <row r="4251" spans="2:49" ht="16.5" customHeight="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row>
    <row r="4252" spans="2:49" ht="16.5" customHeight="1">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row>
    <row r="4253" spans="2:49" ht="16.5" customHeight="1">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row>
    <row r="4254" spans="2:49" ht="16.5" customHeight="1">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row>
    <row r="4255" spans="2:49" ht="16.5" customHeight="1">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row>
    <row r="4256" spans="2:49" ht="16.5" customHeight="1">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row>
    <row r="4257" spans="2:49" ht="16.5" customHeight="1">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row>
    <row r="4258" spans="2:49" ht="16.5" customHeight="1">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row>
    <row r="4259" spans="2:49" ht="16.5" customHeight="1">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row>
    <row r="4260" spans="2:49" ht="16.5" customHeight="1">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row>
    <row r="4261" spans="2:49" ht="16.5" customHeight="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row>
    <row r="4262" spans="2:49" ht="16.5" customHeight="1">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row>
    <row r="4263" spans="2:49" ht="16.5" customHeight="1">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row>
    <row r="4264" spans="2:49" ht="16.5" customHeight="1">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row>
    <row r="4265" spans="2:49" ht="16.5" customHeight="1">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row>
    <row r="4266" spans="2:49" ht="16.5" customHeight="1">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row>
    <row r="4267" spans="2:49" ht="16.5" customHeight="1">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row>
    <row r="4268" spans="2:49" ht="16.5" customHeight="1">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row>
    <row r="4269" spans="2:49" ht="16.5" customHeight="1">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row>
    <row r="4270" spans="2:49" ht="16.5" customHeight="1">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row>
    <row r="4271" spans="2:49" ht="16.5" customHeight="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row>
    <row r="4272" spans="2:49" ht="16.5" customHeight="1">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row>
    <row r="4273" spans="2:49" ht="16.5" customHeight="1">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row>
    <row r="4274" spans="2:49" ht="16.5" customHeight="1">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row>
    <row r="4275" spans="2:49" ht="16.5" customHeight="1">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row>
    <row r="4276" spans="2:49" ht="16.5" customHeight="1">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row>
    <row r="4277" spans="2:49" ht="16.5" customHeight="1">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row>
    <row r="4278" spans="2:49" ht="16.5" customHeight="1">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row>
    <row r="4279" spans="2:49" ht="16.5" customHeight="1">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row>
    <row r="4280" spans="2:49" ht="16.5" customHeight="1">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row>
    <row r="4281" spans="2:49" ht="16.5" customHeight="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row>
    <row r="4282" spans="2:49" ht="16.5" customHeight="1">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row>
    <row r="4283" spans="2:49" ht="16.5" customHeight="1">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row>
    <row r="4284" spans="2:49" ht="16.5" customHeight="1">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row>
    <row r="4285" spans="2:49" ht="16.5" customHeight="1">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row>
    <row r="4286" spans="2:49" ht="16.5" customHeight="1">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row>
    <row r="4287" spans="2:49" ht="16.5" customHeight="1">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row>
    <row r="4288" spans="2:49" ht="16.5" customHeight="1">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row>
    <row r="4289" spans="2:49" ht="16.5" customHeight="1">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row>
    <row r="4290" spans="2:49" ht="16.5" customHeight="1">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row>
    <row r="4291" spans="2:49" ht="16.5" customHeight="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row>
    <row r="4292" spans="2:49" ht="16.5" customHeight="1">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row>
    <row r="4293" spans="2:49" ht="16.5" customHeight="1">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row>
    <row r="4294" spans="2:49" ht="16.5" customHeight="1">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row>
    <row r="4295" spans="2:49" ht="16.5" customHeight="1">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row>
    <row r="4296" spans="2:49" ht="16.5" customHeight="1">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row>
    <row r="4297" spans="2:49" ht="16.5" customHeight="1">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row>
    <row r="4298" spans="2:49" ht="16.5" customHeight="1">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row>
    <row r="4299" spans="2:49" ht="16.5" customHeight="1">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row>
    <row r="4300" spans="2:49" ht="16.5" customHeight="1">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row>
    <row r="4301" spans="2:49" ht="16.5" customHeight="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row>
    <row r="4302" spans="2:49" ht="16.5" customHeight="1">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row>
    <row r="4303" spans="2:49" ht="16.5" customHeight="1">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row>
    <row r="4304" spans="2:49" ht="16.5" customHeight="1">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row>
    <row r="4305" spans="2:49" ht="16.5" customHeight="1">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row>
    <row r="4306" spans="2:49" ht="16.5" customHeight="1">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row>
    <row r="4307" spans="2:49" ht="16.5" customHeight="1">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row>
    <row r="4308" spans="2:49" ht="16.5" customHeight="1">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row>
    <row r="4309" spans="2:49" ht="16.5" customHeight="1">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row>
    <row r="4310" spans="2:49" ht="16.5" customHeight="1">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row>
    <row r="4311" spans="2:49" ht="16.5" customHeight="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row>
    <row r="4312" spans="2:49" ht="16.5" customHeight="1">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row>
    <row r="4313" spans="2:49" ht="16.5" customHeight="1">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row>
    <row r="4314" spans="2:49" ht="16.5" customHeight="1">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row>
    <row r="4315" spans="2:49" ht="16.5" customHeight="1">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row>
    <row r="4316" spans="2:49" ht="16.5" customHeight="1">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row>
    <row r="4317" spans="2:49" ht="16.5" customHeight="1">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row>
    <row r="4318" spans="2:49" ht="16.5" customHeight="1">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row>
    <row r="4319" spans="2:49" ht="16.5" customHeight="1">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row>
    <row r="4320" spans="2:49" ht="16.5" customHeight="1">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row>
    <row r="4321" spans="2:49" ht="16.5" customHeight="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row>
    <row r="4322" spans="2:49" ht="16.5" customHeight="1">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row>
    <row r="4323" spans="2:49" ht="16.5" customHeight="1">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row>
    <row r="4324" spans="2:49" ht="16.5" customHeight="1">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row>
    <row r="4325" spans="2:49" ht="16.5" customHeight="1">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row>
    <row r="4326" spans="2:49" ht="16.5" customHeight="1">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row>
    <row r="4327" spans="2:49" ht="16.5" customHeight="1">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row>
    <row r="4328" spans="2:49" ht="16.5" customHeight="1">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row>
    <row r="4329" spans="2:49" ht="16.5" customHeight="1">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row>
    <row r="4330" spans="2:49" ht="16.5" customHeight="1">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row>
    <row r="4331" spans="2:49" ht="16.5" customHeight="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row>
    <row r="4332" spans="2:49" ht="16.5" customHeight="1">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row>
    <row r="4333" spans="2:49" ht="16.5" customHeight="1">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row>
    <row r="4334" spans="2:49" ht="16.5" customHeight="1">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row>
    <row r="4335" spans="2:49" ht="16.5" customHeight="1">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row>
    <row r="4336" spans="2:49" ht="16.5" customHeight="1">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row>
    <row r="4337" spans="2:49" ht="16.5" customHeight="1">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row>
    <row r="4338" spans="2:49" ht="16.5" customHeight="1">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row>
    <row r="4339" spans="2:49" ht="16.5" customHeight="1">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row>
    <row r="4340" spans="2:49" ht="16.5" customHeight="1">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row>
    <row r="4341" spans="2:49" ht="16.5" customHeight="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row>
    <row r="4342" spans="2:49" ht="16.5" customHeight="1">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row>
    <row r="4343" spans="2:49" ht="16.5" customHeight="1">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row>
    <row r="4344" spans="2:49" ht="16.5" customHeight="1">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row>
    <row r="4345" spans="2:49" ht="16.5" customHeight="1">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row>
    <row r="4346" spans="2:49" ht="16.5" customHeight="1">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row>
    <row r="4347" spans="2:49" ht="16.5" customHeight="1">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row>
    <row r="4348" spans="2:49" ht="16.5" customHeight="1">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row>
    <row r="4349" spans="2:49" ht="16.5" customHeight="1">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row>
    <row r="4350" spans="2:49" ht="16.5" customHeight="1">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row>
    <row r="4351" spans="2:49" ht="16.5" customHeight="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row>
    <row r="4352" spans="2:49" ht="16.5" customHeight="1">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row>
    <row r="4353" spans="2:49" ht="16.5" customHeight="1">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row>
    <row r="4354" spans="2:49" ht="16.5" customHeight="1">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row>
    <row r="4355" spans="2:49" ht="16.5" customHeight="1">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row>
    <row r="4356" spans="2:49" ht="16.5" customHeight="1">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row>
    <row r="4357" spans="2:49" ht="16.5" customHeight="1">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row>
    <row r="4358" spans="2:49" ht="16.5" customHeight="1">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row>
    <row r="4359" spans="2:49" ht="16.5" customHeight="1">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row>
    <row r="4360" spans="2:49" ht="16.5" customHeight="1">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row>
    <row r="4361" spans="2:49" ht="16.5" customHeight="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row>
    <row r="4362" spans="2:49" ht="16.5" customHeight="1">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row>
    <row r="4363" spans="2:49" ht="16.5" customHeight="1">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row>
    <row r="4364" spans="2:49" ht="16.5" customHeight="1">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row>
    <row r="4365" spans="2:49" ht="16.5" customHeight="1">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row>
    <row r="4366" spans="2:49" ht="16.5" customHeight="1">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row>
    <row r="4367" spans="2:49" ht="16.5" customHeight="1">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row>
    <row r="4368" spans="2:49" ht="16.5" customHeight="1">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row>
    <row r="4369" spans="2:49" ht="16.5" customHeight="1">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row>
    <row r="4370" spans="2:49" ht="16.5" customHeight="1">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row>
    <row r="4371" spans="2:49" ht="16.5" customHeight="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row>
    <row r="4372" spans="2:49" ht="16.5" customHeight="1">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row>
    <row r="4373" spans="2:49" ht="16.5" customHeight="1">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row>
    <row r="4374" spans="2:49" ht="16.5" customHeight="1">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row>
    <row r="4375" spans="2:49" ht="16.5" customHeight="1">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row>
    <row r="4376" spans="2:49" ht="16.5" customHeight="1">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row>
    <row r="4377" spans="2:49" ht="16.5" customHeight="1">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row>
    <row r="4378" spans="2:49" ht="16.5" customHeight="1">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row>
    <row r="4379" spans="2:49" ht="16.5" customHeight="1">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row>
    <row r="4380" spans="2:49" ht="16.5" customHeight="1">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row>
    <row r="4381" spans="2:49" ht="16.5" customHeight="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row>
    <row r="4382" spans="2:49" ht="16.5" customHeight="1">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row>
    <row r="4383" spans="2:49" ht="16.5" customHeight="1">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row>
    <row r="4384" spans="2:49" ht="16.5" customHeight="1">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row>
    <row r="4385" spans="2:49" ht="16.5" customHeight="1">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row>
    <row r="4386" spans="2:49" ht="16.5" customHeight="1">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row>
    <row r="4387" spans="2:49" ht="16.5" customHeight="1">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row>
    <row r="4388" spans="2:49" ht="16.5" customHeight="1">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row>
    <row r="4389" spans="2:49" ht="16.5" customHeight="1">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row>
    <row r="4390" spans="2:49" ht="16.5" customHeight="1">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row>
    <row r="4391" spans="2:49" ht="16.5" customHeight="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row>
    <row r="4392" spans="2:49" ht="16.5" customHeight="1">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row>
    <row r="4393" spans="2:49" ht="16.5" customHeight="1">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row>
    <row r="4394" spans="2:49" ht="16.5" customHeight="1">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row>
    <row r="4395" spans="2:49" ht="16.5" customHeight="1">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row>
    <row r="4396" spans="2:49" ht="16.5" customHeight="1">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row>
    <row r="4397" spans="2:49" ht="16.5" customHeight="1">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row>
    <row r="4398" spans="2:49" ht="16.5" customHeight="1">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row>
    <row r="4399" spans="2:49" ht="16.5" customHeight="1">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row>
    <row r="4400" spans="2:49" ht="16.5" customHeight="1">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row>
    <row r="4401" spans="2:49" ht="16.5" customHeight="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row>
    <row r="4402" spans="2:49" ht="16.5" customHeight="1">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row>
    <row r="4403" spans="2:49" ht="16.5" customHeight="1">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row>
    <row r="4404" spans="2:49" ht="16.5" customHeight="1">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row>
    <row r="4405" spans="2:49" ht="16.5" customHeight="1">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row>
    <row r="4406" spans="2:49" ht="16.5" customHeight="1">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row>
    <row r="4407" spans="2:49" ht="16.5" customHeight="1">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row>
    <row r="4408" spans="2:49" ht="16.5" customHeight="1">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row>
    <row r="4409" spans="2:49" ht="16.5" customHeight="1">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row>
    <row r="4410" spans="2:49" ht="16.5" customHeight="1">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row>
    <row r="4411" spans="2:49" ht="16.5" customHeight="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row>
    <row r="4412" spans="2:49" ht="16.5" customHeight="1">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row>
    <row r="4413" spans="2:49" ht="16.5" customHeight="1">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row>
    <row r="4414" spans="2:49" ht="16.5" customHeight="1">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row>
    <row r="4415" spans="2:49" ht="16.5" customHeight="1">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row>
    <row r="4416" spans="2:49" ht="16.5" customHeight="1">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row>
    <row r="4417" spans="2:49" ht="16.5" customHeight="1">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row>
    <row r="4418" spans="2:49" ht="16.5" customHeight="1">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row>
    <row r="4419" spans="2:49" ht="16.5" customHeight="1">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row>
    <row r="4420" spans="2:49" ht="16.5" customHeight="1">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row>
    <row r="4421" spans="2:49" ht="16.5" customHeight="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row>
    <row r="4422" spans="2:49" ht="16.5" customHeight="1">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row>
    <row r="4423" spans="2:49" ht="16.5" customHeight="1">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row>
    <row r="4424" spans="2:49" ht="16.5" customHeight="1">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row>
    <row r="4425" spans="2:49" ht="16.5" customHeight="1">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row>
    <row r="4426" spans="2:49" ht="16.5" customHeight="1">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row>
    <row r="4427" spans="2:49" ht="16.5" customHeight="1">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row>
    <row r="4428" spans="2:49" ht="16.5" customHeight="1">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row>
    <row r="4429" spans="2:49" ht="16.5" customHeight="1">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row>
    <row r="4430" spans="2:49" ht="16.5" customHeight="1">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row>
    <row r="4431" spans="2:49" ht="16.5" customHeight="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row>
    <row r="4432" spans="2:49" ht="16.5" customHeight="1">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row>
    <row r="4433" spans="2:49" ht="16.5" customHeight="1">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row>
    <row r="4434" spans="2:49" ht="16.5" customHeight="1">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row>
    <row r="4435" spans="2:49" ht="16.5" customHeight="1">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row>
    <row r="4436" spans="2:49" ht="16.5" customHeight="1">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row>
    <row r="4437" spans="2:49" ht="16.5" customHeight="1">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row>
    <row r="4438" spans="2:49" ht="16.5" customHeight="1">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row>
    <row r="4439" spans="2:49" ht="16.5" customHeight="1">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row>
    <row r="4440" spans="2:49" ht="16.5" customHeight="1">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row>
    <row r="4441" spans="2:49" ht="16.5" customHeight="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row>
    <row r="4442" spans="2:49" ht="16.5" customHeight="1">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row>
    <row r="4443" spans="2:49" ht="16.5" customHeight="1">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row>
    <row r="4444" spans="2:49" ht="16.5" customHeight="1">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row>
    <row r="4445" spans="2:49" ht="16.5" customHeight="1">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row>
    <row r="4446" spans="2:49" ht="16.5" customHeight="1">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row>
    <row r="4447" spans="2:49" ht="16.5" customHeight="1">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row>
    <row r="4448" spans="2:49" ht="16.5" customHeight="1">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row>
    <row r="4449" spans="2:49" ht="16.5" customHeight="1">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row>
    <row r="4450" spans="2:49" ht="16.5" customHeight="1">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row>
    <row r="4451" spans="2:49" ht="16.5" customHeight="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row>
    <row r="4452" spans="2:49" ht="16.5" customHeight="1">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row>
    <row r="4453" spans="2:49" ht="16.5" customHeight="1">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row>
    <row r="4454" spans="2:49" ht="16.5" customHeight="1">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row>
    <row r="4455" spans="2:49" ht="16.5" customHeight="1">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row>
    <row r="4456" spans="2:49" ht="16.5" customHeight="1">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row>
    <row r="4457" spans="2:49" ht="16.5" customHeight="1">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row>
    <row r="4458" spans="2:49" ht="16.5" customHeight="1">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row>
    <row r="4459" spans="2:49" ht="16.5" customHeight="1">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row>
    <row r="4460" spans="2:49" ht="16.5" customHeight="1">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row>
    <row r="4461" spans="2:49" ht="16.5" customHeight="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row>
    <row r="4462" spans="2:49" ht="16.5" customHeight="1">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row>
    <row r="4463" spans="2:49" ht="16.5" customHeight="1">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row>
    <row r="4464" spans="2:49" ht="16.5" customHeight="1">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row>
    <row r="4465" spans="2:49" ht="16.5" customHeight="1">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row>
    <row r="4466" spans="2:49" ht="16.5" customHeight="1">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row>
    <row r="4467" spans="2:49" ht="16.5" customHeight="1">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row>
    <row r="4468" spans="2:49" ht="16.5" customHeight="1">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row>
    <row r="4469" spans="2:49" ht="16.5" customHeight="1">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row>
    <row r="4470" spans="2:49" ht="16.5" customHeight="1">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row>
    <row r="4471" spans="2:49" ht="16.5" customHeight="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row>
    <row r="4472" spans="2:49" ht="16.5" customHeight="1">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row>
    <row r="4473" spans="2:49" ht="16.5" customHeight="1">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row>
    <row r="4474" spans="2:49" ht="16.5" customHeight="1">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row>
    <row r="4475" spans="2:49" ht="16.5" customHeight="1">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row>
    <row r="4476" spans="2:49" ht="16.5" customHeight="1">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row>
    <row r="4477" spans="2:49" ht="16.5" customHeight="1">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row>
    <row r="4478" spans="2:49" ht="16.5" customHeight="1">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row>
    <row r="4479" spans="2:49" ht="16.5" customHeight="1">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row>
    <row r="4480" spans="2:49" ht="16.5" customHeight="1">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row>
    <row r="4481" spans="2:49" ht="16.5" customHeight="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row>
    <row r="4482" spans="2:49" ht="16.5" customHeight="1">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row>
    <row r="4483" spans="2:49" ht="16.5" customHeight="1">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row>
    <row r="4484" spans="2:49" ht="16.5" customHeight="1">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row>
    <row r="4485" spans="2:49" ht="16.5" customHeight="1">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row>
    <row r="4486" spans="2:49" ht="16.5" customHeight="1">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row>
    <row r="4487" spans="2:49" ht="16.5" customHeight="1">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row>
    <row r="4488" spans="2:49" ht="16.5" customHeight="1">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row>
    <row r="4489" spans="2:49" ht="16.5" customHeight="1">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row>
    <row r="4490" spans="2:49" ht="16.5" customHeight="1">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row>
    <row r="4491" spans="2:49" ht="16.5" customHeight="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row>
    <row r="4492" spans="2:49" ht="16.5" customHeight="1">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row>
    <row r="4493" spans="2:49" ht="16.5" customHeight="1">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row>
    <row r="4494" spans="2:49" ht="16.5" customHeight="1">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row>
    <row r="4495" spans="2:49" ht="16.5" customHeight="1">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row>
    <row r="4496" spans="2:49" ht="16.5" customHeight="1">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row>
    <row r="4497" spans="2:49" ht="16.5" customHeight="1">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row>
    <row r="4498" spans="2:49" ht="16.5" customHeight="1">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row>
    <row r="4499" spans="2:49" ht="16.5" customHeight="1">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row>
    <row r="4500" spans="2:49" ht="16.5" customHeight="1">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row>
    <row r="4501" spans="2:49" ht="16.5" customHeight="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row>
    <row r="4502" spans="2:49" ht="16.5" customHeight="1">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row>
    <row r="4503" spans="2:49" ht="16.5" customHeight="1">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row>
    <row r="4504" spans="2:49" ht="16.5" customHeight="1">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row>
    <row r="4505" spans="2:49" ht="16.5" customHeight="1">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row>
    <row r="4506" spans="2:49" ht="16.5" customHeight="1">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row>
    <row r="4507" spans="2:49" ht="16.5" customHeight="1">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row>
    <row r="4508" spans="2:49" ht="16.5" customHeight="1">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row>
    <row r="4509" spans="2:49" ht="16.5" customHeight="1">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row>
    <row r="4510" spans="2:49" ht="16.5" customHeight="1">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row>
    <row r="4511" spans="2:49" ht="16.5" customHeight="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row>
    <row r="4512" spans="2:49" ht="16.5" customHeight="1">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row>
    <row r="4513" spans="2:49" ht="16.5" customHeight="1">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row>
    <row r="4514" spans="2:49" ht="16.5" customHeight="1">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row>
    <row r="4515" spans="2:49" ht="16.5" customHeight="1">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row>
    <row r="4516" spans="2:49" ht="16.5" customHeight="1">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row>
    <row r="4517" spans="2:49" ht="16.5" customHeight="1">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row>
    <row r="4518" spans="2:49" ht="16.5" customHeight="1">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row>
    <row r="4519" spans="2:49" ht="16.5" customHeight="1">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row>
    <row r="4520" spans="2:49" ht="16.5" customHeight="1">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row>
    <row r="4521" spans="2:49" ht="16.5" customHeight="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row>
    <row r="4522" spans="2:49" ht="16.5" customHeight="1">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row>
    <row r="4523" spans="2:49" ht="16.5" customHeight="1">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row>
    <row r="4524" spans="2:49" ht="16.5" customHeight="1">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row>
    <row r="4525" spans="2:49" ht="16.5" customHeight="1">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row>
    <row r="4526" spans="2:49" ht="16.5" customHeight="1">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row>
    <row r="4527" spans="2:49" ht="16.5" customHeight="1">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row>
    <row r="4528" spans="2:49" ht="16.5" customHeight="1">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row>
    <row r="4529" spans="2:49" ht="16.5" customHeight="1">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row>
    <row r="4530" spans="2:49" ht="16.5" customHeight="1">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row>
    <row r="4531" spans="2:49" ht="16.5" customHeight="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row>
    <row r="4532" spans="2:49" ht="16.5" customHeight="1">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row>
    <row r="4533" spans="2:49" ht="16.5" customHeight="1">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row>
    <row r="4534" spans="2:49" ht="16.5" customHeight="1">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row>
    <row r="4535" spans="2:49" ht="16.5" customHeight="1">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row>
    <row r="4536" spans="2:49" ht="16.5" customHeight="1">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row>
    <row r="4537" spans="2:49" ht="16.5" customHeight="1">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row>
    <row r="4538" spans="2:49" ht="16.5" customHeight="1">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row>
    <row r="4539" spans="2:49" ht="16.5" customHeight="1">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row>
    <row r="4540" spans="2:49" ht="16.5" customHeight="1">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row>
    <row r="4541" spans="2:49" ht="16.5" customHeight="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row>
    <row r="4542" spans="2:49" ht="16.5" customHeight="1">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row>
    <row r="4543" spans="2:49" ht="16.5" customHeight="1">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row>
    <row r="4544" spans="2:49" ht="16.5" customHeight="1">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row>
    <row r="4545" spans="2:49" ht="16.5" customHeight="1">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row>
    <row r="4546" spans="2:49" ht="16.5" customHeight="1">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row>
    <row r="4547" spans="2:49" ht="16.5" customHeight="1">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row>
    <row r="4548" spans="2:49" ht="16.5" customHeight="1">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row>
    <row r="4549" spans="2:49" ht="16.5" customHeight="1">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row>
    <row r="4550" spans="2:49" ht="16.5" customHeight="1">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row>
    <row r="4551" spans="2:49" ht="16.5" customHeight="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row>
    <row r="4552" spans="2:49" ht="16.5" customHeight="1">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row>
    <row r="4553" spans="2:49" ht="16.5" customHeight="1">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row>
    <row r="4554" spans="2:49" ht="16.5" customHeight="1">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row>
    <row r="4555" spans="2:49" ht="16.5" customHeight="1">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row>
    <row r="4556" spans="2:49" ht="16.5" customHeight="1">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row>
    <row r="4557" spans="2:49" ht="16.5" customHeight="1">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row>
    <row r="4558" spans="2:49" ht="16.5" customHeight="1">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row>
    <row r="4559" spans="2:49" ht="16.5" customHeight="1">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row>
    <row r="4560" spans="2:49" ht="16.5" customHeight="1">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row>
    <row r="4561" spans="2:49" ht="16.5" customHeight="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row>
    <row r="4562" spans="2:49" ht="16.5" customHeight="1">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row>
    <row r="4563" spans="2:49" ht="16.5" customHeight="1">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row>
    <row r="4564" spans="2:49" ht="16.5" customHeight="1">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row>
    <row r="4565" spans="2:49" ht="16.5" customHeight="1">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row>
    <row r="4566" spans="2:49" ht="16.5" customHeight="1">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row>
    <row r="4567" spans="2:49" ht="16.5" customHeight="1">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row>
    <row r="4568" spans="2:49" ht="16.5" customHeight="1">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row>
    <row r="4569" spans="2:49" ht="16.5" customHeight="1">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row>
    <row r="4570" spans="2:49" ht="16.5" customHeight="1">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row>
    <row r="4571" spans="2:49" ht="16.5" customHeight="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row>
    <row r="4572" spans="2:49" ht="16.5" customHeight="1">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row>
    <row r="4573" spans="2:49" ht="16.5" customHeight="1">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row>
    <row r="4574" spans="2:49" ht="16.5" customHeight="1">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row>
    <row r="4575" spans="2:49" ht="16.5" customHeight="1">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row>
    <row r="4576" spans="2:49" ht="16.5" customHeight="1">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row>
    <row r="4577" spans="2:49" ht="16.5" customHeight="1">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row>
    <row r="4578" spans="2:49" ht="16.5" customHeight="1">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row>
    <row r="4579" spans="2:49" ht="16.5" customHeight="1">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row>
    <row r="4580" spans="2:49" ht="16.5" customHeight="1">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row>
    <row r="4581" spans="2:49" ht="16.5" customHeight="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row>
    <row r="4582" spans="2:49" ht="16.5" customHeight="1">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row>
    <row r="4583" spans="2:49" ht="16.5" customHeight="1">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row>
    <row r="4584" spans="2:49" ht="16.5" customHeight="1">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row>
    <row r="4585" spans="2:49" ht="16.5" customHeight="1">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row>
    <row r="4586" spans="2:49" ht="16.5" customHeight="1">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row>
    <row r="4587" spans="2:49" ht="16.5" customHeight="1">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row>
    <row r="4588" spans="2:49" ht="16.5" customHeight="1">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row>
    <row r="4589" spans="2:49" ht="16.5" customHeight="1">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row>
    <row r="4590" spans="2:49" ht="16.5" customHeight="1">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row>
    <row r="4591" spans="2:49" ht="16.5" customHeight="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row>
    <row r="4592" spans="2:49" ht="16.5" customHeight="1">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row>
    <row r="4593" spans="2:49" ht="16.5" customHeight="1">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row>
    <row r="4594" spans="2:49" ht="16.5" customHeight="1">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row>
    <row r="4595" spans="2:49" ht="16.5" customHeight="1">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row>
    <row r="4596" spans="2:49" ht="16.5" customHeight="1">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row>
    <row r="4597" spans="2:49" ht="16.5" customHeight="1">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row>
    <row r="4598" spans="2:49" ht="16.5" customHeight="1">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row>
    <row r="4599" spans="2:49" ht="16.5" customHeight="1">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row>
    <row r="4600" spans="2:49" ht="16.5" customHeight="1">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row>
    <row r="4601" spans="2:49" ht="16.5" customHeight="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row>
    <row r="4602" spans="2:49" ht="16.5" customHeight="1">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row>
    <row r="4603" spans="2:49" ht="16.5" customHeight="1">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row>
    <row r="4604" spans="2:49" ht="16.5" customHeight="1">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row>
    <row r="4605" spans="2:49" ht="16.5" customHeight="1">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row>
    <row r="4606" spans="2:49" ht="16.5" customHeight="1">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row>
    <row r="4607" spans="2:49" ht="16.5" customHeight="1">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row>
    <row r="4608" spans="2:49" ht="16.5" customHeight="1">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row>
    <row r="4609" spans="2:49" ht="16.5" customHeight="1">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row>
    <row r="4610" spans="2:49" ht="16.5" customHeight="1">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row>
    <row r="4611" spans="2:49" ht="16.5" customHeight="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row>
    <row r="4612" spans="2:49" ht="16.5" customHeight="1">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row>
    <row r="4613" spans="2:49" ht="16.5" customHeight="1">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row>
    <row r="4614" spans="2:49" ht="16.5" customHeight="1">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row>
    <row r="4615" spans="2:49" ht="16.5" customHeight="1">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row>
    <row r="4616" spans="2:49" ht="16.5" customHeight="1">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row>
    <row r="4617" spans="2:49" ht="16.5" customHeight="1">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row>
    <row r="4618" spans="2:49" ht="16.5" customHeight="1">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row>
    <row r="4619" spans="2:49" ht="16.5" customHeight="1">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row>
    <row r="4620" spans="2:49" ht="16.5" customHeight="1">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row>
    <row r="4621" spans="2:49" ht="16.5" customHeight="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row>
    <row r="4622" spans="2:49" ht="16.5" customHeight="1">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row>
    <row r="4623" spans="2:49" ht="16.5" customHeight="1">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row>
    <row r="4624" spans="2:49" ht="16.5" customHeight="1">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row>
    <row r="4625" spans="2:49" ht="16.5" customHeight="1">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row>
    <row r="4626" spans="2:49" ht="16.5" customHeight="1">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row>
    <row r="4627" spans="2:49" ht="16.5" customHeight="1">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row>
    <row r="4628" spans="2:49" ht="16.5" customHeight="1">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row>
    <row r="4629" spans="2:49" ht="16.5" customHeight="1">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row>
    <row r="4630" spans="2:49" ht="16.5" customHeight="1">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row>
    <row r="4631" spans="2:49" ht="16.5" customHeight="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row>
    <row r="4632" spans="2:49" ht="16.5" customHeight="1">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row>
    <row r="4633" spans="2:49" ht="16.5" customHeight="1">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row>
    <row r="4634" spans="2:49" ht="16.5" customHeight="1">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row>
    <row r="4635" spans="2:49" ht="16.5" customHeight="1">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row>
    <row r="4636" spans="2:49" ht="16.5" customHeight="1">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row>
    <row r="4637" spans="2:49" ht="16.5" customHeight="1">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row>
    <row r="4638" spans="2:49" ht="16.5" customHeight="1">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row>
    <row r="4639" spans="2:49" ht="16.5" customHeight="1">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row>
    <row r="4640" spans="2:49" ht="16.5" customHeight="1">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row>
    <row r="4641" spans="2:49" ht="16.5" customHeight="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row>
    <row r="4642" spans="2:49" ht="16.5" customHeight="1">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row>
    <row r="4643" spans="2:49" ht="16.5" customHeight="1">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row>
    <row r="4644" spans="2:49" ht="16.5" customHeight="1">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row>
    <row r="4645" spans="2:49" ht="16.5" customHeight="1">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row>
    <row r="4646" spans="2:49" ht="16.5" customHeight="1">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row>
    <row r="4647" spans="2:49" ht="16.5" customHeight="1">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row>
    <row r="4648" spans="2:49" ht="16.5" customHeight="1">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row>
    <row r="4649" spans="2:49" ht="16.5" customHeight="1">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row>
    <row r="4650" spans="2:49" ht="16.5" customHeight="1">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row>
    <row r="4651" spans="2:49" ht="16.5" customHeight="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row>
    <row r="4652" spans="2:49" ht="16.5" customHeight="1">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row>
    <row r="4653" spans="2:49" ht="16.5" customHeight="1">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row>
    <row r="4654" spans="2:49" ht="16.5" customHeight="1">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row>
    <row r="4655" spans="2:49" ht="16.5" customHeight="1">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row>
    <row r="4656" spans="2:49" ht="16.5" customHeight="1">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row>
    <row r="4657" spans="2:49" ht="16.5" customHeight="1">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row>
    <row r="4658" spans="2:49" ht="16.5" customHeight="1">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row>
    <row r="4659" spans="2:49" ht="16.5" customHeight="1">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row>
    <row r="4660" spans="2:49" ht="16.5" customHeight="1">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row>
    <row r="4661" spans="2:49" ht="16.5" customHeight="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row>
    <row r="4662" spans="2:49" ht="16.5" customHeight="1">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row>
    <row r="4663" spans="2:49" ht="16.5" customHeight="1">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row>
    <row r="4664" spans="2:49" ht="16.5" customHeight="1">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row>
    <row r="4665" spans="2:49" ht="16.5" customHeight="1">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row>
    <row r="4666" spans="2:49" ht="16.5" customHeight="1">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row>
    <row r="4667" spans="2:49" ht="16.5" customHeight="1">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row>
    <row r="4668" spans="2:49" ht="16.5" customHeight="1">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row>
    <row r="4669" spans="2:49" ht="16.5" customHeight="1">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row>
    <row r="4670" spans="2:49" ht="16.5" customHeight="1">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row>
    <row r="4671" spans="2:49" ht="16.5" customHeight="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row>
    <row r="4672" spans="2:49" ht="16.5" customHeight="1">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row>
    <row r="4673" spans="2:49" ht="16.5" customHeight="1">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row>
    <row r="4674" spans="2:49" ht="16.5" customHeight="1">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row>
    <row r="4675" spans="2:49" ht="16.5" customHeight="1">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row>
    <row r="4676" spans="2:49" ht="16.5" customHeight="1">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row>
    <row r="4677" spans="2:49" ht="16.5" customHeight="1">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row>
    <row r="4678" spans="2:49" ht="16.5" customHeight="1">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row>
    <row r="4679" spans="2:49" ht="16.5" customHeight="1">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row>
    <row r="4680" spans="2:49" ht="16.5" customHeight="1">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row>
    <row r="4681" spans="2:49" ht="16.5" customHeight="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row>
    <row r="4682" spans="2:49" ht="16.5" customHeight="1">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row>
    <row r="4683" spans="2:49" ht="16.5" customHeight="1">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row>
    <row r="4684" spans="2:49" ht="16.5" customHeight="1">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row>
    <row r="4685" spans="2:49" ht="16.5" customHeight="1">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row>
    <row r="4686" spans="2:49" ht="16.5" customHeight="1">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row>
    <row r="4687" spans="2:49" ht="16.5" customHeight="1">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row>
    <row r="4688" spans="2:49" ht="16.5" customHeight="1">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row>
    <row r="4689" spans="2:49" ht="16.5" customHeight="1">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row>
    <row r="4690" spans="2:49" ht="16.5" customHeight="1">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row>
    <row r="4691" spans="2:49" ht="16.5" customHeight="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row>
    <row r="4692" spans="2:49" ht="16.5" customHeight="1">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row>
    <row r="4693" spans="2:49" ht="16.5" customHeight="1">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row>
    <row r="4694" spans="2:49" ht="16.5" customHeight="1">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row>
    <row r="4695" spans="2:49" ht="16.5" customHeight="1">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row>
    <row r="4696" spans="2:49" ht="16.5" customHeight="1">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row>
    <row r="4697" spans="2:49" ht="16.5" customHeight="1">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row>
    <row r="4698" spans="2:49" ht="16.5" customHeight="1">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row>
    <row r="4699" spans="2:49" ht="16.5" customHeight="1">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row>
    <row r="4700" spans="2:49" ht="16.5" customHeight="1">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row>
    <row r="4701" spans="2:49" ht="16.5" customHeight="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row>
    <row r="4702" spans="2:49" ht="16.5" customHeight="1">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row>
    <row r="4703" spans="2:49" ht="16.5" customHeight="1">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row>
    <row r="4704" spans="2:49" ht="16.5" customHeight="1">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row>
    <row r="4705" spans="2:49" ht="16.5" customHeight="1">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row>
    <row r="4706" spans="2:49" ht="16.5" customHeight="1">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row>
    <row r="4707" spans="2:49" ht="16.5" customHeight="1">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row>
    <row r="4708" spans="2:49" ht="16.5" customHeight="1">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row>
    <row r="4709" spans="2:49" ht="16.5" customHeight="1">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row>
    <row r="4710" spans="2:49" ht="16.5" customHeight="1">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row>
    <row r="4711" spans="2:49" ht="16.5" customHeight="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row>
    <row r="4712" spans="2:49" ht="16.5" customHeight="1">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row>
    <row r="4713" spans="2:49" ht="16.5" customHeight="1">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row>
    <row r="4714" spans="2:49" ht="16.5" customHeight="1">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row>
    <row r="4715" spans="2:49" ht="16.5" customHeight="1">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row>
    <row r="4716" spans="2:49" ht="16.5" customHeight="1">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row>
    <row r="4717" spans="2:49" ht="16.5" customHeight="1">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row>
    <row r="4718" spans="2:49" ht="16.5" customHeight="1">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row>
    <row r="4719" spans="2:49" ht="16.5" customHeight="1">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row>
    <row r="4720" spans="2:49" ht="16.5" customHeight="1">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row>
    <row r="4721" spans="2:49" ht="16.5" customHeight="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row>
    <row r="4722" spans="2:49" ht="16.5" customHeight="1">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row>
    <row r="4723" spans="2:49" ht="16.5" customHeight="1">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row>
    <row r="4724" spans="2:49" ht="16.5" customHeight="1">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row>
    <row r="4725" spans="2:49" ht="16.5" customHeight="1">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row>
    <row r="4726" spans="2:49" ht="16.5" customHeight="1">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row>
    <row r="4727" spans="2:49" ht="16.5" customHeight="1">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row>
    <row r="4728" spans="2:49" ht="16.5" customHeight="1">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row>
    <row r="4729" spans="2:49" ht="16.5" customHeight="1">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row>
    <row r="4730" spans="2:49" ht="16.5" customHeight="1">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row>
    <row r="4731" spans="2:49" ht="16.5" customHeight="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row>
    <row r="4732" spans="2:49" ht="16.5" customHeight="1">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row>
    <row r="4733" spans="2:49" ht="16.5" customHeight="1">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row>
    <row r="4734" spans="2:49" ht="16.5" customHeight="1">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row>
    <row r="4735" spans="2:49" ht="16.5" customHeight="1">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row>
    <row r="4736" spans="2:49" ht="16.5" customHeight="1">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row>
    <row r="4737" spans="2:49" ht="16.5" customHeight="1">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row>
    <row r="4738" spans="2:49" ht="16.5" customHeight="1">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row>
    <row r="4739" spans="2:49" ht="16.5" customHeight="1">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row>
    <row r="4740" spans="2:49" ht="16.5" customHeight="1">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row>
    <row r="4741" spans="2:49" ht="16.5" customHeight="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row>
    <row r="4742" spans="2:49" ht="16.5" customHeight="1">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row>
    <row r="4743" spans="2:49" ht="16.5" customHeight="1">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row>
    <row r="4744" spans="2:49" ht="16.5" customHeight="1">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row>
    <row r="4745" spans="2:49" ht="16.5" customHeight="1">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row>
    <row r="4746" spans="2:49" ht="16.5" customHeight="1">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row>
    <row r="4747" spans="2:49" ht="16.5" customHeight="1">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row>
    <row r="4748" spans="2:49" ht="16.5" customHeight="1">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row>
    <row r="4749" spans="2:49" ht="16.5" customHeight="1">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row>
    <row r="4750" spans="2:49" ht="16.5" customHeight="1">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row>
    <row r="4751" spans="2:49" ht="16.5" customHeight="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row>
    <row r="4752" spans="2:49" ht="16.5" customHeight="1">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row>
    <row r="4753" spans="2:49" ht="16.5" customHeight="1">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row>
    <row r="4754" spans="2:49" ht="16.5" customHeight="1">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row>
    <row r="4755" spans="2:49" ht="16.5" customHeight="1">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row>
    <row r="4756" spans="2:49" ht="16.5" customHeight="1">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row>
    <row r="4757" spans="2:49" ht="16.5" customHeight="1">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row>
    <row r="4758" spans="2:49" ht="16.5" customHeight="1">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row>
    <row r="4759" spans="2:49" ht="16.5" customHeight="1">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row>
    <row r="4760" spans="2:49" ht="16.5" customHeight="1">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row>
    <row r="4761" spans="2:49" ht="16.5" customHeight="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row>
    <row r="4762" spans="2:49" ht="16.5" customHeight="1">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row>
    <row r="4763" spans="2:49" ht="16.5" customHeight="1">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row>
    <row r="4764" spans="2:49" ht="16.5" customHeight="1">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row>
    <row r="4765" spans="2:49" ht="16.5" customHeight="1">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row>
    <row r="4766" spans="2:49" ht="16.5" customHeight="1">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row>
    <row r="4767" spans="2:49" ht="16.5" customHeight="1">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row>
    <row r="4768" spans="2:49" ht="16.5" customHeight="1">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row>
    <row r="4769" spans="2:49" ht="16.5" customHeight="1">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row>
    <row r="4770" spans="2:49" ht="16.5" customHeight="1">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row>
    <row r="4771" spans="2:49" ht="16.5" customHeight="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row>
    <row r="4772" spans="2:49" ht="16.5" customHeight="1">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row>
    <row r="4773" spans="2:49" ht="16.5" customHeight="1">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row>
    <row r="4774" spans="2:49" ht="16.5" customHeight="1">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row>
    <row r="4775" spans="2:49" ht="16.5" customHeight="1">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row>
    <row r="4776" spans="2:49" ht="16.5" customHeight="1">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row>
    <row r="4777" spans="2:49" ht="16.5" customHeight="1">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row>
    <row r="4778" spans="2:49" ht="16.5" customHeight="1">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row>
    <row r="4779" spans="2:49" ht="16.5" customHeight="1">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row>
    <row r="4780" spans="2:49" ht="16.5" customHeight="1">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row>
    <row r="4781" spans="2:49" ht="16.5" customHeight="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row>
    <row r="4782" spans="2:49" ht="16.5" customHeight="1">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row>
    <row r="4783" spans="2:49" ht="16.5" customHeight="1">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row>
    <row r="4784" spans="2:49" ht="16.5" customHeight="1">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row>
    <row r="4785" spans="2:49" ht="16.5" customHeight="1">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row>
    <row r="4786" spans="2:49" ht="16.5" customHeight="1">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row>
    <row r="4787" spans="2:49" ht="16.5" customHeight="1">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row>
    <row r="4788" spans="2:49" ht="16.5" customHeight="1">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row>
    <row r="4789" spans="2:49" ht="16.5" customHeight="1">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row>
    <row r="4790" spans="2:49" ht="16.5" customHeight="1">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row>
    <row r="4791" spans="2:49" ht="16.5" customHeight="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row>
    <row r="4792" spans="2:49" ht="16.5" customHeight="1">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row>
    <row r="4793" spans="2:49" ht="16.5" customHeight="1">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row>
    <row r="4794" spans="2:49" ht="16.5" customHeight="1">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row>
    <row r="4795" spans="2:49" ht="16.5" customHeight="1">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row>
    <row r="4796" spans="2:49" ht="16.5" customHeight="1">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row>
    <row r="4797" spans="2:49" ht="16.5" customHeight="1">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row>
    <row r="4798" spans="2:49" ht="16.5" customHeight="1">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row>
    <row r="4799" spans="2:49" ht="16.5" customHeight="1">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row>
    <row r="4800" spans="2:49" ht="16.5" customHeight="1">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row>
    <row r="4801" spans="2:49" ht="16.5" customHeight="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row>
    <row r="4802" spans="2:49" ht="16.5" customHeight="1">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row>
    <row r="4803" spans="2:49" ht="16.5" customHeight="1">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row>
    <row r="4804" spans="2:49" ht="16.5" customHeight="1">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row>
    <row r="4805" spans="2:49" ht="16.5" customHeight="1">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row>
    <row r="4806" spans="2:49" ht="16.5" customHeight="1">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row>
    <row r="4807" spans="2:49" ht="16.5" customHeight="1">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row>
    <row r="4808" spans="2:49" ht="16.5" customHeight="1">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row>
    <row r="4809" spans="2:49" ht="16.5" customHeight="1">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row>
    <row r="4810" spans="2:49" ht="16.5" customHeight="1">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row>
    <row r="4811" spans="2:49" ht="16.5" customHeight="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row>
    <row r="4812" spans="2:49" ht="16.5" customHeight="1">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row>
    <row r="4813" spans="2:49" ht="16.5" customHeight="1">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row>
    <row r="4814" spans="2:49" ht="16.5" customHeight="1">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row>
    <row r="4815" spans="2:49" ht="16.5" customHeight="1">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row>
    <row r="4816" spans="2:49" ht="16.5" customHeight="1">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row>
    <row r="4817" spans="2:49" ht="16.5" customHeight="1">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row>
    <row r="4818" spans="2:49" ht="16.5" customHeight="1">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row>
    <row r="4819" spans="2:49" ht="16.5" customHeight="1">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row>
    <row r="4820" spans="2:49" ht="16.5" customHeight="1">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row>
    <row r="4821" spans="2:49" ht="16.5" customHeight="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row>
    <row r="4822" spans="2:49" ht="16.5" customHeight="1">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row>
    <row r="4823" spans="2:49" ht="16.5" customHeight="1">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row>
    <row r="4824" spans="2:49" ht="16.5" customHeight="1">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row>
    <row r="4825" spans="2:49" ht="16.5" customHeight="1">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row>
    <row r="4826" spans="2:49" ht="16.5" customHeight="1">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row>
    <row r="4827" spans="2:49" ht="16.5" customHeight="1">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row>
    <row r="4828" spans="2:49" ht="16.5" customHeight="1">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row>
    <row r="4829" spans="2:49" ht="16.5" customHeight="1">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row>
    <row r="4830" spans="2:49" ht="16.5" customHeight="1">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row>
    <row r="4831" spans="2:49" ht="16.5" customHeight="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row>
    <row r="4832" spans="2:49" ht="16.5" customHeight="1">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row>
    <row r="4833" spans="2:49" ht="16.5" customHeight="1">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row>
    <row r="4834" spans="2:49" ht="16.5" customHeight="1">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row>
    <row r="4835" spans="2:49" ht="16.5" customHeight="1">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row>
    <row r="4836" spans="2:49" ht="16.5" customHeight="1">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row>
    <row r="4837" spans="2:49" ht="16.5" customHeight="1">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row>
    <row r="4838" spans="2:49" ht="16.5" customHeight="1">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row>
    <row r="4839" spans="2:49" ht="16.5" customHeight="1">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row>
    <row r="4840" spans="2:49" ht="16.5" customHeight="1">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row>
    <row r="4841" spans="2:49" ht="16.5" customHeight="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row>
    <row r="4842" spans="2:49" ht="16.5" customHeight="1">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row>
    <row r="4843" spans="2:49" ht="16.5" customHeight="1">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row>
    <row r="4844" spans="2:49" ht="16.5" customHeight="1">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row>
    <row r="4845" spans="2:49" ht="16.5" customHeight="1">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row>
    <row r="4846" spans="2:49" ht="16.5" customHeight="1">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row>
    <row r="4847" spans="2:49" ht="16.5" customHeight="1">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row>
    <row r="4848" spans="2:49" ht="16.5" customHeight="1">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row>
    <row r="4849" spans="2:49" ht="16.5" customHeight="1">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row>
    <row r="4850" spans="2:49" ht="16.5" customHeight="1">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row>
    <row r="4851" spans="2:49" ht="16.5" customHeight="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row>
    <row r="4852" spans="2:49" ht="16.5" customHeight="1">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row>
    <row r="4853" spans="2:49" ht="16.5" customHeight="1">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row>
    <row r="4854" spans="2:49" ht="16.5" customHeight="1">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row>
    <row r="4855" spans="2:49" ht="16.5" customHeight="1">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row>
    <row r="4856" spans="2:49" ht="16.5" customHeight="1">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row>
    <row r="4857" spans="2:49" ht="16.5" customHeight="1">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row>
    <row r="4858" spans="2:49" ht="16.5" customHeight="1">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row>
    <row r="4859" spans="2:49" ht="16.5" customHeight="1">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row>
    <row r="4860" spans="2:49" ht="16.5" customHeight="1">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row>
    <row r="4861" spans="2:49" ht="16.5" customHeight="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row>
    <row r="4862" spans="2:49" ht="16.5" customHeight="1">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row>
    <row r="4863" spans="2:49" ht="16.5" customHeight="1">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row>
    <row r="4864" spans="2:49" ht="16.5" customHeight="1">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row>
    <row r="4865" spans="2:49" ht="16.5" customHeight="1">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row>
    <row r="4866" spans="2:49" ht="16.5" customHeight="1">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row>
    <row r="4867" spans="2:49" ht="16.5" customHeight="1">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row>
    <row r="4868" spans="2:49" ht="16.5" customHeight="1">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row>
    <row r="4869" spans="2:49" ht="16.5" customHeight="1">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row>
    <row r="4870" spans="2:49" ht="16.5" customHeight="1">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row>
    <row r="4871" spans="2:49" ht="16.5" customHeight="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row>
    <row r="4872" spans="2:49" ht="16.5" customHeight="1">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row>
    <row r="4873" spans="2:49" ht="16.5" customHeight="1">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row>
    <row r="4874" spans="2:49" ht="16.5" customHeight="1">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row>
    <row r="4875" spans="2:49" ht="16.5" customHeight="1">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row>
    <row r="4876" spans="2:49" ht="16.5" customHeight="1">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row>
    <row r="4877" spans="2:49" ht="16.5" customHeight="1">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row>
    <row r="4878" spans="2:49" ht="16.5" customHeight="1">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row>
    <row r="4879" spans="2:49" ht="16.5" customHeight="1">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row>
    <row r="4880" spans="2:49" ht="16.5" customHeight="1">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row>
    <row r="4881" spans="2:49" ht="16.5" customHeight="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row>
    <row r="4882" spans="2:49" ht="16.5" customHeight="1">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row>
    <row r="4883" spans="2:49" ht="16.5" customHeight="1">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row>
    <row r="4884" spans="2:49" ht="16.5" customHeight="1">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row>
    <row r="4885" spans="2:49" ht="16.5" customHeight="1">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row>
    <row r="4886" spans="2:49" ht="16.5" customHeight="1">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row>
    <row r="4887" spans="2:49" ht="16.5" customHeight="1">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row>
    <row r="4888" spans="2:49" ht="16.5" customHeight="1">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row>
    <row r="4889" spans="2:49" ht="16.5" customHeight="1">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row>
    <row r="4890" spans="2:49" ht="16.5" customHeight="1">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row>
    <row r="4891" spans="2:49" ht="16.5" customHeight="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row>
    <row r="4892" spans="2:49" ht="16.5" customHeight="1">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row>
    <row r="4893" spans="2:49" ht="16.5" customHeight="1">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row>
    <row r="4894" spans="2:49" ht="16.5" customHeight="1">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row>
    <row r="4895" spans="2:49" ht="16.5" customHeight="1">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row>
    <row r="4896" spans="2:49" ht="16.5" customHeight="1">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row>
    <row r="4897" spans="2:49" ht="16.5" customHeight="1">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row>
    <row r="4898" spans="2:49" ht="16.5" customHeight="1">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row>
    <row r="4899" spans="2:49" ht="16.5" customHeight="1">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row>
    <row r="4900" spans="2:49" ht="16.5" customHeight="1">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row>
    <row r="4901" spans="2:49" ht="16.5" customHeight="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row>
    <row r="4902" spans="2:49" ht="16.5" customHeight="1">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row>
    <row r="4903" spans="2:49" ht="16.5" customHeight="1">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row>
    <row r="4904" spans="2:49" ht="16.5" customHeight="1">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row>
    <row r="4905" spans="2:49" ht="16.5" customHeight="1">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row>
    <row r="4906" spans="2:49" ht="16.5" customHeight="1">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row>
    <row r="4907" spans="2:49" ht="16.5" customHeight="1">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row>
    <row r="4908" spans="2:49" ht="16.5" customHeight="1">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row>
    <row r="4909" spans="2:49" ht="16.5" customHeight="1">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row>
    <row r="4910" spans="2:49" ht="16.5" customHeight="1">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row>
    <row r="4911" spans="2:49" ht="16.5" customHeight="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row>
    <row r="4912" spans="2:49" ht="16.5" customHeight="1">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row>
    <row r="4913" spans="2:49" ht="16.5" customHeight="1">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row>
    <row r="4914" spans="2:49" ht="16.5" customHeight="1">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row>
    <row r="4915" spans="2:49" ht="16.5" customHeight="1">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row>
    <row r="4916" spans="2:49" ht="16.5" customHeight="1">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row>
    <row r="4917" spans="2:49" ht="16.5" customHeight="1">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row>
    <row r="4918" spans="2:49" ht="16.5" customHeight="1">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row>
    <row r="4919" spans="2:49" ht="16.5" customHeight="1">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row>
    <row r="4920" spans="2:49" ht="16.5" customHeight="1">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row>
    <row r="4921" spans="2:49" ht="16.5" customHeight="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row>
    <row r="4922" spans="2:49" ht="16.5" customHeight="1">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row>
    <row r="4923" spans="2:49" ht="16.5" customHeight="1">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row>
    <row r="4924" spans="2:49" ht="16.5" customHeight="1">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row>
    <row r="4925" spans="2:49" ht="16.5" customHeight="1">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row>
    <row r="4926" spans="2:49" ht="16.5" customHeight="1">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row>
    <row r="4927" spans="2:49" ht="16.5" customHeight="1">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row>
    <row r="4928" spans="2:49" ht="16.5" customHeight="1">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row>
    <row r="4929" spans="2:49" ht="16.5" customHeight="1">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row>
    <row r="4930" spans="2:49" ht="16.5" customHeight="1">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row>
    <row r="4931" spans="2:49" ht="16.5" customHeight="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row>
    <row r="4932" spans="2:49" ht="16.5" customHeight="1">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row>
    <row r="4933" spans="2:49" ht="16.5" customHeight="1">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row>
    <row r="4934" spans="2:49" ht="16.5" customHeight="1">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row>
    <row r="4935" spans="2:49" ht="16.5" customHeight="1">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row>
    <row r="4936" spans="2:49" ht="16.5" customHeight="1">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row>
    <row r="4937" spans="2:49" ht="16.5" customHeight="1">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row>
    <row r="4938" spans="2:49" ht="16.5" customHeight="1">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row>
    <row r="4939" spans="2:49" ht="16.5" customHeight="1">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row>
    <row r="4940" spans="2:49" ht="16.5" customHeight="1">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row>
    <row r="4941" spans="2:49" ht="16.5" customHeight="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row>
    <row r="4942" spans="2:49" ht="16.5" customHeight="1">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row>
    <row r="4943" spans="2:49" ht="16.5" customHeight="1">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row>
    <row r="4944" spans="2:49" ht="16.5" customHeight="1">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row>
    <row r="4945" spans="2:49" ht="16.5" customHeight="1">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row>
    <row r="4946" spans="2:49" ht="16.5" customHeight="1">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row>
    <row r="4947" spans="2:49" ht="16.5" customHeight="1">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row>
    <row r="4948" spans="2:49" ht="16.5" customHeight="1">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row>
    <row r="4949" spans="2:49" ht="16.5" customHeight="1">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row>
    <row r="4950" spans="2:49" ht="16.5" customHeight="1">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row>
    <row r="4951" spans="2:49" ht="16.5" customHeight="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row>
    <row r="4952" spans="2:49" ht="16.5" customHeight="1">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row>
    <row r="4953" spans="2:49" ht="16.5" customHeight="1">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row>
    <row r="4954" spans="2:49" ht="16.5" customHeight="1">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row>
    <row r="4955" spans="2:49" ht="16.5" customHeight="1">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row>
    <row r="4956" spans="2:49" ht="16.5" customHeight="1">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row>
    <row r="4957" spans="2:49" ht="16.5" customHeight="1">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row>
    <row r="4958" spans="2:49" ht="16.5" customHeight="1">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row>
    <row r="4959" spans="2:49" ht="16.5" customHeight="1">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row>
    <row r="4960" spans="2:49" ht="16.5" customHeight="1">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row>
    <row r="4961" spans="2:49" ht="16.5" customHeight="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row>
    <row r="4962" spans="2:49" ht="16.5" customHeight="1">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row>
    <row r="4963" spans="2:49" ht="16.5" customHeight="1">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row>
    <row r="4964" spans="2:49" ht="16.5" customHeight="1">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row>
    <row r="4965" spans="2:49" ht="16.5" customHeight="1">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row>
    <row r="4966" spans="2:49" ht="16.5" customHeight="1">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row>
    <row r="4967" spans="2:49" ht="16.5" customHeight="1">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row>
    <row r="4968" spans="2:49" ht="16.5" customHeight="1">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row>
    <row r="4969" spans="2:49" ht="16.5" customHeight="1">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row>
    <row r="4970" spans="2:49" ht="16.5" customHeight="1">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row>
    <row r="4971" spans="2:49" ht="16.5" customHeight="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row>
    <row r="4972" spans="2:49" ht="16.5" customHeight="1">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row>
    <row r="4973" spans="2:49" ht="16.5" customHeight="1">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row>
    <row r="4974" spans="2:49" ht="16.5" customHeight="1">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row>
    <row r="4975" spans="2:49" ht="16.5" customHeight="1">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row>
    <row r="4976" spans="2:49" ht="16.5" customHeight="1">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row>
    <row r="4977" spans="2:49" ht="16.5" customHeight="1">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row>
    <row r="4978" spans="2:49" ht="16.5" customHeight="1">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row>
    <row r="4979" spans="2:49" ht="16.5" customHeight="1">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row>
    <row r="4980" spans="2:49" ht="16.5" customHeight="1">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row>
    <row r="4981" spans="2:49" ht="16.5" customHeight="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row>
    <row r="4982" spans="2:49" ht="16.5" customHeight="1">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row>
    <row r="4983" spans="2:49" ht="16.5" customHeight="1">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row>
    <row r="4984" spans="2:49" ht="16.5" customHeight="1">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row>
    <row r="4985" spans="2:49" ht="16.5" customHeight="1">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row>
    <row r="4986" spans="2:49" ht="16.5" customHeight="1">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row>
    <row r="4987" spans="2:49" ht="16.5" customHeight="1">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row>
    <row r="4988" spans="2:49" ht="16.5" customHeight="1">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row>
    <row r="4989" spans="2:49" ht="16.5" customHeight="1">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row>
    <row r="4990" spans="2:49" ht="16.5" customHeight="1">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row>
    <row r="4991" spans="2:49" ht="16.5" customHeight="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row>
    <row r="4992" spans="2:49" ht="16.5" customHeight="1">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row>
    <row r="4993" spans="2:49" ht="16.5" customHeight="1">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row>
    <row r="4994" spans="2:49" ht="16.5" customHeight="1">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row>
    <row r="4995" spans="2:49" ht="16.5" customHeight="1">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row>
    <row r="4996" spans="2:49" ht="16.5" customHeight="1">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row>
    <row r="4997" spans="2:49" ht="16.5" customHeight="1">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row>
    <row r="4998" spans="2:49" ht="16.5" customHeight="1">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row>
    <row r="4999" spans="2:49" ht="16.5" customHeight="1">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row>
    <row r="5000" spans="2:49" ht="16.5" customHeight="1">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row>
    <row r="5001" spans="2:49" ht="16.5" customHeight="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row>
    <row r="5002" spans="2:49" ht="16.5" customHeight="1">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row>
    <row r="5003" spans="2:49" ht="16.5" customHeight="1">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row>
    <row r="5004" spans="2:49" ht="16.5" customHeight="1">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row>
    <row r="5005" spans="2:49" ht="16.5" customHeight="1">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row>
    <row r="5006" spans="2:49" ht="16.5" customHeight="1">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row>
    <row r="5007" spans="2:49" ht="16.5" customHeight="1">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row>
    <row r="5008" spans="2:49" ht="16.5" customHeight="1">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row>
    <row r="5009" spans="2:49" ht="16.5" customHeight="1">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row>
    <row r="5010" spans="2:49" ht="16.5" customHeight="1">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row>
    <row r="5011" spans="2:49" ht="16.5" customHeight="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row>
    <row r="5012" spans="2:49" ht="16.5" customHeight="1">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row>
    <row r="5013" spans="2:49" ht="16.5" customHeight="1">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row>
    <row r="5014" spans="2:49" ht="16.5" customHeight="1">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row>
    <row r="5015" spans="2:49" ht="16.5" customHeight="1">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row>
    <row r="5016" spans="2:49" ht="16.5" customHeight="1">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row>
    <row r="5017" spans="2:49" ht="16.5" customHeight="1">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row>
    <row r="5018" spans="2:49" ht="16.5" customHeight="1">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row>
    <row r="5019" spans="2:49" ht="16.5" customHeight="1">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row>
    <row r="5020" spans="2:49" ht="16.5" customHeight="1">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row>
    <row r="5021" spans="2:49" ht="16.5" customHeight="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row>
    <row r="5022" spans="2:49" ht="16.5" customHeight="1">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row>
    <row r="5023" spans="2:49" ht="16.5" customHeight="1">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row>
    <row r="5024" spans="2:49" ht="16.5" customHeight="1">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row>
    <row r="5025" spans="2:49" ht="16.5" customHeight="1">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row>
    <row r="5026" spans="2:49" ht="16.5" customHeight="1">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row>
    <row r="5027" spans="2:49" ht="16.5" customHeight="1">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row>
    <row r="5028" spans="2:49" ht="16.5" customHeight="1">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row>
    <row r="5029" spans="2:49" ht="16.5" customHeight="1">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row>
    <row r="5030" spans="2:49" ht="16.5" customHeight="1">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row>
    <row r="5031" spans="2:49" ht="16.5" customHeight="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row>
    <row r="5032" spans="2:49" ht="16.5" customHeight="1">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row>
    <row r="5033" spans="2:49" ht="16.5" customHeight="1">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row>
    <row r="5034" spans="2:49" ht="16.5" customHeight="1">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row>
    <row r="5035" spans="2:49" ht="16.5" customHeight="1">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row>
    <row r="5036" spans="2:49" ht="16.5" customHeight="1">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row>
    <row r="5037" spans="2:49" ht="16.5" customHeight="1">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row>
    <row r="5038" spans="2:49" ht="16.5" customHeight="1">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row>
    <row r="5039" spans="2:49" ht="16.5" customHeight="1">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row>
    <row r="5040" spans="2:49" ht="16.5" customHeight="1">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row>
    <row r="5041" spans="2:49" ht="16.5" customHeight="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row>
    <row r="5042" spans="2:49" ht="16.5" customHeight="1">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row>
    <row r="5043" spans="2:49" ht="16.5" customHeight="1">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row>
    <row r="5044" spans="2:49" ht="16.5" customHeight="1">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row>
    <row r="5045" spans="2:49" ht="16.5" customHeight="1">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row>
    <row r="5046" spans="2:49" ht="16.5" customHeight="1">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row>
    <row r="5047" spans="2:49" ht="16.5" customHeight="1">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row>
    <row r="5048" spans="2:49" ht="16.5" customHeight="1">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row>
    <row r="5049" spans="2:49" ht="16.5" customHeight="1">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row>
    <row r="5050" spans="2:49" ht="16.5" customHeight="1">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row>
    <row r="5051" spans="2:49" ht="16.5" customHeight="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row>
    <row r="5052" spans="2:49" ht="16.5" customHeight="1">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row>
    <row r="5053" spans="2:49" ht="16.5" customHeight="1">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row>
    <row r="5054" spans="2:49" ht="16.5" customHeight="1">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row>
    <row r="5055" spans="2:49" ht="16.5" customHeight="1">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row>
    <row r="5056" spans="2:49" ht="16.5" customHeight="1">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row>
    <row r="5057" spans="2:49" ht="16.5" customHeight="1">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row>
    <row r="5058" spans="2:49" ht="16.5" customHeight="1">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row>
    <row r="5059" spans="2:49" ht="16.5" customHeight="1">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row>
    <row r="5060" spans="2:49" ht="16.5" customHeight="1">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row>
    <row r="5061" spans="2:49" ht="16.5" customHeight="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row>
    <row r="5062" spans="2:49" ht="16.5" customHeight="1">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row>
    <row r="5063" spans="2:49" ht="16.5" customHeight="1">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row>
    <row r="5064" spans="2:49" ht="16.5" customHeight="1">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row>
    <row r="5065" spans="2:49" ht="16.5" customHeight="1">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row>
    <row r="5066" spans="2:49" ht="16.5" customHeight="1">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row>
    <row r="5067" spans="2:49" ht="16.5" customHeight="1">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row>
    <row r="5068" spans="2:49" ht="16.5" customHeight="1">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row>
    <row r="5069" spans="2:49" ht="16.5" customHeight="1">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row>
    <row r="5070" spans="2:49" ht="16.5" customHeight="1">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row>
    <row r="5071" spans="2:49" ht="16.5" customHeight="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row>
    <row r="5072" spans="2:49" ht="16.5" customHeight="1">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row>
    <row r="5073" spans="2:49" ht="16.5" customHeight="1">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row>
    <row r="5074" spans="2:49" ht="16.5" customHeight="1">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row>
    <row r="5075" spans="2:49" ht="16.5" customHeight="1">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row>
    <row r="5076" spans="2:49" ht="16.5" customHeight="1">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row>
    <row r="5077" spans="2:49" ht="16.5" customHeight="1">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row>
    <row r="5078" spans="2:49" ht="16.5" customHeight="1">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row>
    <row r="5079" spans="2:49" ht="16.5" customHeight="1">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row>
    <row r="5080" spans="2:49" ht="16.5" customHeight="1">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row>
    <row r="5081" spans="2:49" ht="16.5" customHeight="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row>
    <row r="5082" spans="2:49" ht="16.5" customHeight="1">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row>
    <row r="5083" spans="2:49" ht="16.5" customHeight="1">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row>
    <row r="5084" spans="2:49" ht="16.5" customHeight="1">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row>
    <row r="5085" spans="2:49" ht="16.5" customHeight="1">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row>
    <row r="5086" spans="2:49" ht="16.5" customHeight="1">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row>
    <row r="5087" spans="2:49" ht="16.5" customHeight="1">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row>
    <row r="5088" spans="2:49" ht="16.5" customHeight="1">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row>
    <row r="5089" spans="2:49" ht="16.5" customHeight="1">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row>
    <row r="5090" spans="2:49" ht="16.5" customHeight="1">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row>
    <row r="5091" spans="2:49" ht="16.5" customHeight="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row>
    <row r="5092" spans="2:49" ht="16.5" customHeight="1">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row>
    <row r="5093" spans="2:49" ht="16.5" customHeight="1">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row>
    <row r="5094" spans="2:49" ht="16.5" customHeight="1">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row>
    <row r="5095" spans="2:49" ht="16.5" customHeight="1">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row>
    <row r="5096" spans="2:49" ht="16.5" customHeight="1">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row>
    <row r="5097" spans="2:49" ht="16.5" customHeight="1">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row>
    <row r="5098" spans="2:49" ht="16.5" customHeight="1">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row>
    <row r="5099" spans="2:49" ht="16.5" customHeight="1">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row>
    <row r="5100" spans="2:49" ht="16.5" customHeight="1">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row>
    <row r="5101" spans="2:49" ht="16.5" customHeight="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row>
    <row r="5102" spans="2:49" ht="16.5" customHeight="1">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row>
    <row r="5103" spans="2:49" ht="16.5" customHeight="1">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row>
    <row r="5104" spans="2:49" ht="16.5" customHeight="1">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row>
    <row r="5105" spans="2:49" ht="16.5" customHeight="1">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row>
    <row r="5106" spans="2:49" ht="16.5" customHeight="1">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row>
    <row r="5107" spans="2:49" ht="16.5" customHeight="1">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row>
    <row r="5108" spans="2:49" ht="16.5" customHeight="1">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row>
    <row r="5109" spans="2:49" ht="16.5" customHeight="1">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row>
    <row r="5110" spans="2:49" ht="16.5" customHeight="1">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row>
    <row r="5111" spans="2:49" ht="16.5" customHeight="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row>
    <row r="5112" spans="2:49" ht="16.5" customHeight="1">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row>
    <row r="5113" spans="2:49" ht="16.5" customHeight="1">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row>
    <row r="5114" spans="2:49" ht="16.5" customHeight="1">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row>
    <row r="5115" spans="2:49" ht="16.5" customHeight="1">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row>
    <row r="5116" spans="2:49" ht="16.5" customHeight="1">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row>
    <row r="5117" spans="2:49" ht="16.5" customHeight="1">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row>
    <row r="5118" spans="2:49" ht="16.5" customHeight="1">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row>
    <row r="5119" spans="2:49" ht="16.5" customHeight="1">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row>
    <row r="5120" spans="2:49" ht="16.5" customHeight="1">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row>
    <row r="5121" spans="2:49" ht="16.5" customHeight="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row>
    <row r="5122" spans="2:49" ht="16.5" customHeight="1">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row>
    <row r="5123" spans="2:49" ht="16.5" customHeight="1">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row>
    <row r="5124" spans="2:49" ht="16.5" customHeight="1">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row>
    <row r="5125" spans="2:49" ht="16.5" customHeight="1">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row>
    <row r="5126" spans="2:49" ht="16.5" customHeight="1">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row>
    <row r="5127" spans="2:49" ht="16.5" customHeight="1">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row>
    <row r="5128" spans="2:49" ht="16.5" customHeight="1">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row>
    <row r="5129" spans="2:49" ht="16.5" customHeight="1">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row>
    <row r="5130" spans="2:49" ht="16.5" customHeight="1">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row>
    <row r="5131" spans="2:49" ht="16.5" customHeight="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row>
    <row r="5132" spans="2:49" ht="16.5" customHeight="1">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row>
    <row r="5133" spans="2:49" ht="16.5" customHeight="1">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row>
    <row r="5134" spans="2:49" ht="16.5" customHeight="1">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row>
    <row r="5135" spans="2:49" ht="16.5" customHeight="1">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row>
    <row r="5136" spans="2:49" ht="16.5" customHeight="1">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row>
    <row r="5137" spans="2:49" ht="16.5" customHeight="1">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row>
    <row r="5138" spans="2:49" ht="16.5" customHeight="1">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row>
    <row r="5139" spans="2:49" ht="16.5" customHeight="1">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row>
    <row r="5140" spans="2:49" ht="16.5" customHeight="1">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row>
    <row r="5141" spans="2:49" ht="16.5" customHeight="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row>
    <row r="5142" spans="2:49" ht="16.5" customHeight="1">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row>
    <row r="5143" spans="2:49" ht="16.5" customHeight="1">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row>
    <row r="5144" spans="2:49" ht="16.5" customHeight="1">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row>
    <row r="5145" spans="2:49" ht="16.5" customHeight="1">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row>
    <row r="5146" spans="2:49" ht="16.5" customHeight="1">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row>
    <row r="5147" spans="2:49" ht="16.5" customHeight="1">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row>
    <row r="5148" spans="2:49" ht="16.5" customHeight="1">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row>
    <row r="5149" spans="2:49" ht="16.5" customHeight="1">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row>
    <row r="5150" spans="2:49" ht="16.5" customHeight="1">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row>
    <row r="5151" spans="2:49" ht="16.5" customHeight="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row>
    <row r="5152" spans="2:49" ht="16.5" customHeight="1">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row>
    <row r="5153" spans="2:49" ht="16.5" customHeight="1">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row>
    <row r="5154" spans="2:49" ht="16.5" customHeight="1">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row>
    <row r="5155" spans="2:49" ht="16.5" customHeight="1">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row>
    <row r="5156" spans="2:49" ht="16.5" customHeight="1">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row>
    <row r="5157" spans="2:49" ht="16.5" customHeight="1">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row>
    <row r="5158" spans="2:49" ht="16.5" customHeight="1">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row>
    <row r="5159" spans="2:49" ht="16.5" customHeight="1">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row>
    <row r="5160" spans="2:49" ht="16.5" customHeight="1">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row>
    <row r="5161" spans="2:49" ht="16.5" customHeight="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row>
    <row r="5162" spans="2:49" ht="16.5" customHeight="1">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row>
    <row r="5163" spans="2:49" ht="16.5" customHeight="1">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row>
    <row r="5164" spans="2:49" ht="16.5" customHeight="1">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row>
    <row r="5165" spans="2:49" ht="16.5" customHeight="1">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row>
    <row r="5166" spans="2:49" ht="16.5" customHeight="1">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row>
    <row r="5167" spans="2:49" ht="16.5" customHeight="1">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row>
    <row r="5168" spans="2:49" ht="16.5" customHeight="1">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row>
    <row r="5169" spans="2:49" ht="16.5" customHeight="1">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row>
    <row r="5170" spans="2:49" ht="16.5" customHeight="1">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row>
    <row r="5171" spans="2:49" ht="16.5" customHeight="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row>
    <row r="5172" spans="2:49" ht="16.5" customHeight="1">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row>
    <row r="5173" spans="2:49" ht="16.5" customHeight="1">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row>
    <row r="5174" spans="2:49" ht="16.5" customHeight="1">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row>
    <row r="5175" spans="2:49" ht="16.5" customHeight="1">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row>
    <row r="5176" spans="2:49" ht="16.5" customHeight="1">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row>
    <row r="5177" spans="2:49" ht="16.5" customHeight="1">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row>
    <row r="5178" spans="2:49" ht="16.5" customHeight="1">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row>
    <row r="5179" spans="2:49" ht="16.5" customHeight="1">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row>
    <row r="5180" spans="2:49" ht="16.5" customHeight="1">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row>
    <row r="5181" spans="2:49" ht="16.5" customHeight="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row>
    <row r="5182" spans="2:49" ht="16.5" customHeight="1">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row>
    <row r="5183" spans="2:49" ht="16.5" customHeight="1">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row>
    <row r="5184" spans="2:49" ht="16.5" customHeight="1">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row>
    <row r="5185" spans="2:49" ht="16.5" customHeight="1">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row>
    <row r="5186" spans="2:49" ht="16.5" customHeight="1">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row>
    <row r="5187" spans="2:49" ht="16.5" customHeight="1">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row>
    <row r="5188" spans="2:49" ht="16.5" customHeight="1">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row>
    <row r="5189" spans="2:49" ht="16.5" customHeight="1">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row>
    <row r="5190" spans="2:49" ht="16.5" customHeight="1">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row>
    <row r="5191" spans="2:49" ht="16.5" customHeight="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row>
    <row r="5192" spans="2:49" ht="16.5" customHeight="1">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row>
    <row r="5193" spans="2:49" ht="16.5" customHeight="1">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row>
    <row r="5194" spans="2:49" ht="16.5" customHeight="1">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row>
    <row r="5195" spans="2:49" ht="16.5" customHeight="1">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row>
    <row r="5196" spans="2:49" ht="16.5" customHeight="1">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row>
    <row r="5197" spans="2:49" ht="16.5" customHeight="1">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row>
    <row r="5198" spans="2:49" ht="16.5" customHeight="1">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row>
    <row r="5199" spans="2:49" ht="16.5" customHeight="1">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row>
    <row r="5200" spans="2:49" ht="16.5" customHeight="1">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row>
    <row r="5201" spans="2:49" ht="16.5" customHeight="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row>
    <row r="5202" spans="2:49" ht="16.5" customHeight="1">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row>
    <row r="5203" spans="2:49" ht="16.5" customHeight="1">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row>
    <row r="5204" spans="2:49" ht="16.5" customHeight="1">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row>
    <row r="5205" spans="2:49" ht="16.5" customHeight="1">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row>
    <row r="5206" spans="2:49" ht="16.5" customHeight="1">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row>
    <row r="5207" spans="2:49" ht="16.5" customHeight="1">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row>
    <row r="5208" spans="2:49" ht="16.5" customHeight="1">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row>
    <row r="5209" spans="2:49" ht="16.5" customHeight="1">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row>
    <row r="5210" spans="2:49" ht="16.5" customHeight="1">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row>
    <row r="5211" spans="2:49" ht="16.5" customHeight="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row>
    <row r="5212" spans="2:49" ht="16.5" customHeight="1">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row>
    <row r="5213" spans="2:49" ht="16.5" customHeight="1">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row>
    <row r="5214" spans="2:49" ht="16.5" customHeight="1">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row>
    <row r="5215" spans="2:49" ht="16.5" customHeight="1">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row>
    <row r="5216" spans="2:49" ht="16.5" customHeight="1">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row>
    <row r="5217" spans="2:49" ht="16.5" customHeight="1">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row>
    <row r="5218" spans="2:49" ht="16.5" customHeight="1">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row>
    <row r="5219" spans="2:49" ht="16.5" customHeight="1">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row>
    <row r="5220" spans="2:49" ht="16.5" customHeight="1">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row>
    <row r="5221" spans="2:49" ht="16.5" customHeight="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row>
    <row r="5222" spans="2:49" ht="16.5" customHeight="1">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row>
    <row r="5223" spans="2:49" ht="16.5" customHeight="1">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row>
    <row r="5224" spans="2:49" ht="16.5" customHeight="1">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row>
    <row r="5225" spans="2:49" ht="16.5" customHeight="1">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row>
    <row r="5226" spans="2:49" ht="16.5" customHeight="1">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row>
    <row r="5227" spans="2:49" ht="16.5" customHeight="1">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row>
    <row r="5228" spans="2:49" ht="16.5" customHeight="1">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row>
    <row r="5229" spans="2:49" ht="16.5" customHeight="1">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row>
    <row r="5230" spans="2:49" ht="16.5" customHeight="1">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row>
    <row r="5231" spans="2:49" ht="16.5" customHeight="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row>
    <row r="5232" spans="2:49" ht="16.5" customHeight="1">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row>
    <row r="5233" spans="2:49" ht="16.5" customHeight="1">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row>
    <row r="5234" spans="2:49" ht="16.5" customHeight="1">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row>
    <row r="5235" spans="2:49" ht="16.5" customHeight="1">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row>
    <row r="5236" spans="2:49" ht="16.5" customHeight="1">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row>
    <row r="5237" spans="2:49" ht="16.5" customHeight="1">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row>
    <row r="5238" spans="2:49" ht="16.5" customHeight="1">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row>
    <row r="5239" spans="2:49" ht="16.5" customHeight="1">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row>
    <row r="5240" spans="2:49" ht="16.5" customHeight="1">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row>
    <row r="5241" spans="2:49" ht="16.5" customHeight="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row>
    <row r="5242" spans="2:49" ht="16.5" customHeight="1">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row>
    <row r="5243" spans="2:49" ht="16.5" customHeight="1">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row>
    <row r="5244" spans="2:49" ht="16.5" customHeight="1">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row>
    <row r="5245" spans="2:49" ht="16.5" customHeight="1">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row>
    <row r="5246" spans="2:49" ht="16.5" customHeight="1">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row>
    <row r="5247" spans="2:49" ht="16.5" customHeight="1">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row>
    <row r="5248" spans="2:49" ht="16.5" customHeight="1">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row>
    <row r="5249" spans="2:49" ht="16.5" customHeight="1">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row>
    <row r="5250" spans="2:49" ht="16.5" customHeight="1">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row>
    <row r="5251" spans="2:49" ht="16.5" customHeight="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row>
    <row r="5252" spans="2:49" ht="16.5" customHeight="1">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row>
    <row r="5253" spans="2:49" ht="16.5" customHeight="1">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row>
    <row r="5254" spans="2:49" ht="16.5" customHeight="1">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row>
    <row r="5255" spans="2:49" ht="16.5" customHeight="1">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row>
    <row r="5256" spans="2:49" ht="16.5" customHeight="1">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row>
    <row r="5257" spans="2:49" ht="16.5" customHeight="1">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row>
    <row r="5258" spans="2:49" ht="16.5" customHeight="1">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row>
    <row r="5259" spans="2:49" ht="16.5" customHeight="1">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row>
    <row r="5260" spans="2:49" ht="16.5" customHeight="1">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row>
    <row r="5261" spans="2:49" ht="16.5" customHeight="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row>
    <row r="5262" spans="2:49" ht="16.5" customHeight="1">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row>
    <row r="5263" spans="2:49" ht="16.5" customHeight="1">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row>
    <row r="5264" spans="2:49" ht="16.5" customHeight="1">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row>
    <row r="5265" spans="2:49" ht="16.5" customHeight="1">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row>
    <row r="5266" spans="2:49" ht="16.5" customHeight="1">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row>
    <row r="5267" spans="2:49" ht="16.5" customHeight="1">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row>
    <row r="5268" spans="2:49" ht="16.5" customHeight="1">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row>
    <row r="5269" spans="2:49" ht="16.5" customHeight="1">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row>
    <row r="5270" spans="2:49" ht="16.5" customHeight="1">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row>
    <row r="5271" spans="2:49" ht="16.5" customHeight="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row>
    <row r="5272" spans="2:49" ht="16.5" customHeight="1">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row>
    <row r="5273" spans="2:49" ht="16.5" customHeight="1">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row>
    <row r="5274" spans="2:49" ht="16.5" customHeight="1">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row>
    <row r="5275" spans="2:49" ht="16.5" customHeight="1">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row>
    <row r="5276" spans="2:49" ht="16.5" customHeight="1">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row>
    <row r="5277" spans="2:49" ht="16.5" customHeight="1">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row>
    <row r="5278" spans="2:49" ht="16.5" customHeight="1">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row>
    <row r="5279" spans="2:49" ht="16.5" customHeight="1">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row>
    <row r="5280" spans="2:49" ht="16.5" customHeight="1">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row>
    <row r="5281" spans="2:49" ht="16.5" customHeight="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row>
    <row r="5282" spans="2:49" ht="16.5" customHeight="1">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row>
    <row r="5283" spans="2:49" ht="16.5" customHeight="1">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row>
    <row r="5284" spans="2:49" ht="16.5" customHeight="1">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row>
    <row r="5285" spans="2:49" ht="16.5" customHeight="1">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row>
    <row r="5286" spans="2:49" ht="16.5" customHeight="1">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row>
    <row r="5287" spans="2:49" ht="16.5" customHeight="1">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row>
    <row r="5288" spans="2:49" ht="16.5" customHeight="1">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row>
    <row r="5289" spans="2:49" ht="16.5" customHeight="1">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row>
    <row r="5290" spans="2:49" ht="16.5" customHeight="1">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row>
    <row r="5291" spans="2:49" ht="16.5" customHeight="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row>
    <row r="5292" spans="2:49" ht="16.5" customHeight="1">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row>
    <row r="5293" spans="2:49" ht="16.5" customHeight="1">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row>
    <row r="5294" spans="2:49" ht="16.5" customHeight="1">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row>
    <row r="5295" spans="2:49" ht="16.5" customHeight="1">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row>
    <row r="5296" spans="2:49" ht="16.5" customHeight="1">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row>
    <row r="5297" spans="2:49" ht="16.5" customHeight="1">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row>
    <row r="5298" spans="2:49" ht="16.5" customHeight="1">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row>
    <row r="5299" spans="2:49" ht="16.5" customHeight="1">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row>
    <row r="5300" spans="2:49" ht="16.5" customHeight="1">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row>
    <row r="5301" spans="2:49" ht="16.5" customHeight="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row>
    <row r="5302" spans="2:49" ht="16.5" customHeight="1">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row>
    <row r="5303" spans="2:49" ht="16.5" customHeight="1">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row>
    <row r="5304" spans="2:49" ht="16.5" customHeight="1">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row>
    <row r="5305" spans="2:49" ht="16.5" customHeight="1">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row>
    <row r="5306" spans="2:49" ht="16.5" customHeight="1">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row>
    <row r="5307" spans="2:49" ht="16.5" customHeight="1">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row>
    <row r="5308" spans="2:49" ht="16.5" customHeight="1">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row>
    <row r="5309" spans="2:49" ht="16.5" customHeight="1">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row>
    <row r="5310" spans="2:49" ht="16.5" customHeight="1">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row>
    <row r="5311" spans="2:49" ht="16.5" customHeight="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row>
    <row r="5312" spans="2:49" ht="16.5" customHeight="1">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row>
    <row r="5313" spans="2:49" ht="16.5" customHeight="1">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row>
    <row r="5314" spans="2:49" ht="16.5" customHeight="1">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row>
    <row r="5315" spans="2:49" ht="16.5" customHeight="1">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row>
    <row r="5316" spans="2:49" ht="16.5" customHeight="1">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row>
    <row r="5317" spans="2:49" ht="16.5" customHeight="1">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row>
    <row r="5318" spans="2:49" ht="16.5" customHeight="1">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row>
    <row r="5319" spans="2:49" ht="16.5" customHeight="1">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row>
    <row r="5320" spans="2:49" ht="16.5" customHeight="1">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row>
    <row r="5321" spans="2:49" ht="16.5" customHeight="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row>
    <row r="5322" spans="2:49" ht="16.5" customHeight="1">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row>
    <row r="5323" spans="2:49" ht="16.5" customHeight="1">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row>
    <row r="5324" spans="2:49" ht="16.5" customHeight="1">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row>
    <row r="5325" spans="2:49" ht="16.5" customHeight="1">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row>
    <row r="5326" spans="2:49" ht="16.5" customHeight="1">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row>
    <row r="5327" spans="2:49" ht="16.5" customHeight="1">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row>
    <row r="5328" spans="2:49" ht="16.5" customHeight="1">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row>
    <row r="5329" spans="2:49" ht="16.5" customHeight="1">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row>
    <row r="5330" spans="2:49" ht="16.5" customHeight="1">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row>
    <row r="5331" spans="2:49" ht="16.5" customHeight="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row>
    <row r="5332" spans="2:49" ht="16.5" customHeight="1">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row>
    <row r="5333" spans="2:49" ht="16.5" customHeight="1">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row>
    <row r="5334" spans="2:49" ht="16.5" customHeight="1">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row>
    <row r="5335" spans="2:49" ht="16.5" customHeight="1">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row>
    <row r="5336" spans="2:49" ht="16.5" customHeight="1">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row>
    <row r="5337" spans="2:49" ht="16.5" customHeight="1">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row>
    <row r="5338" spans="2:49" ht="16.5" customHeight="1">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row>
    <row r="5339" spans="2:49" ht="16.5" customHeight="1">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row>
    <row r="5340" spans="2:49" ht="16.5" customHeight="1">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row>
    <row r="5341" spans="2:49" ht="16.5" customHeight="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row>
    <row r="5342" spans="2:49" ht="16.5" customHeight="1">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row>
    <row r="5343" spans="2:49" ht="16.5" customHeight="1">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row>
    <row r="5344" spans="2:49" ht="16.5" customHeight="1">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row>
    <row r="5345" spans="2:49" ht="16.5" customHeight="1">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row>
    <row r="5346" spans="2:49" ht="16.5" customHeight="1">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row>
    <row r="5347" spans="2:49" ht="16.5" customHeight="1">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row>
    <row r="5348" spans="2:49" ht="16.5" customHeight="1">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row>
    <row r="5349" spans="2:49" ht="16.5" customHeight="1">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row>
    <row r="5350" spans="2:49" ht="16.5" customHeight="1">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row>
    <row r="5351" spans="2:49" ht="16.5" customHeight="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row>
    <row r="5352" spans="2:49" ht="16.5" customHeight="1">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row>
    <row r="5353" spans="2:49" ht="16.5" customHeight="1">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row>
    <row r="5354" spans="2:49" ht="16.5" customHeight="1">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row>
    <row r="5355" spans="2:49" ht="16.5" customHeight="1">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row>
    <row r="5356" spans="2:49" ht="16.5" customHeight="1">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row>
    <row r="5357" spans="2:49" ht="16.5" customHeight="1">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row>
    <row r="5358" spans="2:49" ht="16.5" customHeight="1">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row>
    <row r="5359" spans="2:49" ht="16.5" customHeight="1">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row>
    <row r="5360" spans="2:49" ht="16.5" customHeight="1">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row>
    <row r="5361" spans="2:49" ht="16.5" customHeight="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row>
    <row r="5362" spans="2:49" ht="16.5" customHeight="1">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row>
    <row r="5363" spans="2:49" ht="16.5" customHeight="1">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row>
    <row r="5364" spans="2:49" ht="16.5" customHeight="1">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row>
    <row r="5365" spans="2:49" ht="16.5" customHeight="1">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row>
    <row r="5366" spans="2:49" ht="16.5" customHeight="1">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row>
    <row r="5367" spans="2:49" ht="16.5" customHeight="1">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row>
    <row r="5368" spans="2:49" ht="16.5" customHeight="1">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row>
    <row r="5369" spans="2:49" ht="16.5" customHeight="1">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row>
    <row r="5370" spans="2:49" ht="16.5" customHeight="1">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row>
    <row r="5371" spans="2:49" ht="16.5" customHeight="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row>
    <row r="5372" spans="2:49" ht="16.5" customHeight="1">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row>
    <row r="5373" spans="2:49" ht="16.5" customHeight="1">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row>
    <row r="5374" spans="2:49" ht="16.5" customHeight="1">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row>
    <row r="5375" spans="2:49" ht="16.5" customHeight="1">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row>
    <row r="5376" spans="2:49" ht="16.5" customHeight="1">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row>
    <row r="5377" spans="2:49" ht="16.5" customHeight="1">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row>
    <row r="5378" spans="2:49" ht="16.5" customHeight="1">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row>
    <row r="5379" spans="2:49" ht="16.5" customHeight="1">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row>
    <row r="5380" spans="2:49" ht="16.5" customHeight="1">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row>
    <row r="5381" spans="2:49" ht="16.5" customHeight="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row>
    <row r="5382" spans="2:49" ht="16.5" customHeight="1">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row>
    <row r="5383" spans="2:49" ht="16.5" customHeight="1">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row>
    <row r="5384" spans="2:49" ht="16.5" customHeight="1">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row>
    <row r="5385" spans="2:49" ht="16.5" customHeight="1">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row>
    <row r="5386" spans="2:49" ht="16.5" customHeight="1">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row>
    <row r="5387" spans="2:49" ht="16.5" customHeight="1">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row>
    <row r="5388" spans="2:49" ht="16.5" customHeight="1">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row>
    <row r="5389" spans="2:49" ht="16.5" customHeight="1">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row>
    <row r="5390" spans="2:49" ht="16.5" customHeight="1">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row>
    <row r="5391" spans="2:49" ht="16.5" customHeight="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row>
    <row r="5392" spans="2:49" ht="16.5" customHeight="1">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row>
    <row r="5393" spans="2:49" ht="16.5" customHeight="1">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row>
    <row r="5394" spans="2:49" ht="16.5" customHeight="1">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row>
    <row r="5395" spans="2:49" ht="16.5" customHeight="1">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row>
    <row r="5396" spans="2:49" ht="16.5" customHeight="1">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row>
    <row r="5397" spans="2:49" ht="16.5" customHeight="1">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row>
    <row r="5398" spans="2:49" ht="16.5" customHeight="1">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row>
    <row r="5399" spans="2:49" ht="16.5" customHeight="1">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row>
    <row r="5400" spans="2:49" ht="16.5" customHeight="1">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row>
    <row r="5401" spans="2:49" ht="16.5" customHeight="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row>
    <row r="5402" spans="2:49" ht="16.5" customHeight="1">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row>
    <row r="5403" spans="2:49" ht="16.5" customHeight="1">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row>
    <row r="5404" spans="2:49" ht="16.5" customHeight="1">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row>
    <row r="5405" spans="2:49" ht="16.5" customHeight="1">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row>
    <row r="5406" spans="2:49" ht="16.5" customHeight="1">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row>
    <row r="5407" spans="2:49" ht="16.5" customHeight="1">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row>
    <row r="5408" spans="2:49" ht="16.5" customHeight="1">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row>
    <row r="5409" spans="2:49" ht="16.5" customHeight="1">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row>
    <row r="5410" spans="2:49" ht="16.5" customHeight="1">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row>
    <row r="5411" spans="2:49" ht="16.5" customHeight="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row>
    <row r="5412" spans="2:49" ht="16.5" customHeight="1">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row>
    <row r="5413" spans="2:49" ht="16.5" customHeight="1">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row>
    <row r="5414" spans="2:49" ht="16.5" customHeight="1">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row>
    <row r="5415" spans="2:49" ht="16.5" customHeight="1">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row>
    <row r="5416" spans="2:49" ht="16.5" customHeight="1">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row>
    <row r="5417" spans="2:49" ht="16.5" customHeight="1">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row>
    <row r="5418" spans="2:49" ht="16.5" customHeight="1">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row>
    <row r="5419" spans="2:49" ht="16.5" customHeight="1">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row>
    <row r="5420" spans="2:49" ht="16.5" customHeight="1">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row>
    <row r="5421" spans="2:49" ht="16.5" customHeight="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row>
    <row r="5422" spans="2:49" ht="16.5" customHeight="1">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row>
    <row r="5423" spans="2:49" ht="16.5" customHeight="1">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row>
    <row r="5424" spans="2:49" ht="16.5" customHeight="1">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row>
    <row r="5425" spans="2:49" ht="16.5" customHeight="1">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row>
    <row r="5426" spans="2:49" ht="16.5" customHeight="1">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row>
    <row r="5427" spans="2:49" ht="16.5" customHeight="1">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row>
    <row r="5428" spans="2:49" ht="16.5" customHeight="1">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row>
    <row r="5429" spans="2:49" ht="16.5" customHeight="1">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row>
    <row r="5430" spans="2:49" ht="16.5" customHeight="1">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row>
    <row r="5431" spans="2:49" ht="16.5" customHeight="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row>
    <row r="5432" spans="2:49" ht="16.5" customHeight="1">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row>
    <row r="5433" spans="2:49" ht="16.5" customHeight="1">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row>
    <row r="5434" spans="2:49" ht="16.5" customHeight="1">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row>
    <row r="5435" spans="2:49" ht="16.5" customHeight="1">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row>
    <row r="5436" spans="2:49" ht="16.5" customHeight="1">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row>
    <row r="5437" spans="2:49" ht="16.5" customHeight="1">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row>
    <row r="5438" spans="2:49" ht="16.5" customHeight="1">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row>
    <row r="5439" spans="2:49" ht="16.5" customHeight="1">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row>
    <row r="5440" spans="2:49" ht="16.5" customHeight="1">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row>
    <row r="5441" spans="2:49" ht="16.5" customHeight="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row>
    <row r="5442" spans="2:49" ht="16.5" customHeight="1">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row>
    <row r="5443" spans="2:49" ht="16.5" customHeight="1">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row>
    <row r="5444" spans="2:49" ht="16.5" customHeight="1">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row>
    <row r="5445" spans="2:49" ht="16.5" customHeight="1">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row>
    <row r="5446" spans="2:49" ht="16.5" customHeight="1">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row>
    <row r="5447" spans="2:49" ht="16.5" customHeight="1">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row>
    <row r="5448" spans="2:49" ht="16.5" customHeight="1">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row>
    <row r="5449" spans="2:49" ht="16.5" customHeight="1">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row>
    <row r="5450" spans="2:49" ht="16.5" customHeight="1">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row>
    <row r="5451" spans="2:49" ht="16.5" customHeight="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row>
    <row r="5452" spans="2:49" ht="16.5" customHeight="1">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row>
    <row r="5453" spans="2:49" ht="16.5" customHeight="1">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row>
    <row r="5454" spans="2:49" ht="16.5" customHeight="1">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row>
    <row r="5455" spans="2:49" ht="16.5" customHeight="1">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row>
    <row r="5456" spans="2:49" ht="16.5" customHeight="1">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row>
    <row r="5457" spans="2:49" ht="16.5" customHeight="1">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row>
    <row r="5458" spans="2:49" ht="16.5" customHeight="1">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row>
    <row r="5459" spans="2:49" ht="16.5" customHeight="1">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row>
    <row r="5460" spans="2:49" ht="16.5" customHeight="1">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row>
    <row r="5461" spans="2:49" ht="16.5" customHeight="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row>
    <row r="5462" spans="2:49" ht="16.5" customHeight="1">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row>
    <row r="5463" spans="2:49" ht="16.5" customHeight="1">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row>
    <row r="5464" spans="2:49" ht="16.5" customHeight="1">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row>
    <row r="5465" spans="2:49" ht="16.5" customHeight="1">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row>
    <row r="5466" spans="2:49" ht="16.5" customHeight="1">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row>
    <row r="5467" spans="2:49" ht="16.5" customHeight="1">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row>
    <row r="5468" spans="2:49" ht="16.5" customHeight="1">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row>
    <row r="5469" spans="2:49" ht="16.5" customHeight="1">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row>
    <row r="5470" spans="2:49" ht="16.5" customHeight="1">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row>
    <row r="5471" spans="2:49" ht="16.5" customHeight="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row>
    <row r="5472" spans="2:49" ht="16.5" customHeight="1">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row>
    <row r="5473" spans="2:49" ht="16.5" customHeight="1">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row>
    <row r="5474" spans="2:49" ht="16.5" customHeight="1">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row>
    <row r="5475" spans="2:49" ht="16.5" customHeight="1">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row>
    <row r="5476" spans="2:49" ht="16.5" customHeight="1">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row>
    <row r="5477" spans="2:49" ht="16.5" customHeight="1">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row>
    <row r="5478" spans="2:49" ht="16.5" customHeight="1">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row>
    <row r="5479" spans="2:49" ht="16.5" customHeight="1">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row>
    <row r="5480" spans="2:49" ht="16.5" customHeight="1">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row>
    <row r="5481" spans="2:49" ht="16.5" customHeight="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row>
    <row r="5482" spans="2:49" ht="16.5" customHeight="1">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row>
    <row r="5483" spans="2:49" ht="16.5" customHeight="1">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row>
    <row r="5484" spans="2:49" ht="16.5" customHeight="1">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row>
    <row r="5485" spans="2:49" ht="16.5" customHeight="1">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row>
    <row r="5486" spans="2:49" ht="16.5" customHeight="1">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row>
    <row r="5487" spans="2:49" ht="16.5" customHeight="1">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row>
    <row r="5488" spans="2:49" ht="16.5" customHeight="1">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row>
    <row r="5489" spans="2:49" ht="16.5" customHeight="1">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row>
    <row r="5490" spans="2:49" ht="16.5" customHeight="1">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row>
    <row r="5491" spans="2:49" ht="16.5" customHeight="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row>
    <row r="5492" spans="2:49" ht="16.5" customHeight="1">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row>
    <row r="5493" spans="2:49" ht="16.5" customHeight="1">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row>
    <row r="5494" spans="2:49" ht="16.5" customHeight="1">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row>
    <row r="5495" spans="2:49" ht="16.5" customHeight="1">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row>
    <row r="5496" spans="2:49" ht="16.5" customHeight="1">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row>
    <row r="5497" spans="2:49" ht="16.5" customHeight="1">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row>
    <row r="5498" spans="2:49" ht="16.5" customHeight="1">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row>
    <row r="5499" spans="2:49" ht="16.5" customHeight="1">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row>
    <row r="5500" spans="2:49" ht="16.5" customHeight="1">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row>
    <row r="5501" spans="2:49" ht="16.5" customHeight="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row>
    <row r="5502" spans="2:49" ht="16.5" customHeight="1">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row>
    <row r="5503" spans="2:49" ht="16.5" customHeight="1">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row>
    <row r="5504" spans="2:49" ht="16.5" customHeight="1">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row>
    <row r="5505" spans="2:49" ht="16.5" customHeight="1">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row>
    <row r="5506" spans="2:49" ht="16.5" customHeight="1">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row>
    <row r="5507" spans="2:49" ht="16.5" customHeight="1">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row>
    <row r="5508" spans="2:49" ht="16.5" customHeight="1">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row>
    <row r="5509" spans="2:49" ht="16.5" customHeight="1">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row>
    <row r="5510" spans="2:49" ht="16.5" customHeight="1">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row>
    <row r="5511" spans="2:49" ht="16.5" customHeight="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row>
    <row r="5512" spans="2:49" ht="16.5" customHeight="1">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row>
    <row r="5513" spans="2:49" ht="16.5" customHeight="1">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row>
    <row r="5514" spans="2:49" ht="16.5" customHeight="1">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row>
    <row r="5515" spans="2:49" ht="16.5" customHeight="1">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row>
    <row r="5516" spans="2:49" ht="16.5" customHeight="1">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row>
    <row r="5517" spans="2:49" ht="16.5" customHeight="1">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row>
    <row r="5518" spans="2:49" ht="16.5" customHeight="1">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row>
    <row r="5519" spans="2:49" ht="16.5" customHeight="1">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row>
    <row r="5520" spans="2:49" ht="16.5" customHeight="1">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row>
    <row r="5521" spans="2:49" ht="16.5" customHeight="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row>
    <row r="5522" spans="2:49" ht="16.5" customHeight="1">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row>
    <row r="5523" spans="2:49" ht="16.5" customHeight="1">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row>
    <row r="5524" spans="2:49" ht="16.5" customHeight="1">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row>
    <row r="5525" spans="2:49" ht="16.5" customHeight="1">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row>
    <row r="5526" spans="2:49" ht="16.5" customHeight="1">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row>
    <row r="5527" spans="2:49" ht="16.5" customHeight="1">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row>
    <row r="5528" spans="2:49" ht="16.5" customHeight="1">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row>
    <row r="5529" spans="2:49" ht="16.5" customHeight="1">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row>
    <row r="5530" spans="2:49" ht="16.5" customHeight="1">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row>
    <row r="5531" spans="2:49" ht="16.5" customHeight="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row>
    <row r="5532" spans="2:49" ht="16.5" customHeight="1">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row>
    <row r="5533" spans="2:49" ht="16.5" customHeight="1">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row>
    <row r="5534" spans="2:49" ht="16.5" customHeight="1">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row>
    <row r="5535" spans="2:49" ht="16.5" customHeight="1">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row>
    <row r="5536" spans="2:49" ht="16.5" customHeight="1">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row>
    <row r="5537" spans="2:49" ht="16.5" customHeight="1">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row>
    <row r="5538" spans="2:49" ht="16.5" customHeight="1">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row>
    <row r="5539" spans="2:49" ht="16.5" customHeight="1">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row>
    <row r="5540" spans="2:49" ht="16.5" customHeight="1">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row>
    <row r="5541" spans="2:49" ht="16.5" customHeight="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row>
    <row r="5542" spans="2:49" ht="16.5" customHeight="1">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row>
    <row r="5543" spans="2:49" ht="16.5" customHeight="1">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row>
    <row r="5544" spans="2:49" ht="16.5" customHeight="1">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row>
    <row r="5545" spans="2:49" ht="16.5" customHeight="1">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row>
    <row r="5546" spans="2:49" ht="16.5" customHeight="1">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row>
    <row r="5547" spans="2:49" ht="16.5" customHeight="1">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row>
    <row r="5548" spans="2:49" ht="16.5" customHeight="1">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row>
    <row r="5549" spans="2:49" ht="16.5" customHeight="1">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row>
    <row r="5550" spans="2:49" ht="16.5" customHeight="1">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row>
    <row r="5551" spans="2:49" ht="16.5" customHeight="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row>
    <row r="5552" spans="2:49" ht="16.5" customHeight="1">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row>
    <row r="5553" spans="2:49" ht="16.5" customHeight="1">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row>
    <row r="5554" spans="2:49" ht="16.5" customHeight="1">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row>
    <row r="5555" spans="2:49" ht="16.5" customHeight="1">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row>
    <row r="5556" spans="2:49" ht="16.5" customHeight="1">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row>
    <row r="5557" spans="2:49" ht="16.5" customHeight="1">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row>
    <row r="5558" spans="2:49" ht="16.5" customHeight="1">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row>
    <row r="5559" spans="2:49" ht="16.5" customHeight="1">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row>
    <row r="5560" spans="2:49" ht="16.5" customHeight="1">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row>
    <row r="5561" spans="2:49" ht="16.5" customHeight="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row>
    <row r="5562" spans="2:49" ht="16.5" customHeight="1">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row>
    <row r="5563" spans="2:49" ht="16.5" customHeight="1">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row>
    <row r="5564" spans="2:49" ht="16.5" customHeight="1">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row>
    <row r="5565" spans="2:49" ht="16.5" customHeight="1">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row>
    <row r="5566" spans="2:49" ht="16.5" customHeight="1">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row>
    <row r="5567" spans="2:49" ht="16.5" customHeight="1">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row>
    <row r="5568" spans="2:49" ht="16.5" customHeight="1">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row>
    <row r="5569" spans="2:49" ht="16.5" customHeight="1">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row>
    <row r="5570" spans="2:49" ht="16.5" customHeight="1">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row>
    <row r="5571" spans="2:49" ht="16.5" customHeight="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row>
    <row r="5572" spans="2:49" ht="16.5" customHeight="1">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row>
    <row r="5573" spans="2:49" ht="16.5" customHeight="1">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row>
    <row r="5574" spans="2:49" ht="16.5" customHeight="1">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row>
    <row r="5575" spans="2:49" ht="16.5" customHeight="1">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row>
    <row r="5576" spans="2:49" ht="16.5" customHeight="1">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row>
    <row r="5577" spans="2:49" ht="16.5" customHeight="1">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row>
    <row r="5578" spans="2:49" ht="16.5" customHeight="1">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row>
    <row r="5579" spans="2:49" ht="16.5" customHeight="1">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row>
    <row r="5580" spans="2:49" ht="16.5" customHeight="1">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row>
    <row r="5581" spans="2:49" ht="16.5" customHeight="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row>
    <row r="5582" spans="2:49" ht="16.5" customHeight="1">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row>
    <row r="5583" spans="2:49" ht="16.5" customHeight="1">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row>
    <row r="5584" spans="2:49" ht="16.5" customHeight="1">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row>
    <row r="5585" spans="2:49" ht="16.5" customHeight="1">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row>
    <row r="5586" spans="2:49" ht="16.5" customHeight="1">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row>
    <row r="5587" spans="2:49" ht="16.5" customHeight="1">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row>
    <row r="5588" spans="2:49" ht="16.5" customHeight="1">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row>
    <row r="5589" spans="2:49" ht="16.5" customHeight="1">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row>
    <row r="5590" spans="2:49" ht="16.5" customHeight="1">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row>
    <row r="5591" spans="2:49" ht="16.5" customHeight="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row>
    <row r="5592" spans="2:49" ht="16.5" customHeight="1">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row>
    <row r="5593" spans="2:49" ht="16.5" customHeight="1">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row>
    <row r="5594" spans="2:49" ht="16.5" customHeight="1">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row>
    <row r="5595" spans="2:49" ht="16.5" customHeight="1">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row>
    <row r="5596" spans="2:49" ht="16.5" customHeight="1">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row>
    <row r="5597" spans="2:49" ht="16.5" customHeight="1">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row>
    <row r="5598" spans="2:49" ht="16.5" customHeight="1">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row>
    <row r="5599" spans="2:49" ht="16.5" customHeight="1">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row>
    <row r="5600" spans="2:49" ht="16.5" customHeight="1">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row>
    <row r="5601" spans="2:49" ht="16.5" customHeight="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row>
    <row r="5602" spans="2:49" ht="16.5" customHeight="1">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row>
    <row r="5603" spans="2:49" ht="16.5" customHeight="1">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row>
    <row r="5604" spans="2:49" ht="16.5" customHeight="1">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row>
    <row r="5605" spans="2:49" ht="16.5" customHeight="1">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row>
    <row r="5606" spans="2:49" ht="16.5" customHeight="1">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row>
    <row r="5607" spans="2:49" ht="16.5" customHeight="1">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row>
    <row r="5608" spans="2:49" ht="16.5" customHeight="1">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row>
    <row r="5609" spans="2:49" ht="16.5" customHeight="1">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row>
    <row r="5610" spans="2:49" ht="16.5" customHeight="1">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row>
    <row r="5611" spans="2:49" ht="16.5" customHeight="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row>
    <row r="5612" spans="2:49" ht="16.5" customHeight="1">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row>
    <row r="5613" spans="2:49" ht="16.5" customHeight="1">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row>
    <row r="5614" spans="2:49" ht="16.5" customHeight="1">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row>
    <row r="5615" spans="2:49" ht="16.5" customHeight="1">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row>
    <row r="5616" spans="2:49" ht="16.5" customHeight="1">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row>
    <row r="5617" spans="2:49" ht="16.5" customHeight="1">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row>
    <row r="5618" spans="2:49" ht="16.5" customHeight="1">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row>
    <row r="5619" spans="2:49" ht="16.5" customHeight="1">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row>
    <row r="5620" spans="2:49" ht="16.5" customHeight="1">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row>
    <row r="5621" spans="2:49" ht="16.5" customHeight="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row>
    <row r="5622" spans="2:49" ht="16.5" customHeight="1">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row>
    <row r="5623" spans="2:49" ht="16.5" customHeight="1">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row>
    <row r="5624" spans="2:49" ht="16.5" customHeight="1">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row>
    <row r="5625" spans="2:49" ht="16.5" customHeight="1">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row>
    <row r="5626" spans="2:49" ht="16.5" customHeight="1">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row>
    <row r="5627" spans="2:49" ht="16.5" customHeight="1">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row>
    <row r="5628" spans="2:49" ht="16.5" customHeight="1">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row>
    <row r="5629" spans="2:49" ht="16.5" customHeight="1">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row>
    <row r="5630" spans="2:49" ht="16.5" customHeight="1">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row>
    <row r="5631" spans="2:49" ht="16.5" customHeight="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row>
    <row r="5632" spans="2:49" ht="16.5" customHeight="1">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row>
    <row r="5633" spans="2:49" ht="16.5" customHeight="1">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row>
    <row r="5634" spans="2:49" ht="16.5" customHeight="1">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row>
    <row r="5635" spans="2:49" ht="16.5" customHeight="1">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row>
    <row r="5636" spans="2:49" ht="16.5" customHeight="1">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row>
    <row r="5637" spans="2:49" ht="16.5" customHeight="1">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row>
    <row r="5638" spans="2:49" ht="16.5" customHeight="1">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row>
    <row r="5639" spans="2:49" ht="16.5" customHeight="1">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row>
    <row r="5640" spans="2:49" ht="16.5" customHeight="1">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row>
    <row r="5641" spans="2:49" ht="16.5" customHeight="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row>
    <row r="5642" spans="2:49" ht="16.5" customHeight="1">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row>
    <row r="5643" spans="2:49" ht="16.5" customHeight="1">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row>
    <row r="5644" spans="2:49" ht="16.5" customHeight="1">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row>
    <row r="5645" spans="2:49" ht="16.5" customHeight="1">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row>
    <row r="5646" spans="2:49" ht="16.5" customHeight="1">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row>
    <row r="5647" spans="2:49" ht="16.5" customHeight="1">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row>
    <row r="5648" spans="2:49" ht="16.5" customHeight="1">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row>
    <row r="5649" spans="2:49" ht="16.5" customHeight="1">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row>
    <row r="5650" spans="2:49" ht="16.5" customHeight="1">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row>
    <row r="5651" spans="2:49" ht="16.5" customHeight="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row>
    <row r="5652" spans="2:49" ht="16.5" customHeight="1">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row>
    <row r="5653" spans="2:49" ht="16.5" customHeight="1">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row>
    <row r="5654" spans="2:49" ht="16.5" customHeight="1">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row>
    <row r="5655" spans="2:49" ht="16.5" customHeight="1">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row>
    <row r="5656" spans="2:49" ht="16.5" customHeight="1">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row>
    <row r="5657" spans="2:49" ht="16.5" customHeight="1">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row>
    <row r="5658" spans="2:49" ht="16.5" customHeight="1">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row>
    <row r="5659" spans="2:49" ht="16.5" customHeight="1">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row>
    <row r="5660" spans="2:49" ht="16.5" customHeight="1">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row>
    <row r="5661" spans="2:49" ht="16.5" customHeight="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row>
    <row r="5662" spans="2:49" ht="16.5" customHeight="1">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row>
    <row r="5663" spans="2:49" ht="16.5" customHeight="1">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row>
    <row r="5664" spans="2:49" ht="16.5" customHeight="1">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row>
    <row r="5665" spans="2:49" ht="16.5" customHeight="1">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row>
    <row r="5666" spans="2:49" ht="16.5" customHeight="1">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row>
    <row r="5667" spans="2:49" ht="16.5" customHeight="1">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row>
    <row r="5668" spans="2:49" ht="16.5" customHeight="1">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row>
    <row r="5669" spans="2:49" ht="16.5" customHeight="1">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row>
    <row r="5670" spans="2:49" ht="16.5" customHeight="1">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row>
    <row r="5671" spans="2:49" ht="16.5" customHeight="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row>
    <row r="5672" spans="2:49" ht="16.5" customHeight="1">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row>
    <row r="5673" spans="2:49" ht="16.5" customHeight="1">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row>
    <row r="5674" spans="2:49" ht="16.5" customHeight="1">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row>
    <row r="5675" spans="2:49" ht="16.5" customHeight="1">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row>
    <row r="5676" spans="2:49" ht="16.5" customHeight="1">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row>
    <row r="5677" spans="2:49" ht="16.5" customHeight="1">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row>
    <row r="5678" spans="2:49" ht="16.5" customHeight="1">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row>
    <row r="5679" spans="2:49" ht="16.5" customHeight="1">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row>
    <row r="5680" spans="2:49" ht="16.5" customHeight="1">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row>
    <row r="5681" spans="2:49" ht="16.5" customHeight="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row>
    <row r="5682" spans="2:49" ht="16.5" customHeight="1">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row>
    <row r="5683" spans="2:49" ht="16.5" customHeight="1">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row>
    <row r="5684" spans="2:49" ht="16.5" customHeight="1">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row>
    <row r="5685" spans="2:49" ht="16.5" customHeight="1">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row>
    <row r="5686" spans="2:49" ht="16.5" customHeight="1">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row>
    <row r="5687" spans="2:49" ht="16.5" customHeight="1">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row>
    <row r="5688" spans="2:49" ht="16.5" customHeight="1">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row>
    <row r="5689" spans="2:49" ht="16.5" customHeight="1">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row>
    <row r="5690" spans="2:49" ht="16.5" customHeight="1">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row>
    <row r="5691" spans="2:49" ht="16.5" customHeight="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row>
    <row r="5692" spans="2:49" ht="16.5" customHeight="1">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row>
    <row r="5693" spans="2:49" ht="16.5" customHeight="1">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row>
    <row r="5694" spans="2:49" ht="16.5" customHeight="1">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row>
    <row r="5695" spans="2:49" ht="16.5" customHeight="1">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row>
    <row r="5696" spans="2:49" ht="16.5" customHeight="1">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row>
    <row r="5697" spans="2:49" ht="16.5" customHeight="1">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row>
    <row r="5698" spans="2:49" ht="16.5" customHeight="1">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row>
    <row r="5699" spans="2:49" ht="16.5" customHeight="1">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row>
    <row r="5700" spans="2:49" ht="16.5" customHeight="1">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row>
    <row r="5701" spans="2:49" ht="16.5" customHeight="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row>
    <row r="5702" spans="2:49" ht="16.5" customHeight="1">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row>
    <row r="5703" spans="2:49" ht="16.5" customHeight="1">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row>
    <row r="5704" spans="2:49" ht="16.5" customHeight="1">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row>
    <row r="5705" spans="2:49" ht="16.5" customHeight="1">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row>
    <row r="5706" spans="2:49" ht="16.5" customHeight="1">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row>
    <row r="5707" spans="2:49" ht="16.5" customHeight="1">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row>
    <row r="5708" spans="2:49" ht="16.5" customHeight="1">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row>
    <row r="5709" spans="2:49" ht="16.5" customHeight="1">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row>
    <row r="5710" spans="2:49" ht="16.5" customHeight="1">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row>
    <row r="5711" spans="2:49" ht="16.5" customHeight="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row>
    <row r="5712" spans="2:49" ht="16.5" customHeight="1">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row>
    <row r="5713" spans="2:49" ht="16.5" customHeight="1">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row>
    <row r="5714" spans="2:49" ht="16.5" customHeight="1">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row>
    <row r="5715" spans="2:49" ht="16.5" customHeight="1">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row>
    <row r="5716" spans="2:49" ht="16.5" customHeight="1">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row>
    <row r="5717" spans="2:49" ht="16.5" customHeight="1">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row>
    <row r="5718" spans="2:49" ht="16.5" customHeight="1">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row>
    <row r="5719" spans="2:49" ht="16.5" customHeight="1">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row>
    <row r="5720" spans="2:49" ht="16.5" customHeight="1">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row>
    <row r="5721" spans="2:49" ht="16.5" customHeight="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row>
    <row r="5722" spans="2:49" ht="16.5" customHeight="1">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row>
    <row r="5723" spans="2:49" ht="16.5" customHeight="1">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row>
    <row r="5724" spans="2:49" ht="16.5" customHeight="1">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row>
    <row r="5725" spans="2:49" ht="16.5" customHeight="1">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row>
    <row r="5726" spans="2:49" ht="16.5" customHeight="1">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row>
    <row r="5727" spans="2:49" ht="16.5" customHeight="1">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row>
    <row r="5728" spans="2:49" ht="16.5" customHeight="1">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row>
    <row r="5729" spans="2:49" ht="16.5" customHeight="1">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row>
    <row r="5730" spans="2:49" ht="16.5" customHeight="1">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row>
    <row r="5731" spans="2:49" ht="16.5" customHeight="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row>
    <row r="5732" spans="2:49" ht="16.5" customHeight="1">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row>
    <row r="5733" spans="2:49" ht="16.5" customHeight="1">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row>
    <row r="5734" spans="2:49" ht="16.5" customHeight="1">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row>
    <row r="5735" spans="2:49" ht="16.5" customHeight="1">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row>
    <row r="5736" spans="2:49" ht="16.5" customHeight="1">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row>
    <row r="5737" spans="2:49" ht="16.5" customHeight="1">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row>
    <row r="5738" spans="2:49" ht="16.5" customHeight="1">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row>
    <row r="5739" spans="2:49" ht="16.5" customHeight="1">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row>
    <row r="5740" spans="2:49" ht="16.5" customHeight="1">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row>
    <row r="5741" spans="2:49" ht="16.5" customHeight="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row>
    <row r="5742" spans="2:49" ht="16.5" customHeight="1">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row>
    <row r="5743" spans="2:49" ht="16.5" customHeight="1">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row>
    <row r="5744" spans="2:49" ht="16.5" customHeight="1">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row>
    <row r="5745" spans="2:49" ht="16.5" customHeight="1">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row>
    <row r="5746" spans="2:49" ht="16.5" customHeight="1">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row>
    <row r="5747" spans="2:49" ht="16.5" customHeight="1">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row>
    <row r="5748" spans="2:49" ht="16.5" customHeight="1">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row>
    <row r="5749" spans="2:49" ht="16.5" customHeight="1">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row>
    <row r="5750" spans="2:49" ht="16.5" customHeight="1">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row>
    <row r="5751" spans="2:49" ht="16.5" customHeight="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row>
    <row r="5752" spans="2:49" ht="16.5" customHeight="1">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row>
    <row r="5753" spans="2:49" ht="16.5" customHeight="1">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row>
    <row r="5754" spans="2:49" ht="16.5" customHeight="1">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row>
    <row r="5755" spans="2:49" ht="16.5" customHeight="1">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row>
    <row r="5756" spans="2:49" ht="16.5" customHeight="1">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row>
    <row r="5757" spans="2:49" ht="16.5" customHeight="1">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row>
    <row r="5758" spans="2:49" ht="16.5" customHeight="1">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row>
    <row r="5759" spans="2:49" ht="16.5" customHeight="1">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row>
    <row r="5760" spans="2:49" ht="16.5" customHeight="1">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row>
    <row r="5761" spans="2:49" ht="16.5" customHeight="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row>
    <row r="5762" spans="2:49" ht="16.5" customHeight="1">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row>
    <row r="5763" spans="2:49" ht="16.5" customHeight="1">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row>
    <row r="5764" spans="2:49" ht="16.5" customHeight="1">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row>
    <row r="5765" spans="2:49" ht="16.5" customHeight="1">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row>
    <row r="5766" spans="2:49" ht="16.5" customHeight="1">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row>
    <row r="5767" spans="2:49" ht="16.5" customHeight="1">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row>
    <row r="5768" spans="2:49" ht="16.5" customHeight="1">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row>
    <row r="5769" spans="2:49" ht="16.5" customHeight="1">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row>
    <row r="5770" spans="2:49" ht="16.5" customHeight="1">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row>
    <row r="5771" spans="2:49" ht="16.5" customHeight="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row>
    <row r="5772" spans="2:49" ht="16.5" customHeight="1">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row>
    <row r="5773" spans="2:49" ht="16.5" customHeight="1">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row>
    <row r="5774" spans="2:49" ht="16.5" customHeight="1">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row>
    <row r="5775" spans="2:49" ht="16.5" customHeight="1">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row>
    <row r="5776" spans="2:49" ht="16.5" customHeight="1">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row>
    <row r="5777" spans="2:49" ht="16.5" customHeight="1">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row>
    <row r="5778" spans="2:49" ht="16.5" customHeight="1">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row>
    <row r="5779" spans="2:49" ht="16.5" customHeight="1">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row>
    <row r="5780" spans="2:49" ht="16.5" customHeight="1">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row>
    <row r="5781" spans="2:49" ht="16.5" customHeight="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row>
    <row r="5782" spans="2:49" ht="16.5" customHeight="1">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row>
    <row r="5783" spans="2:49" ht="16.5" customHeight="1">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row>
    <row r="5784" spans="2:49" ht="16.5" customHeight="1">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row>
    <row r="5785" spans="2:49" ht="16.5" customHeight="1">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row>
    <row r="5786" spans="2:49" ht="16.5" customHeight="1">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row>
    <row r="5787" spans="2:49" ht="16.5" customHeight="1">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row>
    <row r="5788" spans="2:49" ht="16.5" customHeight="1">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row>
    <row r="5789" spans="2:49" ht="16.5" customHeight="1">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row>
    <row r="5790" spans="2:49" ht="16.5" customHeight="1">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row>
    <row r="5791" spans="2:49" ht="16.5" customHeight="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row>
    <row r="5792" spans="2:49" ht="16.5" customHeight="1">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row>
    <row r="5793" spans="2:49" ht="16.5" customHeight="1">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row>
    <row r="5794" spans="2:49" ht="16.5" customHeight="1">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row>
    <row r="5795" spans="2:49" ht="16.5" customHeight="1">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row>
    <row r="5796" spans="2:49" ht="16.5" customHeight="1">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row>
    <row r="5797" spans="2:49" ht="16.5" customHeight="1">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row>
    <row r="5798" spans="2:49" ht="16.5" customHeight="1">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row>
    <row r="5799" spans="2:49" ht="16.5" customHeight="1">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row>
    <row r="5800" spans="2:49" ht="16.5" customHeight="1">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row>
    <row r="5801" spans="2:49" ht="16.5" customHeight="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row>
    <row r="5802" spans="2:49" ht="16.5" customHeight="1">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row>
    <row r="5803" spans="2:49" ht="16.5" customHeight="1">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row>
    <row r="5804" spans="2:49" ht="16.5" customHeight="1">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row>
    <row r="5805" spans="2:49" ht="16.5" customHeight="1">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row>
    <row r="5806" spans="2:49" ht="16.5" customHeight="1">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row>
    <row r="5807" spans="2:49" ht="16.5" customHeight="1">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row>
    <row r="5808" spans="2:49" ht="16.5" customHeight="1">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row>
    <row r="5809" spans="2:49" ht="16.5" customHeight="1">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row>
    <row r="5810" spans="2:49" ht="16.5" customHeight="1">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row>
    <row r="5811" spans="2:49" ht="16.5" customHeight="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row>
    <row r="5812" spans="2:49" ht="16.5" customHeight="1">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row>
    <row r="5813" spans="2:49" ht="16.5" customHeight="1">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row>
    <row r="5814" spans="2:49" ht="16.5" customHeight="1">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row>
    <row r="5815" spans="2:49" ht="16.5" customHeight="1">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row>
    <row r="5816" spans="2:49" ht="16.5" customHeight="1">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row>
    <row r="5817" spans="2:49" ht="16.5" customHeight="1">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row>
    <row r="5818" spans="2:49" ht="16.5" customHeight="1">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row>
    <row r="5819" spans="2:49" ht="16.5" customHeight="1">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row>
    <row r="5820" spans="2:49" ht="16.5" customHeight="1">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row>
    <row r="5821" spans="2:49" ht="16.5" customHeight="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row>
    <row r="5822" spans="2:49" ht="16.5" customHeight="1">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row>
    <row r="5823" spans="2:49" ht="16.5" customHeight="1">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row>
    <row r="5824" spans="2:49" ht="16.5" customHeight="1">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row>
    <row r="5825" spans="2:49" ht="16.5" customHeight="1">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row>
    <row r="5826" spans="2:49" ht="16.5" customHeight="1">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row>
    <row r="5827" spans="2:49" ht="16.5" customHeight="1">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row>
    <row r="5828" spans="2:49" ht="16.5" customHeight="1">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row>
    <row r="5829" spans="2:49" ht="16.5" customHeight="1">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row>
    <row r="5830" spans="2:49" ht="16.5" customHeight="1">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row>
    <row r="5831" spans="2:49" ht="16.5" customHeight="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row>
    <row r="5832" spans="2:49" ht="16.5" customHeight="1">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row>
    <row r="5833" spans="2:49" ht="16.5" customHeight="1">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row>
    <row r="5834" spans="2:49" ht="16.5" customHeight="1">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row>
    <row r="5835" spans="2:49" ht="16.5" customHeight="1">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row>
    <row r="5836" spans="2:49" ht="16.5" customHeight="1">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row>
    <row r="5837" spans="2:49" ht="16.5" customHeight="1">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row>
    <row r="5838" spans="2:49" ht="16.5" customHeight="1">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row>
    <row r="5839" spans="2:49" ht="16.5" customHeight="1">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row>
    <row r="5840" spans="2:49" ht="16.5" customHeight="1">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row>
    <row r="5841" spans="2:49" ht="16.5" customHeight="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row>
    <row r="5842" spans="2:49" ht="16.5" customHeight="1">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row>
    <row r="5843" spans="2:49" ht="16.5" customHeight="1">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row>
    <row r="5844" spans="2:49" ht="16.5" customHeight="1">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row>
    <row r="5845" spans="2:49" ht="16.5" customHeight="1">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row>
    <row r="5846" spans="2:49" ht="16.5" customHeight="1">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row>
    <row r="5847" spans="2:49" ht="16.5" customHeight="1">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row>
    <row r="5848" spans="2:49" ht="16.5" customHeight="1">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row>
    <row r="5849" spans="2:49" ht="16.5" customHeight="1">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row>
    <row r="5850" spans="2:49" ht="16.5" customHeight="1">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row>
    <row r="5851" spans="2:49" ht="16.5" customHeight="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row>
    <row r="5852" spans="2:49" ht="16.5" customHeight="1">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row>
    <row r="5853" spans="2:49" ht="16.5" customHeight="1">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row>
    <row r="5854" spans="2:49" ht="16.5" customHeight="1">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row>
    <row r="5855" spans="2:49" ht="16.5" customHeight="1">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row>
    <row r="5856" spans="2:49" ht="16.5" customHeight="1">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row>
    <row r="5857" spans="2:49" ht="16.5" customHeight="1">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row>
    <row r="5858" spans="2:49" ht="16.5" customHeight="1">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row>
    <row r="5859" spans="2:49" ht="16.5" customHeight="1">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row>
    <row r="5860" spans="2:49" ht="16.5" customHeight="1">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row>
    <row r="5861" spans="2:49" ht="16.5" customHeight="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row>
    <row r="5862" spans="2:49" ht="16.5" customHeight="1">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row>
    <row r="5863" spans="2:49" ht="16.5" customHeight="1">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row>
    <row r="5864" spans="2:49" ht="16.5" customHeight="1">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row>
    <row r="5865" spans="2:49" ht="16.5" customHeight="1">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row>
    <row r="5866" spans="2:49" ht="16.5" customHeight="1">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row>
    <row r="5867" spans="2:49" ht="16.5" customHeight="1">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row>
    <row r="5868" spans="2:49" ht="16.5" customHeight="1">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row>
    <row r="5869" spans="2:49" ht="16.5" customHeight="1">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row>
    <row r="5870" spans="2:49" ht="16.5" customHeight="1">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row>
    <row r="5871" spans="2:49" ht="16.5" customHeight="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row>
    <row r="5872" spans="2:49" ht="16.5" customHeight="1">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row>
    <row r="5873" spans="2:49" ht="16.5" customHeight="1">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row>
    <row r="5874" spans="2:49" ht="16.5" customHeight="1">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row>
    <row r="5875" spans="2:49" ht="16.5" customHeight="1">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row>
    <row r="5876" spans="2:49" ht="16.5" customHeight="1">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row>
    <row r="5877" spans="2:49" ht="16.5" customHeight="1">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row>
    <row r="5878" spans="2:49" ht="16.5" customHeight="1">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row>
    <row r="5879" spans="2:49" ht="16.5" customHeight="1">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row>
    <row r="5880" spans="2:49" ht="16.5" customHeight="1">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row>
    <row r="5881" spans="2:49" ht="16.5" customHeight="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row>
    <row r="5882" spans="2:49" ht="16.5" customHeight="1">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row>
    <row r="5883" spans="2:49" ht="16.5" customHeight="1">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row>
    <row r="5884" spans="2:49" ht="16.5" customHeight="1">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row>
    <row r="5885" spans="2:49" ht="16.5" customHeight="1">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row>
    <row r="5886" spans="2:49" ht="16.5" customHeight="1">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row>
    <row r="5887" spans="2:49" ht="16.5" customHeight="1">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row>
    <row r="5888" spans="2:49" ht="16.5" customHeight="1">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row>
    <row r="5889" spans="2:49" ht="16.5" customHeight="1">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row>
    <row r="5890" spans="2:49" ht="16.5" customHeight="1">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row>
    <row r="5891" spans="2:49" ht="16.5" customHeight="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row>
    <row r="5892" spans="2:49" ht="16.5" customHeight="1">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row>
    <row r="5893" spans="2:49" ht="16.5" customHeight="1">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row>
    <row r="5894" spans="2:49" ht="16.5" customHeight="1">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row>
    <row r="5895" spans="2:49" ht="16.5" customHeight="1">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row>
    <row r="5896" spans="2:49" ht="16.5" customHeight="1">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row>
    <row r="5897" spans="2:49" ht="16.5" customHeight="1">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row>
    <row r="5898" spans="2:49" ht="16.5" customHeight="1">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row>
    <row r="5899" spans="2:49" ht="16.5" customHeight="1">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row>
    <row r="5900" spans="2:49" ht="16.5" customHeight="1">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row>
    <row r="5901" spans="2:49" ht="16.5" customHeight="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row>
    <row r="5902" spans="2:49" ht="16.5" customHeight="1">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row>
    <row r="5903" spans="2:49" ht="16.5" customHeight="1">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row>
    <row r="5904" spans="2:49" ht="16.5" customHeight="1">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row>
    <row r="5905" spans="2:49" ht="16.5" customHeight="1">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row>
    <row r="5906" spans="2:49" ht="16.5" customHeight="1">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row>
    <row r="5907" spans="2:49" ht="16.5" customHeight="1">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row>
    <row r="5908" spans="2:49" ht="16.5" customHeight="1">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row>
    <row r="5909" spans="2:49" ht="16.5" customHeight="1">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row>
    <row r="5910" spans="2:49" ht="16.5" customHeight="1">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row>
    <row r="5911" spans="2:49" ht="16.5" customHeight="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row>
    <row r="5912" spans="2:49" ht="16.5" customHeight="1">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row>
    <row r="5913" spans="2:49" ht="16.5" customHeight="1">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row>
    <row r="5914" spans="2:49" ht="16.5" customHeight="1">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row>
    <row r="5915" spans="2:49" ht="16.5" customHeight="1">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row>
    <row r="5916" spans="2:49" ht="16.5" customHeight="1">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row>
    <row r="5917" spans="2:49" ht="16.5" customHeight="1">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row>
    <row r="5918" spans="2:49" ht="16.5" customHeight="1">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row>
    <row r="5919" spans="2:49" ht="16.5" customHeight="1">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row>
    <row r="5920" spans="2:49" ht="16.5" customHeight="1">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row>
    <row r="5921" spans="2:49" ht="16.5" customHeight="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row>
    <row r="5922" spans="2:49" ht="16.5" customHeight="1">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row>
    <row r="5923" spans="2:49" ht="16.5" customHeight="1">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row>
    <row r="5924" spans="2:49" ht="16.5" customHeight="1">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row>
    <row r="5925" spans="2:49" ht="16.5" customHeight="1">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row>
    <row r="5926" spans="2:49" ht="16.5" customHeight="1">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row>
    <row r="5927" spans="2:49" ht="16.5" customHeight="1">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row>
    <row r="5928" spans="2:49" ht="16.5" customHeight="1">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row>
    <row r="5929" spans="2:49" ht="16.5" customHeight="1">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row>
    <row r="5930" spans="2:49" ht="16.5" customHeight="1">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row>
    <row r="5931" spans="2:49" ht="16.5" customHeight="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row>
    <row r="5932" spans="2:49" ht="16.5" customHeight="1">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row>
    <row r="5933" spans="2:49" ht="16.5" customHeight="1">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row>
    <row r="5934" spans="2:49" ht="16.5" customHeight="1">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row>
    <row r="5935" spans="2:49" ht="16.5" customHeight="1">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row>
    <row r="5936" spans="2:49" ht="16.5" customHeight="1">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row>
    <row r="5937" spans="2:49" ht="16.5" customHeight="1">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row>
    <row r="5938" spans="2:49" ht="16.5" customHeight="1">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row>
    <row r="5939" spans="2:49" ht="16.5" customHeight="1">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row>
    <row r="5940" spans="2:49" ht="16.5" customHeight="1">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row>
    <row r="5941" spans="2:49" ht="16.5" customHeight="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row>
    <row r="5942" spans="2:49" ht="16.5" customHeight="1">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row>
    <row r="5943" spans="2:49" ht="16.5" customHeight="1">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row>
    <row r="5944" spans="2:49" ht="16.5" customHeight="1">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row>
    <row r="5945" spans="2:49" ht="16.5" customHeight="1">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row>
    <row r="5946" spans="2:49" ht="16.5" customHeight="1">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row>
    <row r="5947" spans="2:49" ht="16.5" customHeight="1">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row>
    <row r="5948" spans="2:49" ht="16.5" customHeight="1">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row>
    <row r="5949" spans="2:49" ht="16.5" customHeight="1">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row>
    <row r="5950" spans="2:49" ht="16.5" customHeight="1">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row>
    <row r="5951" spans="2:49" ht="16.5" customHeight="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row>
    <row r="5952" spans="2:49" ht="16.5" customHeight="1">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row>
    <row r="5953" spans="2:49" ht="16.5" customHeight="1">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row>
    <row r="5954" spans="2:49" ht="16.5" customHeight="1">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row>
    <row r="5955" spans="2:49" ht="16.5" customHeight="1">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row>
    <row r="5956" spans="2:49" ht="16.5" customHeight="1">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row>
    <row r="5957" spans="2:49" ht="16.5" customHeight="1">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row>
    <row r="5958" spans="2:49" ht="16.5" customHeight="1">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row>
    <row r="5959" spans="2:49" ht="16.5" customHeight="1">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row>
    <row r="5960" spans="2:49" ht="16.5" customHeight="1">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row>
    <row r="5961" spans="2:49" ht="16.5" customHeight="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row>
    <row r="5962" spans="2:49" ht="16.5" customHeight="1">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row>
    <row r="5963" spans="2:49" ht="16.5" customHeight="1">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row>
    <row r="5964" spans="2:49" ht="16.5" customHeight="1">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row>
    <row r="5965" spans="2:49" ht="16.5" customHeight="1">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row>
    <row r="5966" spans="2:49" ht="16.5" customHeight="1">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row>
    <row r="5967" spans="2:49" ht="16.5" customHeight="1">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row>
    <row r="5968" spans="2:49" ht="16.5" customHeight="1">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row>
    <row r="5969" spans="2:49" ht="16.5" customHeight="1">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row>
    <row r="5970" spans="2:49" ht="16.5" customHeight="1">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row>
    <row r="5971" spans="2:49" ht="16.5" customHeight="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row>
    <row r="5972" spans="2:49" ht="16.5" customHeight="1">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row>
    <row r="5973" spans="2:49" ht="16.5" customHeight="1">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row>
    <row r="5974" spans="2:49" ht="16.5" customHeight="1">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row>
    <row r="5975" spans="2:49" ht="16.5" customHeight="1">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row>
    <row r="5976" spans="2:49" ht="16.5" customHeight="1">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row>
    <row r="5977" spans="2:49" ht="16.5" customHeight="1">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row>
    <row r="5978" spans="2:49" ht="16.5" customHeight="1">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row>
    <row r="5979" spans="2:49" ht="16.5" customHeight="1">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row>
    <row r="5980" spans="2:49" ht="16.5" customHeight="1">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row>
    <row r="5981" spans="2:49" ht="16.5" customHeight="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row>
    <row r="5982" spans="2:49" ht="16.5" customHeight="1">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row>
    <row r="5983" spans="2:49" ht="16.5" customHeight="1">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row>
    <row r="5984" spans="2:49" ht="16.5" customHeight="1">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row>
    <row r="5985" spans="2:49" ht="16.5" customHeight="1">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row>
    <row r="5986" spans="2:49" ht="16.5" customHeight="1">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row>
    <row r="5987" spans="2:49" ht="16.5" customHeight="1">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row>
    <row r="5988" spans="2:49" ht="16.5" customHeight="1">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row>
    <row r="5989" spans="2:49" ht="16.5" customHeight="1">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row>
    <row r="5990" spans="2:49" ht="16.5" customHeight="1">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row>
    <row r="5991" spans="2:49" ht="16.5" customHeight="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row>
    <row r="5992" spans="2:49" ht="16.5" customHeight="1">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row>
    <row r="5993" spans="2:49" ht="16.5" customHeight="1">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row>
    <row r="5994" spans="2:49" ht="16.5" customHeight="1">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row>
    <row r="5995" spans="2:49" ht="16.5" customHeight="1">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row>
    <row r="5996" spans="2:49" ht="16.5" customHeight="1">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row>
    <row r="5997" spans="2:49" ht="16.5" customHeight="1">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row>
    <row r="5998" spans="2:49" ht="16.5" customHeight="1">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row>
    <row r="5999" spans="2:49" ht="16.5" customHeight="1">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row>
    <row r="6000" spans="2:49" ht="16.5" customHeight="1">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row>
    <row r="6001" spans="2:49" ht="16.5" customHeight="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row>
    <row r="6002" spans="2:49" ht="16.5" customHeight="1">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row>
    <row r="6003" spans="2:49" ht="16.5" customHeight="1">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row>
    <row r="6004" spans="2:49" ht="16.5" customHeight="1">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row>
    <row r="6005" spans="2:49" ht="16.5" customHeight="1">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row>
    <row r="6006" spans="2:49" ht="16.5" customHeight="1">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row>
    <row r="6007" spans="2:49" ht="16.5" customHeight="1">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row>
    <row r="6008" spans="2:49" ht="16.5" customHeight="1">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row>
    <row r="6009" spans="2:49" ht="16.5" customHeight="1">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row>
    <row r="6010" spans="2:49" ht="16.5" customHeight="1">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row>
    <row r="6011" spans="2:49" ht="16.5" customHeight="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row>
    <row r="6012" spans="2:49" ht="16.5" customHeight="1">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row>
    <row r="6013" spans="2:49" ht="16.5" customHeight="1">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row>
    <row r="6014" spans="2:49" ht="16.5" customHeight="1">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row>
    <row r="6015" spans="2:49" ht="16.5" customHeight="1">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row>
    <row r="6016" spans="2:49" ht="16.5" customHeight="1">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row>
    <row r="6017" spans="2:49" ht="16.5" customHeight="1">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row>
    <row r="6018" spans="2:49" ht="16.5" customHeight="1">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row>
    <row r="6019" spans="2:49" ht="16.5" customHeight="1">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row>
    <row r="6020" spans="2:49" ht="16.5" customHeight="1">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row>
    <row r="6021" spans="2:49" ht="16.5" customHeight="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row>
    <row r="6022" spans="2:49" ht="16.5" customHeight="1">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row>
    <row r="6023" spans="2:49" ht="16.5" customHeight="1">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row>
    <row r="6024" spans="2:49" ht="16.5" customHeight="1">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row>
    <row r="6025" spans="2:49" ht="16.5" customHeight="1">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row>
    <row r="6026" spans="2:49" ht="16.5" customHeight="1">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row>
    <row r="6027" spans="2:49" ht="16.5" customHeight="1">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row>
    <row r="6028" spans="2:49" ht="16.5" customHeight="1">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row>
    <row r="6029" spans="2:49" ht="16.5" customHeight="1">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row>
    <row r="6030" spans="2:49" ht="16.5" customHeight="1">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row>
    <row r="6031" spans="2:49" ht="16.5" customHeight="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row>
    <row r="6032" spans="2:49" ht="16.5" customHeight="1">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row>
    <row r="6033" spans="2:49" ht="16.5" customHeight="1">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row>
    <row r="6034" spans="2:49" ht="16.5" customHeight="1">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row>
    <row r="6035" spans="2:49" ht="16.5" customHeight="1">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row>
    <row r="6036" spans="2:49" ht="16.5" customHeight="1">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row>
    <row r="6037" spans="2:49" ht="16.5" customHeight="1">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row>
    <row r="6038" spans="2:49" ht="16.5" customHeight="1">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row>
    <row r="6039" spans="2:49" ht="16.5" customHeight="1">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row>
    <row r="6040" spans="2:49" ht="16.5" customHeight="1">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row>
    <row r="6041" spans="2:49" ht="16.5" customHeight="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row>
    <row r="6042" spans="2:49" ht="16.5" customHeight="1">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row>
    <row r="6043" spans="2:49" ht="16.5" customHeight="1">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row>
    <row r="6044" spans="2:49" ht="16.5" customHeight="1">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row>
    <row r="6045" spans="2:49" ht="16.5" customHeight="1">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row>
    <row r="6046" spans="2:49" ht="16.5" customHeight="1">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row>
    <row r="6047" spans="2:49" ht="16.5" customHeight="1">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row>
    <row r="6048" spans="2:49" ht="16.5" customHeight="1">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row>
    <row r="6049" spans="2:49" ht="16.5" customHeight="1">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row>
    <row r="6050" spans="2:49" ht="16.5" customHeight="1">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row>
    <row r="6051" spans="2:49" ht="16.5" customHeight="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row>
    <row r="6052" spans="2:49" ht="16.5" customHeight="1">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row>
    <row r="6053" spans="2:49" ht="16.5" customHeight="1">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row>
    <row r="6054" spans="2:49" ht="16.5" customHeight="1">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row>
    <row r="6055" spans="2:49" ht="16.5" customHeight="1">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row>
    <row r="6056" spans="2:49" ht="16.5" customHeight="1">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row>
    <row r="6057" spans="2:49" ht="16.5" customHeight="1">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row>
    <row r="6058" spans="2:49" ht="16.5" customHeight="1">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row>
    <row r="6059" spans="2:49" ht="16.5" customHeight="1">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row>
    <row r="6060" spans="2:49" ht="16.5" customHeight="1">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row>
    <row r="6061" spans="2:49" ht="16.5" customHeight="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row>
    <row r="6062" spans="2:49" ht="16.5" customHeight="1">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row>
    <row r="6063" spans="2:49" ht="16.5" customHeight="1">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row>
    <row r="6064" spans="2:49" ht="16.5" customHeight="1">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row>
    <row r="6065" spans="2:49" ht="16.5" customHeight="1">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row>
    <row r="6066" spans="2:49" ht="16.5" customHeight="1">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row>
    <row r="6067" spans="2:49" ht="16.5" customHeight="1">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row>
    <row r="6068" spans="2:49" ht="16.5" customHeight="1">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row>
    <row r="6069" spans="2:49" ht="16.5" customHeight="1">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row>
    <row r="6070" spans="2:49" ht="16.5" customHeight="1">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row>
    <row r="6071" spans="2:49" ht="16.5" customHeight="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row>
    <row r="6072" spans="2:49" ht="16.5" customHeight="1">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row>
    <row r="6073" spans="2:49" ht="16.5" customHeight="1">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row>
    <row r="6074" spans="2:49" ht="16.5" customHeight="1">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row>
    <row r="6075" spans="2:49" ht="16.5" customHeight="1">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row>
    <row r="6076" spans="2:49" ht="16.5" customHeight="1">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row>
    <row r="6077" spans="2:49" ht="16.5" customHeight="1">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row>
    <row r="6078" spans="2:49" ht="16.5" customHeight="1">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row>
    <row r="6079" spans="2:49" ht="16.5" customHeight="1">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row>
    <row r="6080" spans="2:49" ht="16.5" customHeight="1">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row>
    <row r="6081" spans="2:49" ht="16.5" customHeight="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row>
    <row r="6082" spans="2:49" ht="16.5" customHeight="1">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row>
    <row r="6083" spans="2:49" ht="16.5" customHeight="1">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row>
    <row r="6084" spans="2:49" ht="16.5" customHeight="1">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row>
    <row r="6085" spans="2:49" ht="16.5" customHeight="1">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row>
    <row r="6086" spans="2:49" ht="16.5" customHeight="1">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row>
    <row r="6087" spans="2:49" ht="16.5" customHeight="1">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row>
    <row r="6088" spans="2:49" ht="16.5" customHeight="1">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row>
    <row r="6089" spans="2:49" ht="16.5" customHeight="1">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row>
    <row r="6090" spans="2:49" ht="16.5" customHeight="1">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row>
    <row r="6091" spans="2:49" ht="16.5" customHeight="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row>
    <row r="6092" spans="2:49" ht="16.5" customHeight="1">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row>
    <row r="6093" spans="2:49" ht="16.5" customHeight="1">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row>
    <row r="6094" spans="2:49" ht="16.5" customHeight="1">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row>
    <row r="6095" spans="2:49" ht="16.5" customHeight="1">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row>
    <row r="6096" spans="2:49" ht="16.5" customHeight="1">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row>
    <row r="6097" spans="2:49" ht="16.5" customHeight="1">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row>
    <row r="6098" spans="2:49" ht="16.5" customHeight="1">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row>
    <row r="6099" spans="2:49" ht="16.5" customHeight="1">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row>
    <row r="6100" spans="2:49" ht="16.5" customHeight="1">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row>
    <row r="6101" spans="2:49" ht="16.5" customHeight="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row>
    <row r="6102" spans="2:49" ht="16.5" customHeight="1">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row>
    <row r="6103" spans="2:49" ht="16.5" customHeight="1">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row>
    <row r="6104" spans="2:49" ht="16.5" customHeight="1">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row>
    <row r="6105" spans="2:49" ht="16.5" customHeight="1">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row>
    <row r="6106" spans="2:49" ht="16.5" customHeight="1">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row>
    <row r="6107" spans="2:49" ht="16.5" customHeight="1">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row>
    <row r="6108" spans="2:49" ht="16.5" customHeight="1">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row>
    <row r="6109" spans="2:49" ht="16.5" customHeight="1">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row>
    <row r="6110" spans="2:49" ht="16.5" customHeight="1">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row>
    <row r="6111" spans="2:49" ht="16.5" customHeight="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row>
    <row r="6112" spans="2:49" ht="16.5" customHeight="1">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row>
    <row r="6113" spans="2:49" ht="16.5" customHeight="1">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row>
    <row r="6114" spans="2:49" ht="16.5" customHeight="1">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row>
    <row r="6115" spans="2:49" ht="16.5" customHeight="1">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row>
    <row r="6116" spans="2:49" ht="16.5" customHeight="1">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row>
    <row r="6117" spans="2:49" ht="16.5" customHeight="1">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row>
    <row r="6118" spans="2:49" ht="16.5" customHeight="1">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row>
    <row r="6119" spans="2:49" ht="16.5" customHeight="1">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row>
    <row r="6120" spans="2:49" ht="16.5" customHeight="1">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row>
    <row r="6121" spans="2:49" ht="16.5" customHeight="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row>
    <row r="6122" spans="2:49" ht="16.5" customHeight="1">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row>
    <row r="6123" spans="2:49" ht="16.5" customHeight="1">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row>
    <row r="6124" spans="2:49" ht="16.5" customHeight="1">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row>
    <row r="6125" spans="2:49" ht="16.5" customHeight="1">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row>
    <row r="6126" spans="2:49" ht="16.5" customHeight="1">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row>
    <row r="6127" spans="2:49" ht="16.5" customHeight="1">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row>
    <row r="6128" spans="2:49" ht="16.5" customHeight="1">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row>
    <row r="6129" spans="2:49" ht="16.5" customHeight="1">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row>
    <row r="6130" spans="2:49" ht="16.5" customHeight="1">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row>
    <row r="6131" spans="2:49" ht="16.5" customHeight="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row>
    <row r="6132" spans="2:49" ht="16.5" customHeight="1">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row>
    <row r="6133" spans="2:49" ht="16.5" customHeight="1">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row>
    <row r="6134" spans="2:49" ht="16.5" customHeight="1">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row>
    <row r="6135" spans="2:49" ht="16.5" customHeight="1">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row>
    <row r="6136" spans="2:49" ht="16.5" customHeight="1">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row>
    <row r="6137" spans="2:49" ht="16.5" customHeight="1">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row>
    <row r="6138" spans="2:49" ht="16.5" customHeight="1">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row>
    <row r="6139" spans="2:49" ht="16.5" customHeight="1">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row>
    <row r="6140" spans="2:49" ht="16.5" customHeight="1">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row>
    <row r="6141" spans="2:49" ht="16.5" customHeight="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row>
    <row r="6142" spans="2:49" ht="16.5" customHeight="1">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row>
    <row r="6143" spans="2:49" ht="16.5" customHeight="1">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row>
    <row r="6144" spans="2:49" ht="16.5" customHeight="1">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row>
    <row r="6145" spans="2:49" ht="16.5" customHeight="1">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row>
    <row r="6146" spans="2:49" ht="16.5" customHeight="1">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row>
    <row r="6147" spans="2:49" ht="16.5" customHeight="1">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row>
    <row r="6148" spans="2:49" ht="16.5" customHeight="1">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row>
    <row r="6149" spans="2:49" ht="16.5" customHeight="1">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row>
    <row r="6150" spans="2:49" ht="16.5" customHeight="1">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row>
    <row r="6151" spans="2:49" ht="16.5" customHeight="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row>
    <row r="6152" spans="2:49" ht="16.5" customHeight="1">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row>
    <row r="6153" spans="2:49" ht="16.5" customHeight="1">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row>
    <row r="6154" spans="2:49" ht="16.5" customHeight="1">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row>
    <row r="6155" spans="2:49" ht="16.5" customHeight="1">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row>
    <row r="6156" spans="2:49" ht="16.5" customHeight="1">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row>
    <row r="6157" spans="2:49" ht="16.5" customHeight="1">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row>
    <row r="6158" spans="2:49" ht="16.5" customHeight="1">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row>
    <row r="6159" spans="2:49" ht="16.5" customHeight="1">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row>
    <row r="6160" spans="2:49" ht="16.5" customHeight="1">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row>
    <row r="6161" spans="2:49" ht="16.5" customHeight="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row>
    <row r="6162" spans="2:49" ht="16.5" customHeight="1">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row>
    <row r="6163" spans="2:49" ht="16.5" customHeight="1">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row>
    <row r="6164" spans="2:49" ht="16.5" customHeight="1">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row>
    <row r="6165" spans="2:49" ht="16.5" customHeight="1">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row>
    <row r="6166" spans="2:49" ht="16.5" customHeight="1">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row>
    <row r="6167" spans="2:49" ht="16.5" customHeight="1">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row>
    <row r="6168" spans="2:49" ht="16.5" customHeight="1">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row>
    <row r="6169" spans="2:49" ht="16.5" customHeight="1">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row>
    <row r="6170" spans="2:49" ht="16.5" customHeight="1">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row>
    <row r="6171" spans="2:49" ht="16.5" customHeight="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row>
    <row r="6172" spans="2:49" ht="16.5" customHeight="1">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row>
    <row r="6173" spans="2:49" ht="16.5" customHeight="1">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row>
    <row r="6174" spans="2:49" ht="16.5" customHeight="1">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row>
    <row r="6175" spans="2:49" ht="16.5" customHeight="1">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row>
    <row r="6176" spans="2:49" ht="16.5" customHeight="1">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row>
    <row r="6177" spans="2:49" ht="16.5" customHeight="1">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row>
    <row r="6178" spans="2:49" ht="16.5" customHeight="1">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row>
    <row r="6179" spans="2:49" ht="16.5" customHeight="1">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row>
    <row r="6180" spans="2:49" ht="16.5" customHeight="1">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row>
    <row r="6181" spans="2:49" ht="16.5" customHeight="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row>
    <row r="6182" spans="2:49" ht="16.5" customHeight="1">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row>
    <row r="6183" spans="2:49" ht="16.5" customHeight="1">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row>
    <row r="6184" spans="2:49" ht="16.5" customHeight="1">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row>
    <row r="6185" spans="2:49" ht="16.5" customHeight="1">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row>
    <row r="6186" spans="2:49" ht="16.5" customHeight="1">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row>
    <row r="6187" spans="2:49" ht="16.5" customHeight="1">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row>
    <row r="6188" spans="2:49" ht="16.5" customHeight="1">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row>
    <row r="6189" spans="2:49" ht="16.5" customHeight="1">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row>
    <row r="6190" spans="2:49" ht="16.5" customHeight="1">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row>
    <row r="6191" spans="2:49" ht="16.5" customHeight="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row>
    <row r="6192" spans="2:49" ht="16.5" customHeight="1">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row>
    <row r="6193" spans="2:49" ht="16.5" customHeight="1">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row>
    <row r="6194" spans="2:49" ht="16.5" customHeight="1">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row>
    <row r="6195" spans="2:49" ht="16.5" customHeight="1">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row>
    <row r="6196" spans="2:49" ht="16.5" customHeight="1">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row>
    <row r="6197" spans="2:49" ht="16.5" customHeight="1">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row>
    <row r="6198" spans="2:49" ht="16.5" customHeight="1">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row>
    <row r="6199" spans="2:49" ht="16.5" customHeight="1">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row>
    <row r="6200" spans="2:49" ht="16.5" customHeight="1">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row>
    <row r="6201" spans="2:49" ht="16.5" customHeight="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row>
    <row r="6202" spans="2:49" ht="16.5" customHeight="1">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row>
    <row r="6203" spans="2:49" ht="16.5" customHeight="1">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row>
    <row r="6204" spans="2:49" ht="16.5" customHeight="1">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row>
    <row r="6205" spans="2:49" ht="16.5" customHeight="1">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row>
    <row r="6206" spans="2:49" ht="16.5" customHeight="1">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row>
    <row r="6207" spans="2:49" ht="16.5" customHeight="1">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row>
    <row r="6208" spans="2:49" ht="16.5" customHeight="1">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row>
    <row r="6209" spans="2:49" ht="16.5" customHeight="1">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row>
    <row r="6210" spans="2:49" ht="16.5" customHeight="1">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row>
    <row r="6211" spans="2:49" ht="16.5" customHeight="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row>
    <row r="6212" spans="2:49" ht="16.5" customHeight="1">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row>
    <row r="6213" spans="2:49" ht="16.5" customHeight="1">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row>
    <row r="6214" spans="2:49" ht="16.5" customHeight="1">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row>
    <row r="6215" spans="2:49" ht="16.5" customHeight="1">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row>
    <row r="6216" spans="2:49" ht="16.5" customHeight="1">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row>
    <row r="6217" spans="2:49" ht="16.5" customHeight="1">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row>
    <row r="6218" spans="2:49" ht="16.5" customHeight="1">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row>
    <row r="6219" spans="2:49" ht="16.5" customHeight="1">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row>
    <row r="6220" spans="2:49" ht="16.5" customHeight="1">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row>
    <row r="6221" spans="2:49" ht="16.5" customHeight="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row>
    <row r="6222" spans="2:49" ht="16.5" customHeight="1">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row>
    <row r="6223" spans="2:49" ht="16.5" customHeight="1">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row>
    <row r="6224" spans="2:49" ht="16.5" customHeight="1">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row>
    <row r="6225" spans="2:49" ht="16.5" customHeight="1">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row>
    <row r="6226" spans="2:49" ht="16.5" customHeight="1">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row>
    <row r="6227" spans="2:49" ht="16.5" customHeight="1">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row>
    <row r="6228" spans="2:49" ht="16.5" customHeight="1">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row>
    <row r="6229" spans="2:49" ht="16.5" customHeight="1">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row>
    <row r="6230" spans="2:49" ht="16.5" customHeight="1">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row>
    <row r="6231" spans="2:49" ht="16.5" customHeight="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row>
    <row r="6232" spans="2:49" ht="16.5" customHeight="1">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row>
    <row r="6233" spans="2:49" ht="16.5" customHeight="1">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row>
    <row r="6234" spans="2:49" ht="16.5" customHeight="1">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row>
    <row r="6235" spans="2:49" ht="16.5" customHeight="1">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row>
    <row r="6236" spans="2:49" ht="16.5" customHeight="1">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row>
    <row r="6237" spans="2:49" ht="16.5" customHeight="1">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row>
    <row r="6238" spans="2:49" ht="16.5" customHeight="1">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row>
    <row r="6239" spans="2:49" ht="16.5" customHeight="1">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row>
    <row r="6240" spans="2:49" ht="16.5" customHeight="1">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row>
    <row r="6241" spans="2:49" ht="16.5" customHeight="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row>
    <row r="6242" spans="2:49" ht="16.5" customHeight="1">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row>
    <row r="6243" spans="2:49" ht="16.5" customHeight="1">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row>
    <row r="6244" spans="2:49" ht="16.5" customHeight="1">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row>
    <row r="6245" spans="2:49" ht="16.5" customHeight="1">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row>
    <row r="6246" spans="2:49" ht="16.5" customHeight="1">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row>
    <row r="6247" spans="2:49" ht="16.5" customHeight="1">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row>
    <row r="6248" spans="2:49" ht="16.5" customHeight="1">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row>
    <row r="6249" spans="2:49" ht="16.5" customHeight="1">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row>
    <row r="6250" spans="2:49" ht="16.5" customHeight="1">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row>
    <row r="6251" spans="2:49" ht="16.5" customHeight="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row>
    <row r="6252" spans="2:49" ht="16.5" customHeight="1">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row>
    <row r="6253" spans="2:49" ht="16.5" customHeight="1">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row>
    <row r="6254" spans="2:49" ht="16.5" customHeight="1">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row>
    <row r="6255" spans="2:49" ht="16.5" customHeight="1">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row>
    <row r="6256" spans="2:49" ht="16.5" customHeight="1">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row>
    <row r="6257" spans="2:49" ht="16.5" customHeight="1">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row>
    <row r="6258" spans="2:49" ht="16.5" customHeight="1">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row>
    <row r="6259" spans="2:49" ht="16.5" customHeight="1">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row>
    <row r="6260" spans="2:49" ht="16.5" customHeight="1">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row>
    <row r="6261" spans="2:49" ht="16.5" customHeight="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row>
    <row r="6262" spans="2:49" ht="16.5" customHeight="1">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row>
    <row r="6263" spans="2:49" ht="16.5" customHeight="1">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row>
    <row r="6264" spans="2:49" ht="16.5" customHeight="1">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row>
    <row r="6265" spans="2:49" ht="16.5" customHeight="1">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row>
    <row r="6266" spans="2:49" ht="16.5" customHeight="1">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row>
    <row r="6267" spans="2:49" ht="16.5" customHeight="1">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row>
    <row r="6268" spans="2:49" ht="16.5" customHeight="1">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row>
    <row r="6269" spans="2:49" ht="16.5" customHeight="1">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row>
    <row r="6270" spans="2:49" ht="16.5" customHeight="1">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row>
    <row r="6271" spans="2:49" ht="16.5" customHeight="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row>
    <row r="6272" spans="2:49" ht="16.5" customHeight="1">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row>
    <row r="6273" spans="2:49" ht="16.5" customHeight="1">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row>
    <row r="6274" spans="2:49" ht="16.5" customHeight="1">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row>
    <row r="6275" spans="2:49" ht="16.5" customHeight="1">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row>
    <row r="6276" spans="2:49" ht="16.5" customHeight="1">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row>
    <row r="6277" spans="2:49" ht="16.5" customHeight="1">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row>
    <row r="6278" spans="2:49" ht="16.5" customHeight="1">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row>
    <row r="6279" spans="2:49" ht="16.5" customHeight="1">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row>
    <row r="6280" spans="2:49" ht="16.5" customHeight="1">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row>
    <row r="6281" spans="2:49" ht="16.5" customHeight="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row>
    <row r="6282" spans="2:49" ht="16.5" customHeight="1">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row>
    <row r="6283" spans="2:49" ht="16.5" customHeight="1">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row>
    <row r="6284" spans="2:49" ht="16.5" customHeight="1">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row>
    <row r="6285" spans="2:49" ht="16.5" customHeight="1">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row>
    <row r="6286" spans="2:49" ht="16.5" customHeight="1">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row>
    <row r="6287" spans="2:49" ht="16.5" customHeight="1">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row>
    <row r="6288" spans="2:49" ht="16.5" customHeight="1">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row>
    <row r="6289" spans="2:49" ht="16.5" customHeight="1">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row>
    <row r="6290" spans="2:49" ht="16.5" customHeight="1">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row>
    <row r="6291" spans="2:49" ht="16.5" customHeight="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row>
    <row r="6292" spans="2:49" ht="16.5" customHeight="1">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row>
    <row r="6293" spans="2:49" ht="16.5" customHeight="1">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row>
    <row r="6294" spans="2:49" ht="16.5" customHeight="1">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row>
    <row r="6295" spans="2:49" ht="16.5" customHeight="1">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row>
    <row r="6296" spans="2:49" ht="16.5" customHeight="1">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row>
    <row r="6297" spans="2:49" ht="16.5" customHeight="1">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row>
    <row r="6298" spans="2:49" ht="16.5" customHeight="1">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row>
    <row r="6299" spans="2:49" ht="16.5" customHeight="1">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row>
    <row r="6300" spans="2:49" ht="16.5" customHeight="1">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row>
    <row r="6301" spans="2:49" ht="16.5" customHeight="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row>
    <row r="6302" spans="2:49" ht="16.5" customHeight="1">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row>
    <row r="6303" spans="2:49" ht="16.5" customHeight="1">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row>
    <row r="6304" spans="2:49" ht="16.5" customHeight="1">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row>
    <row r="6305" spans="2:49" ht="16.5" customHeight="1">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row>
    <row r="6306" spans="2:49" ht="16.5" customHeight="1">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row>
    <row r="6307" spans="2:49" ht="16.5" customHeight="1">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row>
    <row r="6308" spans="2:49" ht="16.5" customHeight="1">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row>
    <row r="6309" spans="2:49" ht="16.5" customHeight="1">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row>
    <row r="6310" spans="2:49" ht="16.5" customHeight="1">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row>
    <row r="6311" spans="2:49" ht="16.5" customHeight="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row>
    <row r="6312" spans="2:49" ht="16.5" customHeight="1">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row>
    <row r="6313" spans="2:49" ht="16.5" customHeight="1">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row>
    <row r="6314" spans="2:49" ht="16.5" customHeight="1">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row>
    <row r="6315" spans="2:49" ht="16.5" customHeight="1">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row>
    <row r="6316" spans="2:49" ht="16.5" customHeight="1">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row>
    <row r="6317" spans="2:49" ht="16.5" customHeight="1">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row>
    <row r="6318" spans="2:49" ht="16.5" customHeight="1">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row>
    <row r="6319" spans="2:49" ht="16.5" customHeight="1">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row>
    <row r="6320" spans="2:49" ht="16.5" customHeight="1">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row>
    <row r="6321" spans="2:49" ht="16.5" customHeight="1">
      <c r="B6321"/>
      <c r="C6321"/>
      <c r="D6321"/>
      <c r="E6321"/>
      <c r="F6321"/>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row>
    <row r="6322" spans="2:49" ht="16.5" customHeight="1">
      <c r="B6322"/>
      <c r="C6322"/>
      <c r="D6322"/>
      <c r="E6322"/>
      <c r="F6322"/>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row>
    <row r="6323" spans="2:49" ht="16.5" customHeight="1">
      <c r="B6323"/>
      <c r="C6323"/>
      <c r="D6323"/>
      <c r="E6323"/>
      <c r="F6323"/>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row>
    <row r="6324" spans="2:49" ht="16.5" customHeight="1">
      <c r="B6324"/>
      <c r="C6324"/>
      <c r="D6324"/>
      <c r="E6324"/>
      <c r="F6324"/>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row>
    <row r="6325" spans="2:49" ht="16.5" customHeight="1">
      <c r="B6325"/>
      <c r="C6325"/>
      <c r="D6325"/>
      <c r="E6325"/>
      <c r="F6325"/>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row>
    <row r="6326" spans="2:49" ht="16.5" customHeight="1">
      <c r="B6326"/>
      <c r="C6326"/>
      <c r="D6326"/>
      <c r="E6326"/>
      <c r="F6326"/>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row>
    <row r="6327" spans="2:49" ht="16.5" customHeight="1">
      <c r="B6327"/>
      <c r="C6327"/>
      <c r="D6327"/>
      <c r="E6327"/>
      <c r="F6327"/>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row>
    <row r="6328" spans="2:49" ht="16.5" customHeight="1">
      <c r="B6328"/>
      <c r="C6328"/>
      <c r="D6328"/>
      <c r="E6328"/>
      <c r="F6328"/>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row>
    <row r="6329" spans="2:49" ht="16.5" customHeight="1">
      <c r="B6329"/>
      <c r="C6329"/>
      <c r="D6329"/>
      <c r="E6329"/>
      <c r="F6329"/>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row>
    <row r="6330" spans="2:49" ht="16.5" customHeight="1">
      <c r="B6330"/>
      <c r="C6330"/>
      <c r="D6330"/>
      <c r="E6330"/>
      <c r="F63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row>
    <row r="6331" spans="2:49" ht="16.5" customHeight="1">
      <c r="B6331"/>
      <c r="C6331"/>
      <c r="D6331"/>
      <c r="E6331"/>
      <c r="F6331"/>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row>
    <row r="6332" spans="2:49" ht="16.5" customHeight="1">
      <c r="B6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row>
    <row r="6333" spans="2:49" ht="16.5" customHeight="1">
      <c r="B6333"/>
      <c r="C6333"/>
      <c r="D6333"/>
      <c r="E6333"/>
      <c r="F6333"/>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row>
    <row r="6334" spans="2:49" ht="16.5" customHeight="1">
      <c r="B6334"/>
      <c r="C6334"/>
      <c r="D6334"/>
      <c r="E6334"/>
      <c r="F6334"/>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row>
    <row r="6335" spans="2:49" ht="16.5" customHeight="1">
      <c r="B6335"/>
      <c r="C6335"/>
      <c r="D6335"/>
      <c r="E6335"/>
      <c r="F6335"/>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row>
    <row r="6336" spans="2:49" ht="16.5" customHeight="1">
      <c r="B6336"/>
      <c r="C6336"/>
      <c r="D6336"/>
      <c r="E6336"/>
      <c r="F6336"/>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row>
    <row r="6337" spans="2:49" ht="16.5" customHeight="1">
      <c r="B6337"/>
      <c r="C6337"/>
      <c r="D6337"/>
      <c r="E6337"/>
      <c r="F6337"/>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row>
    <row r="6338" spans="2:49" ht="16.5" customHeight="1">
      <c r="B6338"/>
      <c r="C6338"/>
      <c r="D6338"/>
      <c r="E6338"/>
      <c r="F6338"/>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row>
    <row r="6339" spans="2:49" ht="16.5" customHeight="1">
      <c r="B6339"/>
      <c r="C6339"/>
      <c r="D6339"/>
      <c r="E6339"/>
      <c r="F6339"/>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row>
    <row r="6340" spans="2:49" ht="16.5" customHeight="1">
      <c r="B6340"/>
      <c r="C6340"/>
      <c r="D6340"/>
      <c r="E6340"/>
      <c r="F634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row>
    <row r="6341" spans="2:49" ht="16.5" customHeight="1">
      <c r="B6341"/>
      <c r="C6341"/>
      <c r="D6341"/>
      <c r="E6341"/>
      <c r="F6341"/>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row>
    <row r="6342" spans="2:49" ht="16.5" customHeight="1">
      <c r="B6342"/>
      <c r="C6342"/>
      <c r="D6342"/>
      <c r="E6342"/>
      <c r="F6342"/>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row>
    <row r="6343" spans="2:49" ht="16.5" customHeight="1">
      <c r="B6343"/>
      <c r="C6343"/>
      <c r="D6343"/>
      <c r="E6343"/>
      <c r="F6343"/>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row>
    <row r="6344" spans="2:49" ht="16.5" customHeight="1">
      <c r="B6344"/>
      <c r="C6344"/>
      <c r="D6344"/>
      <c r="E6344"/>
      <c r="F6344"/>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row>
    <row r="6345" spans="2:49" ht="16.5" customHeight="1">
      <c r="B6345"/>
      <c r="C6345"/>
      <c r="D6345"/>
      <c r="E6345"/>
      <c r="F6345"/>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row>
    <row r="6346" spans="2:49" ht="16.5" customHeight="1">
      <c r="B6346"/>
      <c r="C6346"/>
      <c r="D6346"/>
      <c r="E6346"/>
      <c r="F6346"/>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row>
    <row r="6347" spans="2:49" ht="16.5" customHeight="1">
      <c r="B6347"/>
      <c r="C6347"/>
      <c r="D6347"/>
      <c r="E6347"/>
      <c r="F6347"/>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row>
    <row r="6348" spans="2:49" ht="16.5" customHeight="1">
      <c r="B6348"/>
      <c r="C6348"/>
      <c r="D6348"/>
      <c r="E6348"/>
      <c r="F6348"/>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row>
    <row r="6349" spans="2:49" ht="16.5" customHeight="1">
      <c r="B6349"/>
      <c r="C6349"/>
      <c r="D6349"/>
      <c r="E6349"/>
      <c r="F6349"/>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row>
    <row r="6350" spans="2:49" ht="16.5" customHeight="1">
      <c r="B6350"/>
      <c r="C6350"/>
      <c r="D6350"/>
      <c r="E6350"/>
      <c r="F635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row>
    <row r="6351" spans="2:49" ht="16.5" customHeight="1">
      <c r="B6351"/>
      <c r="C6351"/>
      <c r="D6351"/>
      <c r="E6351"/>
      <c r="F6351"/>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row>
    <row r="6352" spans="2:49" ht="16.5" customHeight="1">
      <c r="B6352"/>
      <c r="C6352"/>
      <c r="D6352"/>
      <c r="E6352"/>
      <c r="F6352"/>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row>
    <row r="6353" spans="2:49" ht="16.5" customHeight="1">
      <c r="B6353"/>
      <c r="C6353"/>
      <c r="D6353"/>
      <c r="E6353"/>
      <c r="F6353"/>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row>
    <row r="6354" spans="2:49" ht="16.5" customHeight="1">
      <c r="B6354"/>
      <c r="C6354"/>
      <c r="D6354"/>
      <c r="E6354"/>
      <c r="F6354"/>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row>
    <row r="6355" spans="2:49" ht="16.5" customHeight="1">
      <c r="B6355"/>
      <c r="C6355"/>
      <c r="D6355"/>
      <c r="E6355"/>
      <c r="F6355"/>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row>
    <row r="6356" spans="2:49" ht="16.5" customHeight="1">
      <c r="B6356"/>
      <c r="C6356"/>
      <c r="D6356"/>
      <c r="E6356"/>
      <c r="F6356"/>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row>
    <row r="6357" spans="2:49" ht="16.5" customHeight="1">
      <c r="B6357"/>
      <c r="C6357"/>
      <c r="D6357"/>
      <c r="E6357"/>
      <c r="F6357"/>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row>
    <row r="6358" spans="2:49" ht="16.5" customHeight="1">
      <c r="B6358"/>
      <c r="C6358"/>
      <c r="D6358"/>
      <c r="E6358"/>
      <c r="F6358"/>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row>
    <row r="6359" spans="2:49" ht="16.5" customHeight="1">
      <c r="B6359"/>
      <c r="C6359"/>
      <c r="D6359"/>
      <c r="E6359"/>
      <c r="F6359"/>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row>
    <row r="6360" spans="2:49" ht="16.5" customHeight="1">
      <c r="B6360"/>
      <c r="C6360"/>
      <c r="D6360"/>
      <c r="E6360"/>
      <c r="F636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row>
    <row r="6361" spans="2:49" ht="16.5" customHeight="1">
      <c r="B6361"/>
      <c r="C6361"/>
      <c r="D6361"/>
      <c r="E6361"/>
      <c r="F6361"/>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row>
    <row r="6362" spans="2:49" ht="16.5" customHeight="1">
      <c r="B6362"/>
      <c r="C6362"/>
      <c r="D6362"/>
      <c r="E6362"/>
      <c r="F6362"/>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row>
    <row r="6363" spans="2:49" ht="16.5" customHeight="1">
      <c r="B6363"/>
      <c r="C6363"/>
      <c r="D6363"/>
      <c r="E6363"/>
      <c r="F6363"/>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row>
    <row r="6364" spans="2:49" ht="16.5" customHeight="1">
      <c r="B6364"/>
      <c r="C6364"/>
      <c r="D6364"/>
      <c r="E6364"/>
      <c r="F6364"/>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row>
    <row r="6365" spans="2:49" ht="16.5" customHeight="1">
      <c r="B6365"/>
      <c r="C6365"/>
      <c r="D6365"/>
      <c r="E6365"/>
      <c r="F6365"/>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row>
    <row r="6366" spans="2:49" ht="16.5" customHeight="1">
      <c r="B6366"/>
      <c r="C6366"/>
      <c r="D6366"/>
      <c r="E6366"/>
      <c r="F6366"/>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row>
    <row r="6367" spans="2:49" ht="16.5" customHeight="1">
      <c r="B6367"/>
      <c r="C6367"/>
      <c r="D6367"/>
      <c r="E6367"/>
      <c r="F6367"/>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row>
    <row r="6368" spans="2:49" ht="16.5" customHeight="1">
      <c r="B6368"/>
      <c r="C6368"/>
      <c r="D6368"/>
      <c r="E6368"/>
      <c r="F6368"/>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row>
    <row r="6369" spans="2:49" ht="16.5" customHeight="1">
      <c r="B6369"/>
      <c r="C6369"/>
      <c r="D6369"/>
      <c r="E6369"/>
      <c r="F6369"/>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row>
    <row r="6370" spans="2:49" ht="16.5" customHeight="1">
      <c r="B6370"/>
      <c r="C6370"/>
      <c r="D6370"/>
      <c r="E6370"/>
      <c r="F637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row>
    <row r="6371" spans="2:49" ht="16.5" customHeight="1">
      <c r="B6371"/>
      <c r="C6371"/>
      <c r="D6371"/>
      <c r="E6371"/>
      <c r="F6371"/>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row>
    <row r="6372" spans="2:49" ht="16.5" customHeight="1">
      <c r="B6372"/>
      <c r="C6372"/>
      <c r="D6372"/>
      <c r="E6372"/>
      <c r="F6372"/>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row>
    <row r="6373" spans="2:49" ht="16.5" customHeight="1">
      <c r="B6373"/>
      <c r="C6373"/>
      <c r="D6373"/>
      <c r="E6373"/>
      <c r="F6373"/>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row>
    <row r="6374" spans="2:49" ht="16.5" customHeight="1">
      <c r="B6374"/>
      <c r="C6374"/>
      <c r="D6374"/>
      <c r="E6374"/>
      <c r="F6374"/>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row>
    <row r="6375" spans="2:49" ht="16.5" customHeight="1">
      <c r="B6375"/>
      <c r="C6375"/>
      <c r="D6375"/>
      <c r="E6375"/>
      <c r="F6375"/>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row>
    <row r="6376" spans="2:49" ht="16.5" customHeight="1">
      <c r="B6376"/>
      <c r="C6376"/>
      <c r="D6376"/>
      <c r="E6376"/>
      <c r="F6376"/>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row>
    <row r="6377" spans="2:49" ht="16.5" customHeight="1">
      <c r="B6377"/>
      <c r="C6377"/>
      <c r="D6377"/>
      <c r="E6377"/>
      <c r="F6377"/>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row>
    <row r="6378" spans="2:49" ht="16.5" customHeight="1">
      <c r="B6378"/>
      <c r="C6378"/>
      <c r="D6378"/>
      <c r="E6378"/>
      <c r="F6378"/>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row>
    <row r="6379" spans="2:49" ht="16.5" customHeight="1">
      <c r="B6379"/>
      <c r="C6379"/>
      <c r="D6379"/>
      <c r="E6379"/>
      <c r="F6379"/>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row>
    <row r="6380" spans="2:49" ht="16.5" customHeight="1">
      <c r="B6380"/>
      <c r="C6380"/>
      <c r="D6380"/>
      <c r="E6380"/>
      <c r="F638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row>
    <row r="6381" spans="2:49" ht="16.5" customHeight="1">
      <c r="B6381"/>
      <c r="C6381"/>
      <c r="D6381"/>
      <c r="E6381"/>
      <c r="F6381"/>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row>
    <row r="6382" spans="2:49" ht="16.5" customHeight="1">
      <c r="B6382"/>
      <c r="C6382"/>
      <c r="D6382"/>
      <c r="E6382"/>
      <c r="F6382"/>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row>
    <row r="6383" spans="2:49" ht="16.5" customHeight="1">
      <c r="B6383"/>
      <c r="C6383"/>
      <c r="D6383"/>
      <c r="E6383"/>
      <c r="F6383"/>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row>
    <row r="6384" spans="2:49" ht="16.5" customHeight="1">
      <c r="B6384"/>
      <c r="C6384"/>
      <c r="D6384"/>
      <c r="E6384"/>
      <c r="F6384"/>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row>
    <row r="6385" spans="2:49" ht="16.5" customHeight="1">
      <c r="B6385"/>
      <c r="C6385"/>
      <c r="D6385"/>
      <c r="E6385"/>
      <c r="F6385"/>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row>
    <row r="6386" spans="2:49" ht="16.5" customHeight="1">
      <c r="B6386"/>
      <c r="C6386"/>
      <c r="D6386"/>
      <c r="E6386"/>
      <c r="F6386"/>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row>
    <row r="6387" spans="2:49" ht="16.5" customHeight="1">
      <c r="B6387"/>
      <c r="C6387"/>
      <c r="D6387"/>
      <c r="E6387"/>
      <c r="F6387"/>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row>
    <row r="6388" spans="2:49" ht="16.5" customHeight="1">
      <c r="B6388"/>
      <c r="C6388"/>
      <c r="D6388"/>
      <c r="E6388"/>
      <c r="F6388"/>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row>
    <row r="6389" spans="2:49" ht="16.5" customHeight="1">
      <c r="B6389"/>
      <c r="C6389"/>
      <c r="D6389"/>
      <c r="E6389"/>
      <c r="F6389"/>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row>
    <row r="6390" spans="2:49" ht="16.5" customHeight="1">
      <c r="B6390"/>
      <c r="C6390"/>
      <c r="D6390"/>
      <c r="E6390"/>
      <c r="F639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row>
    <row r="6391" spans="2:49" ht="16.5" customHeight="1">
      <c r="B6391"/>
      <c r="C6391"/>
      <c r="D6391"/>
      <c r="E6391"/>
      <c r="F6391"/>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row>
    <row r="6392" spans="2:49" ht="16.5" customHeight="1">
      <c r="B6392"/>
      <c r="C6392"/>
      <c r="D6392"/>
      <c r="E6392"/>
      <c r="F6392"/>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row>
    <row r="6393" spans="2:49" ht="16.5" customHeight="1">
      <c r="B6393"/>
      <c r="C6393"/>
      <c r="D6393"/>
      <c r="E6393"/>
      <c r="F6393"/>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row>
    <row r="6394" spans="2:49" ht="16.5" customHeight="1">
      <c r="B6394"/>
      <c r="C6394"/>
      <c r="D6394"/>
      <c r="E6394"/>
      <c r="F6394"/>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row>
    <row r="6395" spans="2:49" ht="16.5" customHeight="1">
      <c r="B6395"/>
      <c r="C6395"/>
      <c r="D6395"/>
      <c r="E6395"/>
      <c r="F6395"/>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row>
    <row r="6396" spans="2:49" ht="16.5" customHeight="1">
      <c r="B6396"/>
      <c r="C6396"/>
      <c r="D6396"/>
      <c r="E6396"/>
      <c r="F6396"/>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row>
    <row r="6397" spans="2:49" ht="16.5" customHeight="1">
      <c r="B6397"/>
      <c r="C6397"/>
      <c r="D6397"/>
      <c r="E6397"/>
      <c r="F6397"/>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row>
    <row r="6398" spans="2:49" ht="16.5" customHeight="1">
      <c r="B6398"/>
      <c r="C6398"/>
      <c r="D6398"/>
      <c r="E6398"/>
      <c r="F6398"/>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row>
    <row r="6399" spans="2:49" ht="16.5" customHeight="1">
      <c r="B6399"/>
      <c r="C6399"/>
      <c r="D6399"/>
      <c r="E6399"/>
      <c r="F6399"/>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row>
    <row r="6400" spans="2:49" ht="16.5" customHeight="1">
      <c r="B6400"/>
      <c r="C6400"/>
      <c r="D6400"/>
      <c r="E6400"/>
      <c r="F640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row>
    <row r="6401" spans="2:49" ht="16.5" customHeight="1">
      <c r="B6401"/>
      <c r="C6401"/>
      <c r="D6401"/>
      <c r="E6401"/>
      <c r="F6401"/>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row>
    <row r="6402" spans="2:49" ht="16.5" customHeight="1">
      <c r="B6402"/>
      <c r="C6402"/>
      <c r="D6402"/>
      <c r="E6402"/>
      <c r="F6402"/>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row>
    <row r="6403" spans="2:49" ht="16.5" customHeight="1">
      <c r="B6403"/>
      <c r="C6403"/>
      <c r="D6403"/>
      <c r="E6403"/>
      <c r="F6403"/>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row>
    <row r="6404" spans="2:49" ht="16.5" customHeight="1">
      <c r="B6404"/>
      <c r="C6404"/>
      <c r="D6404"/>
      <c r="E6404"/>
      <c r="F6404"/>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row>
    <row r="6405" spans="2:49" ht="16.5" customHeight="1">
      <c r="B6405"/>
      <c r="C6405"/>
      <c r="D6405"/>
      <c r="E6405"/>
      <c r="F6405"/>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row>
    <row r="6406" spans="2:49" ht="16.5" customHeight="1">
      <c r="B6406"/>
      <c r="C6406"/>
      <c r="D6406"/>
      <c r="E6406"/>
      <c r="F6406"/>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row>
    <row r="6407" spans="2:49" ht="16.5" customHeight="1">
      <c r="B6407"/>
      <c r="C6407"/>
      <c r="D6407"/>
      <c r="E6407"/>
      <c r="F6407"/>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row>
    <row r="6408" spans="2:49" ht="16.5" customHeight="1">
      <c r="B6408"/>
      <c r="C6408"/>
      <c r="D6408"/>
      <c r="E6408"/>
      <c r="F6408"/>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row>
    <row r="6409" spans="2:49" ht="16.5" customHeight="1">
      <c r="B6409"/>
      <c r="C6409"/>
      <c r="D6409"/>
      <c r="E6409"/>
      <c r="F6409"/>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row>
    <row r="6410" spans="2:49" ht="16.5" customHeight="1">
      <c r="B6410"/>
      <c r="C6410"/>
      <c r="D6410"/>
      <c r="E6410"/>
      <c r="F641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row>
    <row r="6411" spans="2:49" ht="16.5" customHeight="1">
      <c r="B6411"/>
      <c r="C6411"/>
      <c r="D6411"/>
      <c r="E6411"/>
      <c r="F6411"/>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row>
    <row r="6412" spans="2:49" ht="16.5" customHeight="1">
      <c r="B6412"/>
      <c r="C6412"/>
      <c r="D6412"/>
      <c r="E6412"/>
      <c r="F6412"/>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row>
    <row r="6413" spans="2:49" ht="16.5" customHeight="1">
      <c r="B6413"/>
      <c r="C6413"/>
      <c r="D6413"/>
      <c r="E6413"/>
      <c r="F6413"/>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row>
    <row r="6414" spans="2:49" ht="16.5" customHeight="1">
      <c r="B6414"/>
      <c r="C6414"/>
      <c r="D6414"/>
      <c r="E6414"/>
      <c r="F6414"/>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row>
    <row r="6415" spans="2:49" ht="16.5" customHeight="1">
      <c r="B6415"/>
      <c r="C6415"/>
      <c r="D6415"/>
      <c r="E6415"/>
      <c r="F6415"/>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row>
    <row r="6416" spans="2:49" ht="16.5" customHeight="1">
      <c r="B6416"/>
      <c r="C6416"/>
      <c r="D6416"/>
      <c r="E6416"/>
      <c r="F6416"/>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row>
    <row r="6417" spans="2:49" ht="16.5" customHeight="1">
      <c r="B6417"/>
      <c r="C6417"/>
      <c r="D6417"/>
      <c r="E6417"/>
      <c r="F6417"/>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row>
    <row r="6418" spans="2:49" ht="16.5" customHeight="1">
      <c r="B6418"/>
      <c r="C6418"/>
      <c r="D6418"/>
      <c r="E6418"/>
      <c r="F6418"/>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row>
    <row r="6419" spans="2:49" ht="16.5" customHeight="1">
      <c r="B6419"/>
      <c r="C6419"/>
      <c r="D6419"/>
      <c r="E6419"/>
      <c r="F6419"/>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row>
    <row r="6420" spans="2:49" ht="16.5" customHeight="1">
      <c r="B6420"/>
      <c r="C6420"/>
      <c r="D6420"/>
      <c r="E6420"/>
      <c r="F642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row>
    <row r="6421" spans="2:49" ht="16.5" customHeight="1">
      <c r="B6421"/>
      <c r="C6421"/>
      <c r="D6421"/>
      <c r="E6421"/>
      <c r="F6421"/>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row>
    <row r="6422" spans="2:49" ht="16.5" customHeight="1">
      <c r="B6422"/>
      <c r="C6422"/>
      <c r="D6422"/>
      <c r="E6422"/>
      <c r="F6422"/>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row>
    <row r="6423" spans="2:49" ht="16.5" customHeight="1">
      <c r="B6423"/>
      <c r="C6423"/>
      <c r="D6423"/>
      <c r="E6423"/>
      <c r="F6423"/>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row>
    <row r="6424" spans="2:49" ht="16.5" customHeight="1">
      <c r="B6424"/>
      <c r="C6424"/>
      <c r="D6424"/>
      <c r="E6424"/>
      <c r="F6424"/>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row>
    <row r="6425" spans="2:49" ht="16.5" customHeight="1">
      <c r="B6425"/>
      <c r="C6425"/>
      <c r="D6425"/>
      <c r="E6425"/>
      <c r="F6425"/>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row>
    <row r="6426" spans="2:49" ht="16.5" customHeight="1">
      <c r="B6426"/>
      <c r="C6426"/>
      <c r="D6426"/>
      <c r="E6426"/>
      <c r="F6426"/>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row>
    <row r="6427" spans="2:49" ht="16.5" customHeight="1">
      <c r="B6427"/>
      <c r="C6427"/>
      <c r="D6427"/>
      <c r="E6427"/>
      <c r="F6427"/>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row>
    <row r="6428" spans="2:49" ht="16.5" customHeight="1">
      <c r="B6428"/>
      <c r="C6428"/>
      <c r="D6428"/>
      <c r="E6428"/>
      <c r="F6428"/>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row>
    <row r="6429" spans="2:49" ht="16.5" customHeight="1">
      <c r="B6429"/>
      <c r="C6429"/>
      <c r="D6429"/>
      <c r="E6429"/>
      <c r="F6429"/>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row>
    <row r="6430" spans="2:49" ht="16.5" customHeight="1">
      <c r="B6430"/>
      <c r="C6430"/>
      <c r="D6430"/>
      <c r="E6430"/>
      <c r="F64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row>
    <row r="6431" spans="2:49" ht="16.5" customHeight="1">
      <c r="B6431"/>
      <c r="C6431"/>
      <c r="D6431"/>
      <c r="E6431"/>
      <c r="F6431"/>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row>
    <row r="6432" spans="2:49" ht="16.5" customHeight="1">
      <c r="B6432"/>
      <c r="C6432"/>
      <c r="D6432"/>
      <c r="E6432"/>
      <c r="F6432"/>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row>
    <row r="6433" spans="2:49" ht="16.5" customHeight="1">
      <c r="B6433"/>
      <c r="C6433"/>
      <c r="D6433"/>
      <c r="E6433"/>
      <c r="F6433"/>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row>
    <row r="6434" spans="2:49" ht="16.5" customHeight="1">
      <c r="B6434"/>
      <c r="C6434"/>
      <c r="D6434"/>
      <c r="E6434"/>
      <c r="F6434"/>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row>
    <row r="6435" spans="2:49" ht="16.5" customHeight="1">
      <c r="B6435"/>
      <c r="C6435"/>
      <c r="D6435"/>
      <c r="E6435"/>
      <c r="F6435"/>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row>
    <row r="6436" spans="2:49" ht="16.5" customHeight="1">
      <c r="B6436"/>
      <c r="C6436"/>
      <c r="D6436"/>
      <c r="E6436"/>
      <c r="F6436"/>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row>
    <row r="6437" spans="2:49" ht="16.5" customHeight="1">
      <c r="B6437"/>
      <c r="C6437"/>
      <c r="D6437"/>
      <c r="E6437"/>
      <c r="F6437"/>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row>
    <row r="6438" spans="2:49" ht="16.5" customHeight="1">
      <c r="B6438"/>
      <c r="C6438"/>
      <c r="D6438"/>
      <c r="E6438"/>
      <c r="F6438"/>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row>
    <row r="6439" spans="2:49" ht="16.5" customHeight="1">
      <c r="B6439"/>
      <c r="C6439"/>
      <c r="D6439"/>
      <c r="E6439"/>
      <c r="F6439"/>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row>
    <row r="6440" spans="2:49" ht="16.5" customHeight="1">
      <c r="B6440"/>
      <c r="C6440"/>
      <c r="D6440"/>
      <c r="E6440"/>
      <c r="F644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row>
    <row r="6441" spans="2:49" ht="16.5" customHeight="1">
      <c r="B6441"/>
      <c r="C6441"/>
      <c r="D6441"/>
      <c r="E6441"/>
      <c r="F6441"/>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row>
    <row r="6442" spans="2:49" ht="16.5" customHeight="1">
      <c r="B6442"/>
      <c r="C6442"/>
      <c r="D6442"/>
      <c r="E6442"/>
      <c r="F6442"/>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row>
    <row r="6443" spans="2:49" ht="16.5" customHeight="1">
      <c r="B6443"/>
      <c r="C6443"/>
      <c r="D6443"/>
      <c r="E6443"/>
      <c r="F6443"/>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row>
    <row r="6444" spans="2:49" ht="16.5" customHeight="1">
      <c r="B6444"/>
      <c r="C6444"/>
      <c r="D6444"/>
      <c r="E6444"/>
      <c r="F6444"/>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row>
    <row r="6445" spans="2:49" ht="16.5" customHeight="1">
      <c r="B6445"/>
      <c r="C6445"/>
      <c r="D6445"/>
      <c r="E6445"/>
      <c r="F6445"/>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row>
    <row r="6446" spans="2:49" ht="16.5" customHeight="1">
      <c r="B6446"/>
      <c r="C6446"/>
      <c r="D6446"/>
      <c r="E6446"/>
      <c r="F6446"/>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row>
    <row r="6447" spans="2:49" ht="16.5" customHeight="1">
      <c r="B6447"/>
      <c r="C6447"/>
      <c r="D6447"/>
      <c r="E6447"/>
      <c r="F6447"/>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row>
    <row r="6448" spans="2:49" ht="16.5" customHeight="1">
      <c r="B6448"/>
      <c r="C6448"/>
      <c r="D6448"/>
      <c r="E6448"/>
      <c r="F6448"/>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row>
    <row r="6449" spans="2:49" ht="16.5" customHeight="1">
      <c r="B6449"/>
      <c r="C6449"/>
      <c r="D6449"/>
      <c r="E6449"/>
      <c r="F6449"/>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row>
    <row r="6450" spans="2:49" ht="16.5" customHeight="1">
      <c r="B6450"/>
      <c r="C6450"/>
      <c r="D6450"/>
      <c r="E6450"/>
      <c r="F645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row>
    <row r="6451" spans="2:49" ht="16.5" customHeight="1">
      <c r="B6451"/>
      <c r="C6451"/>
      <c r="D6451"/>
      <c r="E6451"/>
      <c r="F6451"/>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row>
    <row r="6452" spans="2:49" ht="16.5" customHeight="1">
      <c r="B6452"/>
      <c r="C6452"/>
      <c r="D6452"/>
      <c r="E6452"/>
      <c r="F6452"/>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row>
    <row r="6453" spans="2:49" ht="16.5" customHeight="1">
      <c r="B6453"/>
      <c r="C6453"/>
      <c r="D6453"/>
      <c r="E6453"/>
      <c r="F6453"/>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row>
    <row r="6454" spans="2:49" ht="16.5" customHeight="1">
      <c r="B6454"/>
      <c r="C6454"/>
      <c r="D6454"/>
      <c r="E6454"/>
      <c r="F6454"/>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row>
    <row r="6455" spans="2:49" ht="16.5" customHeight="1">
      <c r="B6455"/>
      <c r="C6455"/>
      <c r="D6455"/>
      <c r="E6455"/>
      <c r="F6455"/>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row>
    <row r="6456" spans="2:49" ht="16.5" customHeight="1">
      <c r="B6456"/>
      <c r="C6456"/>
      <c r="D6456"/>
      <c r="E6456"/>
      <c r="F6456"/>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row>
    <row r="6457" spans="2:49" ht="16.5" customHeight="1">
      <c r="B6457"/>
      <c r="C6457"/>
      <c r="D6457"/>
      <c r="E6457"/>
      <c r="F6457"/>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row>
    <row r="6458" spans="2:49" ht="16.5" customHeight="1">
      <c r="B6458"/>
      <c r="C6458"/>
      <c r="D6458"/>
      <c r="E6458"/>
      <c r="F6458"/>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row>
    <row r="6459" spans="2:49" ht="16.5" customHeight="1">
      <c r="B6459"/>
      <c r="C6459"/>
      <c r="D6459"/>
      <c r="E6459"/>
      <c r="F6459"/>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row>
    <row r="6460" spans="2:49" ht="16.5" customHeight="1">
      <c r="B6460"/>
      <c r="C6460"/>
      <c r="D6460"/>
      <c r="E6460"/>
      <c r="F646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row>
    <row r="6461" spans="2:49" ht="16.5" customHeight="1">
      <c r="B6461"/>
      <c r="C6461"/>
      <c r="D6461"/>
      <c r="E6461"/>
      <c r="F6461"/>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row>
    <row r="6462" spans="2:49" ht="16.5" customHeight="1">
      <c r="B6462"/>
      <c r="C6462"/>
      <c r="D6462"/>
      <c r="E6462"/>
      <c r="F6462"/>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row>
    <row r="6463" spans="2:49" ht="16.5" customHeight="1">
      <c r="B6463"/>
      <c r="C6463"/>
      <c r="D6463"/>
      <c r="E6463"/>
      <c r="F6463"/>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row>
    <row r="6464" spans="2:49" ht="16.5" customHeight="1">
      <c r="B6464"/>
      <c r="C6464"/>
      <c r="D6464"/>
      <c r="E6464"/>
      <c r="F6464"/>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row>
    <row r="6465" spans="2:49" ht="16.5" customHeight="1">
      <c r="B6465"/>
      <c r="C6465"/>
      <c r="D6465"/>
      <c r="E6465"/>
      <c r="F6465"/>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row>
    <row r="6466" spans="2:49" ht="16.5" customHeight="1">
      <c r="B6466"/>
      <c r="C6466"/>
      <c r="D6466"/>
      <c r="E6466"/>
      <c r="F6466"/>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row>
    <row r="6467" spans="2:49" ht="16.5" customHeight="1">
      <c r="B6467"/>
      <c r="C6467"/>
      <c r="D6467"/>
      <c r="E6467"/>
      <c r="F6467"/>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row>
    <row r="6468" spans="2:49" ht="16.5" customHeight="1">
      <c r="B6468"/>
      <c r="C6468"/>
      <c r="D6468"/>
      <c r="E6468"/>
      <c r="F6468"/>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row>
    <row r="6469" spans="2:49" ht="16.5" customHeight="1">
      <c r="B6469"/>
      <c r="C6469"/>
      <c r="D6469"/>
      <c r="E6469"/>
      <c r="F6469"/>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row>
    <row r="6470" spans="2:49" ht="16.5" customHeight="1">
      <c r="B6470"/>
      <c r="C6470"/>
      <c r="D6470"/>
      <c r="E6470"/>
      <c r="F647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row>
    <row r="6471" spans="2:49" ht="16.5" customHeight="1">
      <c r="B6471"/>
      <c r="C6471"/>
      <c r="D6471"/>
      <c r="E6471"/>
      <c r="F6471"/>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row>
    <row r="6472" spans="2:49" ht="16.5" customHeight="1">
      <c r="B6472"/>
      <c r="C6472"/>
      <c r="D6472"/>
      <c r="E6472"/>
      <c r="F6472"/>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row>
    <row r="6473" spans="2:49" ht="16.5" customHeight="1">
      <c r="B6473"/>
      <c r="C6473"/>
      <c r="D6473"/>
      <c r="E6473"/>
      <c r="F6473"/>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row>
    <row r="6474" spans="2:49" ht="16.5" customHeight="1">
      <c r="B6474"/>
      <c r="C6474"/>
      <c r="D6474"/>
      <c r="E6474"/>
      <c r="F6474"/>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row>
    <row r="6475" spans="2:49" ht="16.5" customHeight="1">
      <c r="B6475"/>
      <c r="C6475"/>
      <c r="D6475"/>
      <c r="E6475"/>
      <c r="F6475"/>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row>
    <row r="6476" spans="2:49" ht="16.5" customHeight="1">
      <c r="B6476"/>
      <c r="C6476"/>
      <c r="D6476"/>
      <c r="E6476"/>
      <c r="F6476"/>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row>
    <row r="6477" spans="2:49" ht="16.5" customHeight="1">
      <c r="B6477"/>
      <c r="C6477"/>
      <c r="D6477"/>
      <c r="E6477"/>
      <c r="F6477"/>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row>
    <row r="6478" spans="2:49" ht="16.5" customHeight="1">
      <c r="B6478"/>
      <c r="C6478"/>
      <c r="D6478"/>
      <c r="E6478"/>
      <c r="F6478"/>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row>
    <row r="6479" spans="2:49" ht="16.5" customHeight="1">
      <c r="B6479"/>
      <c r="C6479"/>
      <c r="D6479"/>
      <c r="E6479"/>
      <c r="F6479"/>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row>
    <row r="6480" spans="2:49" ht="16.5" customHeight="1">
      <c r="B6480"/>
      <c r="C6480"/>
      <c r="D6480"/>
      <c r="E6480"/>
      <c r="F648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row>
    <row r="6481" spans="2:49" ht="16.5" customHeight="1">
      <c r="B6481"/>
      <c r="C6481"/>
      <c r="D6481"/>
      <c r="E6481"/>
      <c r="F6481"/>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row>
    <row r="6482" spans="2:49" ht="16.5" customHeight="1">
      <c r="B6482"/>
      <c r="C6482"/>
      <c r="D6482"/>
      <c r="E6482"/>
      <c r="F6482"/>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row>
    <row r="6483" spans="2:49" ht="16.5" customHeight="1">
      <c r="B6483"/>
      <c r="C6483"/>
      <c r="D6483"/>
      <c r="E6483"/>
      <c r="F6483"/>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row>
    <row r="6484" spans="2:49" ht="16.5" customHeight="1">
      <c r="B6484"/>
      <c r="C6484"/>
      <c r="D6484"/>
      <c r="E6484"/>
      <c r="F6484"/>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row>
    <row r="6485" spans="2:49" ht="16.5" customHeight="1">
      <c r="B6485"/>
      <c r="C6485"/>
      <c r="D6485"/>
      <c r="E6485"/>
      <c r="F6485"/>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row>
    <row r="6486" spans="2:49" ht="16.5" customHeight="1">
      <c r="B6486"/>
      <c r="C6486"/>
      <c r="D6486"/>
      <c r="E6486"/>
      <c r="F6486"/>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row>
    <row r="6487" spans="2:49" ht="16.5" customHeight="1">
      <c r="B6487"/>
      <c r="C6487"/>
      <c r="D6487"/>
      <c r="E6487"/>
      <c r="F6487"/>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row>
    <row r="6488" spans="2:49" ht="16.5" customHeight="1">
      <c r="B6488"/>
      <c r="C6488"/>
      <c r="D6488"/>
      <c r="E6488"/>
      <c r="F6488"/>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row>
    <row r="6489" spans="2:49" ht="16.5" customHeight="1">
      <c r="B6489"/>
      <c r="C6489"/>
      <c r="D6489"/>
      <c r="E6489"/>
      <c r="F6489"/>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row>
    <row r="6490" spans="2:49" ht="16.5" customHeight="1">
      <c r="B6490"/>
      <c r="C6490"/>
      <c r="D6490"/>
      <c r="E6490"/>
      <c r="F649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row>
    <row r="6491" spans="2:49" ht="16.5" customHeight="1">
      <c r="B6491"/>
      <c r="C6491"/>
      <c r="D6491"/>
      <c r="E6491"/>
      <c r="F6491"/>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row>
    <row r="6492" spans="2:49" ht="16.5" customHeight="1">
      <c r="B6492"/>
      <c r="C6492"/>
      <c r="D6492"/>
      <c r="E6492"/>
      <c r="F6492"/>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row>
    <row r="6493" spans="2:49" ht="16.5" customHeight="1">
      <c r="B6493"/>
      <c r="C6493"/>
      <c r="D6493"/>
      <c r="E6493"/>
      <c r="F6493"/>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row>
    <row r="6494" spans="2:49" ht="16.5" customHeight="1">
      <c r="B6494"/>
      <c r="C6494"/>
      <c r="D6494"/>
      <c r="E6494"/>
      <c r="F6494"/>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row>
    <row r="6495" spans="2:49" ht="16.5" customHeight="1">
      <c r="B6495"/>
      <c r="C6495"/>
      <c r="D6495"/>
      <c r="E6495"/>
      <c r="F6495"/>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row>
    <row r="6496" spans="2:49" ht="16.5" customHeight="1">
      <c r="B6496"/>
      <c r="C6496"/>
      <c r="D6496"/>
      <c r="E6496"/>
      <c r="F6496"/>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row>
    <row r="6497" spans="2:49" ht="16.5" customHeight="1">
      <c r="B6497"/>
      <c r="C6497"/>
      <c r="D6497"/>
      <c r="E6497"/>
      <c r="F6497"/>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row>
    <row r="6498" spans="2:49" ht="16.5" customHeight="1">
      <c r="B6498"/>
      <c r="C6498"/>
      <c r="D6498"/>
      <c r="E6498"/>
      <c r="F6498"/>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row>
    <row r="6499" spans="2:49" ht="16.5" customHeight="1">
      <c r="B6499"/>
      <c r="C6499"/>
      <c r="D6499"/>
      <c r="E6499"/>
      <c r="F6499"/>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row>
    <row r="6500" spans="2:49" ht="16.5" customHeight="1">
      <c r="B6500"/>
      <c r="C6500"/>
      <c r="D6500"/>
      <c r="E6500"/>
      <c r="F650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row>
    <row r="6501" spans="2:49" ht="16.5" customHeight="1">
      <c r="B6501"/>
      <c r="C6501"/>
      <c r="D6501"/>
      <c r="E6501"/>
      <c r="F6501"/>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row>
    <row r="6502" spans="2:49" ht="16.5" customHeight="1">
      <c r="B6502"/>
      <c r="C6502"/>
      <c r="D6502"/>
      <c r="E6502"/>
      <c r="F6502"/>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row>
    <row r="6503" spans="2:49" ht="16.5" customHeight="1">
      <c r="B6503"/>
      <c r="C6503"/>
      <c r="D6503"/>
      <c r="E6503"/>
      <c r="F6503"/>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row>
    <row r="6504" spans="2:49" ht="16.5" customHeight="1">
      <c r="B6504"/>
      <c r="C6504"/>
      <c r="D6504"/>
      <c r="E6504"/>
      <c r="F6504"/>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row>
    <row r="6505" spans="2:49" ht="16.5" customHeight="1">
      <c r="B6505"/>
      <c r="C6505"/>
      <c r="D6505"/>
      <c r="E6505"/>
      <c r="F6505"/>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row>
    <row r="6506" spans="2:49" ht="16.5" customHeight="1">
      <c r="B6506"/>
      <c r="C6506"/>
      <c r="D6506"/>
      <c r="E6506"/>
      <c r="F6506"/>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row>
    <row r="6507" spans="2:49" ht="16.5" customHeight="1">
      <c r="B6507"/>
      <c r="C6507"/>
      <c r="D6507"/>
      <c r="E6507"/>
      <c r="F6507"/>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row>
    <row r="6508" spans="2:49" ht="16.5" customHeight="1">
      <c r="B6508"/>
      <c r="C6508"/>
      <c r="D6508"/>
      <c r="E6508"/>
      <c r="F6508"/>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row>
    <row r="6509" spans="2:49" ht="16.5" customHeight="1">
      <c r="B6509"/>
      <c r="C6509"/>
      <c r="D6509"/>
      <c r="E6509"/>
      <c r="F6509"/>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row>
    <row r="6510" spans="2:49" ht="16.5" customHeight="1">
      <c r="B6510"/>
      <c r="C6510"/>
      <c r="D6510"/>
      <c r="E6510"/>
      <c r="F651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row>
    <row r="6511" spans="2:49" ht="16.5" customHeight="1">
      <c r="B6511"/>
      <c r="C6511"/>
      <c r="D6511"/>
      <c r="E6511"/>
      <c r="F6511"/>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row>
    <row r="6512" spans="2:49" ht="16.5" customHeight="1">
      <c r="B6512"/>
      <c r="C6512"/>
      <c r="D6512"/>
      <c r="E6512"/>
      <c r="F6512"/>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row>
    <row r="6513" spans="2:49" ht="16.5" customHeight="1">
      <c r="B6513"/>
      <c r="C6513"/>
      <c r="D6513"/>
      <c r="E6513"/>
      <c r="F6513"/>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row>
    <row r="6514" spans="2:49" ht="16.5" customHeight="1">
      <c r="B6514"/>
      <c r="C6514"/>
      <c r="D6514"/>
      <c r="E6514"/>
      <c r="F6514"/>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row>
    <row r="6515" spans="2:49" ht="16.5" customHeight="1">
      <c r="B6515"/>
      <c r="C6515"/>
      <c r="D6515"/>
      <c r="E6515"/>
      <c r="F6515"/>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row>
    <row r="6516" spans="2:49" ht="16.5" customHeight="1">
      <c r="B6516"/>
      <c r="C6516"/>
      <c r="D6516"/>
      <c r="E6516"/>
      <c r="F6516"/>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row>
    <row r="6517" spans="2:49" ht="16.5" customHeight="1">
      <c r="B6517"/>
      <c r="C6517"/>
      <c r="D6517"/>
      <c r="E6517"/>
      <c r="F6517"/>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row>
    <row r="6518" spans="2:49" ht="16.5" customHeight="1">
      <c r="B6518"/>
      <c r="C6518"/>
      <c r="D6518"/>
      <c r="E6518"/>
      <c r="F6518"/>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row>
    <row r="6519" spans="2:49" ht="16.5" customHeight="1">
      <c r="B6519"/>
      <c r="C6519"/>
      <c r="D6519"/>
      <c r="E6519"/>
      <c r="F6519"/>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row>
    <row r="6520" spans="2:49" ht="16.5" customHeight="1">
      <c r="B6520"/>
      <c r="C6520"/>
      <c r="D6520"/>
      <c r="E6520"/>
      <c r="F652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row>
    <row r="6521" spans="2:49" ht="16.5" customHeight="1">
      <c r="B6521"/>
      <c r="C6521"/>
      <c r="D6521"/>
      <c r="E6521"/>
      <c r="F6521"/>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row>
    <row r="6522" spans="2:49" ht="16.5" customHeight="1">
      <c r="B6522"/>
      <c r="C6522"/>
      <c r="D6522"/>
      <c r="E6522"/>
      <c r="F6522"/>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row>
    <row r="6523" spans="2:49" ht="16.5" customHeight="1">
      <c r="B6523"/>
      <c r="C6523"/>
      <c r="D6523"/>
      <c r="E6523"/>
      <c r="F6523"/>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row>
    <row r="6524" spans="2:49" ht="16.5" customHeight="1">
      <c r="B6524"/>
      <c r="C6524"/>
      <c r="D6524"/>
      <c r="E6524"/>
      <c r="F6524"/>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row>
    <row r="6525" spans="2:49" ht="16.5" customHeight="1">
      <c r="B6525"/>
      <c r="C6525"/>
      <c r="D6525"/>
      <c r="E6525"/>
      <c r="F6525"/>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row>
    <row r="6526" spans="2:49" ht="16.5" customHeight="1">
      <c r="B6526"/>
      <c r="C6526"/>
      <c r="D6526"/>
      <c r="E6526"/>
      <c r="F6526"/>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row>
    <row r="6527" spans="2:49" ht="16.5" customHeight="1">
      <c r="B6527"/>
      <c r="C6527"/>
      <c r="D6527"/>
      <c r="E6527"/>
      <c r="F6527"/>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row>
    <row r="6528" spans="2:49" ht="16.5" customHeight="1">
      <c r="B6528"/>
      <c r="C6528"/>
      <c r="D6528"/>
      <c r="E6528"/>
      <c r="F6528"/>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row>
    <row r="6529" spans="2:49" ht="16.5" customHeight="1">
      <c r="B6529"/>
      <c r="C6529"/>
      <c r="D6529"/>
      <c r="E6529"/>
      <c r="F6529"/>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row>
    <row r="6530" spans="2:49" ht="16.5" customHeight="1">
      <c r="B6530"/>
      <c r="C6530"/>
      <c r="D6530"/>
      <c r="E6530"/>
      <c r="F65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row>
    <row r="6531" spans="2:49" ht="16.5" customHeight="1">
      <c r="B6531"/>
      <c r="C6531"/>
      <c r="D6531"/>
      <c r="E6531"/>
      <c r="F6531"/>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row>
    <row r="6532" spans="2:49" ht="16.5" customHeight="1">
      <c r="B6532"/>
      <c r="C6532"/>
      <c r="D6532"/>
      <c r="E6532"/>
      <c r="F6532"/>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row>
    <row r="6533" spans="2:49" ht="16.5" customHeight="1">
      <c r="B6533"/>
      <c r="C6533"/>
      <c r="D6533"/>
      <c r="E6533"/>
      <c r="F6533"/>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row>
    <row r="6534" spans="2:49" ht="16.5" customHeight="1">
      <c r="B6534"/>
      <c r="C6534"/>
      <c r="D6534"/>
      <c r="E6534"/>
      <c r="F6534"/>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row>
    <row r="6535" spans="2:49" ht="16.5" customHeight="1">
      <c r="B6535"/>
      <c r="C6535"/>
      <c r="D6535"/>
      <c r="E6535"/>
      <c r="F6535"/>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row>
    <row r="6536" spans="2:49" ht="16.5" customHeight="1">
      <c r="B6536"/>
      <c r="C6536"/>
      <c r="D6536"/>
      <c r="E6536"/>
      <c r="F6536"/>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row>
    <row r="6537" spans="2:49" ht="16.5" customHeight="1">
      <c r="B6537"/>
      <c r="C6537"/>
      <c r="D6537"/>
      <c r="E6537"/>
      <c r="F6537"/>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row>
    <row r="6538" spans="2:49" ht="16.5" customHeight="1">
      <c r="B6538"/>
      <c r="C6538"/>
      <c r="D6538"/>
      <c r="E6538"/>
      <c r="F6538"/>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row>
    <row r="6539" spans="2:49" ht="16.5" customHeight="1">
      <c r="B6539"/>
      <c r="C6539"/>
      <c r="D6539"/>
      <c r="E6539"/>
      <c r="F6539"/>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row>
    <row r="6540" spans="2:49" ht="16.5" customHeight="1">
      <c r="B6540"/>
      <c r="C6540"/>
      <c r="D6540"/>
      <c r="E6540"/>
      <c r="F654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row>
    <row r="6541" spans="2:49" ht="16.5" customHeight="1">
      <c r="B6541"/>
      <c r="C6541"/>
      <c r="D6541"/>
      <c r="E6541"/>
      <c r="F6541"/>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row>
    <row r="6542" spans="2:49" ht="16.5" customHeight="1">
      <c r="B6542"/>
      <c r="C6542"/>
      <c r="D6542"/>
      <c r="E6542"/>
      <c r="F6542"/>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row>
    <row r="6543" spans="2:49" ht="16.5" customHeight="1">
      <c r="B6543"/>
      <c r="C6543"/>
      <c r="D6543"/>
      <c r="E6543"/>
      <c r="F6543"/>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row>
    <row r="6544" spans="2:49" ht="16.5" customHeight="1">
      <c r="B6544"/>
      <c r="C6544"/>
      <c r="D6544"/>
      <c r="E6544"/>
      <c r="F6544"/>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row>
    <row r="6545" spans="2:49" ht="16.5" customHeight="1">
      <c r="B6545"/>
      <c r="C6545"/>
      <c r="D6545"/>
      <c r="E6545"/>
      <c r="F6545"/>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row>
    <row r="6546" spans="2:49" ht="16.5" customHeight="1">
      <c r="B6546"/>
      <c r="C6546"/>
      <c r="D6546"/>
      <c r="E6546"/>
      <c r="F6546"/>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row>
    <row r="6547" spans="2:49" ht="16.5" customHeight="1">
      <c r="B6547"/>
      <c r="C6547"/>
      <c r="D6547"/>
      <c r="E6547"/>
      <c r="F6547"/>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row>
    <row r="6548" spans="2:49" ht="16.5" customHeight="1">
      <c r="B6548"/>
      <c r="C6548"/>
      <c r="D6548"/>
      <c r="E6548"/>
      <c r="F6548"/>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row>
    <row r="6549" spans="2:49" ht="16.5" customHeight="1">
      <c r="B6549"/>
      <c r="C6549"/>
      <c r="D6549"/>
      <c r="E6549"/>
      <c r="F6549"/>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row>
    <row r="6550" spans="2:49" ht="16.5" customHeight="1">
      <c r="B6550"/>
      <c r="C6550"/>
      <c r="D6550"/>
      <c r="E6550"/>
      <c r="F655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row>
    <row r="6551" spans="2:49" ht="16.5" customHeight="1">
      <c r="B6551"/>
      <c r="C6551"/>
      <c r="D6551"/>
      <c r="E6551"/>
      <c r="F6551"/>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row>
    <row r="6552" spans="2:49" ht="16.5" customHeight="1">
      <c r="B6552"/>
      <c r="C6552"/>
      <c r="D6552"/>
      <c r="E6552"/>
      <c r="F6552"/>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row>
    <row r="6553" spans="2:49" ht="16.5" customHeight="1">
      <c r="B6553"/>
      <c r="C6553"/>
      <c r="D6553"/>
      <c r="E6553"/>
      <c r="F6553"/>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row>
    <row r="6554" spans="2:49" ht="16.5" customHeight="1">
      <c r="B6554"/>
      <c r="C6554"/>
      <c r="D6554"/>
      <c r="E6554"/>
      <c r="F6554"/>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row>
    <row r="6555" spans="2:49" ht="16.5" customHeight="1">
      <c r="B6555"/>
      <c r="C6555"/>
      <c r="D6555"/>
      <c r="E6555"/>
      <c r="F6555"/>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row>
    <row r="6556" spans="2:49" ht="16.5" customHeight="1">
      <c r="B6556"/>
      <c r="C6556"/>
      <c r="D6556"/>
      <c r="E6556"/>
      <c r="F6556"/>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row>
    <row r="6557" spans="2:49" ht="16.5" customHeight="1">
      <c r="B6557"/>
      <c r="C6557"/>
      <c r="D6557"/>
      <c r="E6557"/>
      <c r="F6557"/>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row>
    <row r="6558" spans="2:49" ht="16.5" customHeight="1">
      <c r="B6558"/>
      <c r="C6558"/>
      <c r="D6558"/>
      <c r="E6558"/>
      <c r="F6558"/>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row>
    <row r="6559" spans="2:49" ht="16.5" customHeight="1">
      <c r="B6559"/>
      <c r="C6559"/>
      <c r="D6559"/>
      <c r="E6559"/>
      <c r="F6559"/>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row>
    <row r="6560" spans="2:49" ht="16.5" customHeight="1">
      <c r="B6560"/>
      <c r="C6560"/>
      <c r="D6560"/>
      <c r="E6560"/>
      <c r="F656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row>
    <row r="6561" spans="2:49" ht="16.5" customHeight="1">
      <c r="B6561"/>
      <c r="C6561"/>
      <c r="D6561"/>
      <c r="E6561"/>
      <c r="F6561"/>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row>
    <row r="6562" spans="2:49" ht="16.5" customHeight="1">
      <c r="B6562"/>
      <c r="C6562"/>
      <c r="D6562"/>
      <c r="E6562"/>
      <c r="F6562"/>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row>
    <row r="6563" spans="2:49" ht="16.5" customHeight="1">
      <c r="B6563"/>
      <c r="C6563"/>
      <c r="D6563"/>
      <c r="E6563"/>
      <c r="F6563"/>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row>
    <row r="6564" spans="2:49" ht="16.5" customHeight="1">
      <c r="B6564"/>
      <c r="C6564"/>
      <c r="D6564"/>
      <c r="E6564"/>
      <c r="F6564"/>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row>
    <row r="6565" spans="2:49" ht="16.5" customHeight="1">
      <c r="B6565"/>
      <c r="C6565"/>
      <c r="D6565"/>
      <c r="E6565"/>
      <c r="F6565"/>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row>
    <row r="6566" spans="2:49" ht="16.5" customHeight="1">
      <c r="B6566"/>
      <c r="C6566"/>
      <c r="D6566"/>
      <c r="E6566"/>
      <c r="F6566"/>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row>
    <row r="6567" spans="2:49" ht="16.5" customHeight="1">
      <c r="B6567"/>
      <c r="C6567"/>
      <c r="D6567"/>
      <c r="E6567"/>
      <c r="F6567"/>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row>
    <row r="6568" spans="2:49" ht="16.5" customHeight="1">
      <c r="B6568"/>
      <c r="C6568"/>
      <c r="D6568"/>
      <c r="E6568"/>
      <c r="F6568"/>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row>
    <row r="6569" spans="2:49" ht="16.5" customHeight="1">
      <c r="B6569"/>
      <c r="C6569"/>
      <c r="D6569"/>
      <c r="E6569"/>
      <c r="F6569"/>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row>
    <row r="6570" spans="2:49" ht="16.5" customHeight="1">
      <c r="B6570"/>
      <c r="C6570"/>
      <c r="D6570"/>
      <c r="E6570"/>
      <c r="F657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row>
    <row r="6571" spans="2:49" ht="16.5" customHeight="1">
      <c r="B6571"/>
      <c r="C6571"/>
      <c r="D6571"/>
      <c r="E6571"/>
      <c r="F6571"/>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row>
    <row r="6572" spans="2:49" ht="16.5" customHeight="1">
      <c r="B6572"/>
      <c r="C6572"/>
      <c r="D6572"/>
      <c r="E6572"/>
      <c r="F6572"/>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row>
    <row r="6573" spans="2:49" ht="16.5" customHeight="1">
      <c r="B6573"/>
      <c r="C6573"/>
      <c r="D6573"/>
      <c r="E6573"/>
      <c r="F6573"/>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row>
    <row r="6574" spans="2:49" ht="16.5" customHeight="1">
      <c r="B6574"/>
      <c r="C6574"/>
      <c r="D6574"/>
      <c r="E6574"/>
      <c r="F6574"/>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row>
    <row r="6575" spans="2:49" ht="16.5" customHeight="1">
      <c r="B6575"/>
      <c r="C6575"/>
      <c r="D6575"/>
      <c r="E6575"/>
      <c r="F6575"/>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row>
    <row r="6576" spans="2:49" ht="16.5" customHeight="1">
      <c r="B6576"/>
      <c r="C6576"/>
      <c r="D6576"/>
      <c r="E6576"/>
      <c r="F6576"/>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row>
    <row r="6577" spans="2:49" ht="16.5" customHeight="1">
      <c r="B6577"/>
      <c r="C6577"/>
      <c r="D6577"/>
      <c r="E6577"/>
      <c r="F6577"/>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row>
    <row r="6578" spans="2:49" ht="16.5" customHeight="1">
      <c r="B6578"/>
      <c r="C6578"/>
      <c r="D6578"/>
      <c r="E6578"/>
      <c r="F6578"/>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row>
    <row r="6579" spans="2:49" ht="16.5" customHeight="1">
      <c r="B6579"/>
      <c r="C6579"/>
      <c r="D6579"/>
      <c r="E6579"/>
      <c r="F6579"/>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row>
    <row r="6580" spans="2:49" ht="16.5" customHeight="1">
      <c r="B6580"/>
      <c r="C6580"/>
      <c r="D6580"/>
      <c r="E6580"/>
      <c r="F658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row>
    <row r="6581" spans="2:49" ht="16.5" customHeight="1">
      <c r="B6581"/>
      <c r="C6581"/>
      <c r="D6581"/>
      <c r="E6581"/>
      <c r="F6581"/>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row>
    <row r="6582" spans="2:49" ht="16.5" customHeight="1">
      <c r="B6582"/>
      <c r="C6582"/>
      <c r="D6582"/>
      <c r="E6582"/>
      <c r="F6582"/>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row>
    <row r="6583" spans="2:49" ht="16.5" customHeight="1">
      <c r="B6583"/>
      <c r="C6583"/>
      <c r="D6583"/>
      <c r="E6583"/>
      <c r="F6583"/>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row>
    <row r="6584" spans="2:49" ht="16.5" customHeight="1">
      <c r="B6584"/>
      <c r="C6584"/>
      <c r="D6584"/>
      <c r="E6584"/>
      <c r="F6584"/>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row>
    <row r="6585" spans="2:49" ht="16.5" customHeight="1">
      <c r="B6585"/>
      <c r="C6585"/>
      <c r="D6585"/>
      <c r="E6585"/>
      <c r="F6585"/>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row>
    <row r="6586" spans="2:49" ht="16.5" customHeight="1">
      <c r="B6586"/>
      <c r="C6586"/>
      <c r="D6586"/>
      <c r="E6586"/>
      <c r="F6586"/>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row>
    <row r="6587" spans="2:49" ht="16.5" customHeight="1">
      <c r="B6587"/>
      <c r="C6587"/>
      <c r="D6587"/>
      <c r="E6587"/>
      <c r="F6587"/>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row>
    <row r="6588" spans="2:49" ht="16.5" customHeight="1">
      <c r="B6588"/>
      <c r="C6588"/>
      <c r="D6588"/>
      <c r="E6588"/>
      <c r="F6588"/>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row>
    <row r="6589" spans="2:49" ht="16.5" customHeight="1">
      <c r="B6589"/>
      <c r="C6589"/>
      <c r="D6589"/>
      <c r="E6589"/>
      <c r="F6589"/>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row>
    <row r="6590" spans="2:49" ht="16.5" customHeight="1">
      <c r="B6590"/>
      <c r="C6590"/>
      <c r="D6590"/>
      <c r="E6590"/>
      <c r="F659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row>
    <row r="6591" spans="2:49" ht="16.5" customHeight="1">
      <c r="B6591"/>
      <c r="C6591"/>
      <c r="D6591"/>
      <c r="E6591"/>
      <c r="F6591"/>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row>
    <row r="6592" spans="2:49" ht="16.5" customHeight="1">
      <c r="B6592"/>
      <c r="C6592"/>
      <c r="D6592"/>
      <c r="E6592"/>
      <c r="F6592"/>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row>
    <row r="6593" spans="2:49" ht="16.5" customHeight="1">
      <c r="B6593"/>
      <c r="C6593"/>
      <c r="D6593"/>
      <c r="E6593"/>
      <c r="F6593"/>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row>
    <row r="6594" spans="2:49" ht="16.5" customHeight="1">
      <c r="B6594"/>
      <c r="C6594"/>
      <c r="D6594"/>
      <c r="E6594"/>
      <c r="F6594"/>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row>
    <row r="6595" spans="2:49" ht="16.5" customHeight="1">
      <c r="B6595"/>
      <c r="C6595"/>
      <c r="D6595"/>
      <c r="E6595"/>
      <c r="F6595"/>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row>
    <row r="6596" spans="2:49" ht="16.5" customHeight="1">
      <c r="B6596"/>
      <c r="C6596"/>
      <c r="D6596"/>
      <c r="E6596"/>
      <c r="F6596"/>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row>
    <row r="6597" spans="2:49" ht="16.5" customHeight="1">
      <c r="B6597"/>
      <c r="C6597"/>
      <c r="D6597"/>
      <c r="E6597"/>
      <c r="F6597"/>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row>
    <row r="6598" spans="2:49" ht="16.5" customHeight="1">
      <c r="B6598"/>
      <c r="C6598"/>
      <c r="D6598"/>
      <c r="E6598"/>
      <c r="F6598"/>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row>
    <row r="6599" spans="2:49" ht="16.5" customHeight="1">
      <c r="B6599"/>
      <c r="C6599"/>
      <c r="D6599"/>
      <c r="E6599"/>
      <c r="F6599"/>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row>
    <row r="6600" spans="2:49" ht="16.5" customHeight="1">
      <c r="B6600"/>
      <c r="C6600"/>
      <c r="D6600"/>
      <c r="E6600"/>
      <c r="F660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row>
    <row r="6601" spans="2:49" ht="16.5" customHeight="1">
      <c r="B6601"/>
      <c r="C6601"/>
      <c r="D6601"/>
      <c r="E6601"/>
      <c r="F6601"/>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row>
    <row r="6602" spans="2:49" ht="16.5" customHeight="1">
      <c r="B6602"/>
      <c r="C6602"/>
      <c r="D6602"/>
      <c r="E6602"/>
      <c r="F6602"/>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row>
    <row r="6603" spans="2:49" ht="16.5" customHeight="1">
      <c r="B6603"/>
      <c r="C6603"/>
      <c r="D6603"/>
      <c r="E6603"/>
      <c r="F6603"/>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row>
    <row r="6604" spans="2:49" ht="16.5" customHeight="1">
      <c r="B6604"/>
      <c r="C6604"/>
      <c r="D6604"/>
      <c r="E6604"/>
      <c r="F6604"/>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row>
    <row r="6605" spans="2:49" ht="16.5" customHeight="1">
      <c r="B6605"/>
      <c r="C6605"/>
      <c r="D6605"/>
      <c r="E6605"/>
      <c r="F6605"/>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row>
    <row r="6606" spans="2:49" ht="16.5" customHeight="1">
      <c r="B6606"/>
      <c r="C6606"/>
      <c r="D6606"/>
      <c r="E6606"/>
      <c r="F6606"/>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row>
    <row r="6607" spans="2:49" ht="16.5" customHeight="1">
      <c r="B6607"/>
      <c r="C6607"/>
      <c r="D6607"/>
      <c r="E6607"/>
      <c r="F6607"/>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row>
    <row r="6608" spans="2:49" ht="16.5" customHeight="1">
      <c r="B6608"/>
      <c r="C6608"/>
      <c r="D6608"/>
      <c r="E6608"/>
      <c r="F6608"/>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row>
    <row r="6609" spans="2:49" ht="16.5" customHeight="1">
      <c r="B6609"/>
      <c r="C6609"/>
      <c r="D6609"/>
      <c r="E6609"/>
      <c r="F6609"/>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row>
    <row r="6610" spans="2:49" ht="16.5" customHeight="1">
      <c r="B6610"/>
      <c r="C6610"/>
      <c r="D6610"/>
      <c r="E6610"/>
      <c r="F661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row>
    <row r="6611" spans="2:49" ht="16.5" customHeight="1">
      <c r="B6611"/>
      <c r="C6611"/>
      <c r="D6611"/>
      <c r="E6611"/>
      <c r="F6611"/>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row>
    <row r="6612" spans="2:49" ht="16.5" customHeight="1">
      <c r="B6612"/>
      <c r="C6612"/>
      <c r="D6612"/>
      <c r="E6612"/>
      <c r="F6612"/>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row>
    <row r="6613" spans="2:49" ht="16.5" customHeight="1">
      <c r="B6613"/>
      <c r="C6613"/>
      <c r="D6613"/>
      <c r="E6613"/>
      <c r="F6613"/>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row>
    <row r="6614" spans="2:49" ht="16.5" customHeight="1">
      <c r="B6614"/>
      <c r="C6614"/>
      <c r="D6614"/>
      <c r="E6614"/>
      <c r="F6614"/>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row>
    <row r="6615" spans="2:49" ht="16.5" customHeight="1">
      <c r="B6615"/>
      <c r="C6615"/>
      <c r="D6615"/>
      <c r="E6615"/>
      <c r="F6615"/>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row>
    <row r="6616" spans="2:49" ht="16.5" customHeight="1">
      <c r="B6616"/>
      <c r="C6616"/>
      <c r="D6616"/>
      <c r="E6616"/>
      <c r="F6616"/>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row>
    <row r="6617" spans="2:49" ht="16.5" customHeight="1">
      <c r="B6617"/>
      <c r="C6617"/>
      <c r="D6617"/>
      <c r="E6617"/>
      <c r="F6617"/>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row>
    <row r="6618" spans="2:49" ht="16.5" customHeight="1">
      <c r="B6618"/>
      <c r="C6618"/>
      <c r="D6618"/>
      <c r="E6618"/>
      <c r="F6618"/>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row>
    <row r="6619" spans="2:49" ht="16.5" customHeight="1">
      <c r="B6619"/>
      <c r="C6619"/>
      <c r="D6619"/>
      <c r="E6619"/>
      <c r="F6619"/>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row>
    <row r="6620" spans="2:49" ht="16.5" customHeight="1">
      <c r="B6620"/>
      <c r="C6620"/>
      <c r="D6620"/>
      <c r="E6620"/>
      <c r="F662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row>
    <row r="6621" spans="2:49" ht="16.5" customHeight="1">
      <c r="B6621"/>
      <c r="C6621"/>
      <c r="D6621"/>
      <c r="E6621"/>
      <c r="F6621"/>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row>
    <row r="6622" spans="2:49" ht="16.5" customHeight="1">
      <c r="B6622"/>
      <c r="C6622"/>
      <c r="D6622"/>
      <c r="E6622"/>
      <c r="F6622"/>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row>
    <row r="6623" spans="2:49" ht="16.5" customHeight="1">
      <c r="B6623"/>
      <c r="C6623"/>
      <c r="D6623"/>
      <c r="E6623"/>
      <c r="F6623"/>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row>
    <row r="6624" spans="2:49" ht="16.5" customHeight="1">
      <c r="B6624"/>
      <c r="C6624"/>
      <c r="D6624"/>
      <c r="E6624"/>
      <c r="F6624"/>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row>
    <row r="6625" spans="2:49" ht="16.5" customHeight="1">
      <c r="B6625"/>
      <c r="C6625"/>
      <c r="D6625"/>
      <c r="E6625"/>
      <c r="F6625"/>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row>
    <row r="6626" spans="2:49" ht="16.5" customHeight="1">
      <c r="B6626"/>
      <c r="C6626"/>
      <c r="D6626"/>
      <c r="E6626"/>
      <c r="F6626"/>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row>
    <row r="6627" spans="2:49" ht="16.5" customHeight="1">
      <c r="B6627"/>
      <c r="C6627"/>
      <c r="D6627"/>
      <c r="E6627"/>
      <c r="F6627"/>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row>
    <row r="6628" spans="2:49" ht="16.5" customHeight="1">
      <c r="B6628"/>
      <c r="C6628"/>
      <c r="D6628"/>
      <c r="E6628"/>
      <c r="F6628"/>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row>
    <row r="6629" spans="2:49" ht="16.5" customHeight="1">
      <c r="B6629"/>
      <c r="C6629"/>
      <c r="D6629"/>
      <c r="E6629"/>
      <c r="F6629"/>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row>
    <row r="6630" spans="2:49" ht="16.5" customHeight="1">
      <c r="B6630"/>
      <c r="C6630"/>
      <c r="D6630"/>
      <c r="E6630"/>
      <c r="F66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row>
    <row r="6631" spans="2:49" ht="16.5" customHeight="1">
      <c r="B6631"/>
      <c r="C6631"/>
      <c r="D6631"/>
      <c r="E6631"/>
      <c r="F6631"/>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row>
    <row r="6632" spans="2:49" ht="16.5" customHeight="1">
      <c r="B6632"/>
      <c r="C6632"/>
      <c r="D6632"/>
      <c r="E6632"/>
      <c r="F6632"/>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row>
    <row r="6633" spans="2:49" ht="16.5" customHeight="1">
      <c r="B6633"/>
      <c r="C6633"/>
      <c r="D6633"/>
      <c r="E6633"/>
      <c r="F6633"/>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row>
    <row r="6634" spans="2:49" ht="16.5" customHeight="1">
      <c r="B6634"/>
      <c r="C6634"/>
      <c r="D6634"/>
      <c r="E6634"/>
      <c r="F6634"/>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row>
    <row r="6635" spans="2:49" ht="16.5" customHeight="1">
      <c r="B6635"/>
      <c r="C6635"/>
      <c r="D6635"/>
      <c r="E6635"/>
      <c r="F6635"/>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row>
    <row r="6636" spans="2:49" ht="16.5" customHeight="1">
      <c r="B6636"/>
      <c r="C6636"/>
      <c r="D6636"/>
      <c r="E6636"/>
      <c r="F6636"/>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row>
    <row r="6637" spans="2:49" ht="16.5" customHeight="1">
      <c r="B6637"/>
      <c r="C6637"/>
      <c r="D6637"/>
      <c r="E6637"/>
      <c r="F6637"/>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row>
    <row r="6638" spans="2:49" ht="16.5" customHeight="1">
      <c r="B6638"/>
      <c r="C6638"/>
      <c r="D6638"/>
      <c r="E6638"/>
      <c r="F6638"/>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row>
    <row r="6639" spans="2:49" ht="16.5" customHeight="1">
      <c r="B6639"/>
      <c r="C6639"/>
      <c r="D6639"/>
      <c r="E6639"/>
      <c r="F6639"/>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row>
    <row r="6640" spans="2:49" ht="16.5" customHeight="1">
      <c r="B6640"/>
      <c r="C6640"/>
      <c r="D6640"/>
      <c r="E6640"/>
      <c r="F664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row>
    <row r="6641" spans="2:49" ht="16.5" customHeight="1">
      <c r="B6641"/>
      <c r="C6641"/>
      <c r="D6641"/>
      <c r="E6641"/>
      <c r="F6641"/>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row>
    <row r="6642" spans="2:49" ht="16.5" customHeight="1">
      <c r="B6642"/>
      <c r="C6642"/>
      <c r="D6642"/>
      <c r="E6642"/>
      <c r="F6642"/>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row>
    <row r="6643" spans="2:49" ht="16.5" customHeight="1">
      <c r="B6643"/>
      <c r="C6643"/>
      <c r="D6643"/>
      <c r="E6643"/>
      <c r="F6643"/>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row>
    <row r="6644" spans="2:49" ht="16.5" customHeight="1">
      <c r="B6644"/>
      <c r="C6644"/>
      <c r="D6644"/>
      <c r="E6644"/>
      <c r="F6644"/>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row>
    <row r="6645" spans="2:49" ht="16.5" customHeight="1">
      <c r="B6645"/>
      <c r="C6645"/>
      <c r="D6645"/>
      <c r="E6645"/>
      <c r="F6645"/>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row>
    <row r="6646" spans="2:49" ht="16.5" customHeight="1">
      <c r="B6646"/>
      <c r="C6646"/>
      <c r="D6646"/>
      <c r="E6646"/>
      <c r="F6646"/>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row>
    <row r="6647" spans="2:49" ht="16.5" customHeight="1">
      <c r="B6647"/>
      <c r="C6647"/>
      <c r="D6647"/>
      <c r="E6647"/>
      <c r="F6647"/>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row>
    <row r="6648" spans="2:49" ht="16.5" customHeight="1">
      <c r="B6648"/>
      <c r="C6648"/>
      <c r="D6648"/>
      <c r="E6648"/>
      <c r="F6648"/>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row>
    <row r="6649" spans="2:49" ht="16.5" customHeight="1">
      <c r="B6649"/>
      <c r="C6649"/>
      <c r="D6649"/>
      <c r="E6649"/>
      <c r="F6649"/>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row>
    <row r="6650" spans="2:49" ht="16.5" customHeight="1">
      <c r="B6650"/>
      <c r="C6650"/>
      <c r="D6650"/>
      <c r="E6650"/>
      <c r="F665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row>
    <row r="6651" spans="2:49" ht="16.5" customHeight="1">
      <c r="B6651"/>
      <c r="C6651"/>
      <c r="D6651"/>
      <c r="E6651"/>
      <c r="F6651"/>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row>
    <row r="6652" spans="2:49" ht="16.5" customHeight="1">
      <c r="B6652"/>
      <c r="C6652"/>
      <c r="D6652"/>
      <c r="E6652"/>
      <c r="F6652"/>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row>
    <row r="6653" spans="2:49" ht="16.5" customHeight="1">
      <c r="B6653"/>
      <c r="C6653"/>
      <c r="D6653"/>
      <c r="E6653"/>
      <c r="F6653"/>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row>
    <row r="6654" spans="2:49" ht="16.5" customHeight="1">
      <c r="B6654"/>
      <c r="C6654"/>
      <c r="D6654"/>
      <c r="E6654"/>
      <c r="F6654"/>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row>
    <row r="6655" spans="2:49" ht="16.5" customHeight="1">
      <c r="B6655"/>
      <c r="C6655"/>
      <c r="D6655"/>
      <c r="E6655"/>
      <c r="F6655"/>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row>
    <row r="6656" spans="2:49" ht="16.5" customHeight="1">
      <c r="B6656"/>
      <c r="C6656"/>
      <c r="D6656"/>
      <c r="E6656"/>
      <c r="F6656"/>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row>
    <row r="6657" spans="2:49" ht="16.5" customHeight="1">
      <c r="B6657"/>
      <c r="C6657"/>
      <c r="D6657"/>
      <c r="E6657"/>
      <c r="F6657"/>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row>
    <row r="6658" spans="2:49" ht="16.5" customHeight="1">
      <c r="B6658"/>
      <c r="C6658"/>
      <c r="D6658"/>
      <c r="E6658"/>
      <c r="F6658"/>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row>
    <row r="6659" spans="2:49" ht="16.5" customHeight="1">
      <c r="B6659"/>
      <c r="C6659"/>
      <c r="D6659"/>
      <c r="E6659"/>
      <c r="F6659"/>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row>
    <row r="6660" spans="2:49" ht="16.5" customHeight="1">
      <c r="B6660"/>
      <c r="C6660"/>
      <c r="D6660"/>
      <c r="E6660"/>
      <c r="F666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row>
    <row r="6661" spans="2:49" ht="16.5" customHeight="1">
      <c r="B6661"/>
      <c r="C6661"/>
      <c r="D6661"/>
      <c r="E6661"/>
      <c r="F6661"/>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row>
    <row r="6662" spans="2:49" ht="16.5" customHeight="1">
      <c r="B6662"/>
      <c r="C6662"/>
      <c r="D6662"/>
      <c r="E6662"/>
      <c r="F6662"/>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row>
    <row r="6663" spans="2:49" ht="16.5" customHeight="1">
      <c r="B6663"/>
      <c r="C6663"/>
      <c r="D6663"/>
      <c r="E6663"/>
      <c r="F6663"/>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row>
    <row r="6664" spans="2:49" ht="16.5" customHeight="1">
      <c r="B6664"/>
      <c r="C6664"/>
      <c r="D6664"/>
      <c r="E6664"/>
      <c r="F6664"/>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row>
    <row r="6665" spans="2:49" ht="16.5" customHeight="1">
      <c r="B6665"/>
      <c r="C6665"/>
      <c r="D6665"/>
      <c r="E6665"/>
      <c r="F6665"/>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row>
    <row r="6666" spans="2:49" ht="16.5" customHeight="1">
      <c r="B6666"/>
      <c r="C6666"/>
      <c r="D6666"/>
      <c r="E6666"/>
      <c r="F6666"/>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row>
    <row r="6667" spans="2:49" ht="16.5" customHeight="1">
      <c r="B6667"/>
      <c r="C6667"/>
      <c r="D6667"/>
      <c r="E6667"/>
      <c r="F6667"/>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row>
    <row r="6668" spans="2:49" ht="16.5" customHeight="1">
      <c r="B6668"/>
      <c r="C6668"/>
      <c r="D6668"/>
      <c r="E6668"/>
      <c r="F6668"/>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row>
    <row r="6669" spans="2:49" ht="16.5" customHeight="1">
      <c r="B6669"/>
      <c r="C6669"/>
      <c r="D6669"/>
      <c r="E6669"/>
      <c r="F6669"/>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row>
    <row r="6670" spans="2:49" ht="16.5" customHeight="1">
      <c r="B6670"/>
      <c r="C6670"/>
      <c r="D6670"/>
      <c r="E6670"/>
      <c r="F667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row>
    <row r="6671" spans="2:49" ht="16.5" customHeight="1">
      <c r="B6671"/>
      <c r="C6671"/>
      <c r="D6671"/>
      <c r="E6671"/>
      <c r="F6671"/>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row>
    <row r="6672" spans="2:49" ht="16.5" customHeight="1">
      <c r="B6672"/>
      <c r="C6672"/>
      <c r="D6672"/>
      <c r="E6672"/>
      <c r="F6672"/>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row>
    <row r="6673" spans="2:49" ht="16.5" customHeight="1">
      <c r="B6673"/>
      <c r="C6673"/>
      <c r="D6673"/>
      <c r="E6673"/>
      <c r="F6673"/>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row>
    <row r="6674" spans="2:49" ht="16.5" customHeight="1">
      <c r="B6674"/>
      <c r="C6674"/>
      <c r="D6674"/>
      <c r="E6674"/>
      <c r="F6674"/>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row>
    <row r="6675" spans="2:49" ht="16.5" customHeight="1">
      <c r="B6675"/>
      <c r="C6675"/>
      <c r="D6675"/>
      <c r="E6675"/>
      <c r="F6675"/>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row>
    <row r="6676" spans="2:49" ht="16.5" customHeight="1">
      <c r="B6676"/>
      <c r="C6676"/>
      <c r="D6676"/>
      <c r="E6676"/>
      <c r="F6676"/>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row>
    <row r="6677" spans="2:49" ht="16.5" customHeight="1">
      <c r="B6677"/>
      <c r="C6677"/>
      <c r="D6677"/>
      <c r="E6677"/>
      <c r="F6677"/>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row>
    <row r="6678" spans="2:49" ht="16.5" customHeight="1">
      <c r="B6678"/>
      <c r="C6678"/>
      <c r="D6678"/>
      <c r="E6678"/>
      <c r="F6678"/>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row>
    <row r="6679" spans="2:49" ht="16.5" customHeight="1">
      <c r="B6679"/>
      <c r="C6679"/>
      <c r="D6679"/>
      <c r="E6679"/>
      <c r="F6679"/>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row>
    <row r="6680" spans="2:49" ht="16.5" customHeight="1">
      <c r="B6680"/>
      <c r="C6680"/>
      <c r="D6680"/>
      <c r="E6680"/>
      <c r="F668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row>
    <row r="6681" spans="2:49" ht="16.5" customHeight="1">
      <c r="B6681"/>
      <c r="C6681"/>
      <c r="D6681"/>
      <c r="E6681"/>
      <c r="F6681"/>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row>
    <row r="6682" spans="2:49" ht="16.5" customHeight="1">
      <c r="B6682"/>
      <c r="C6682"/>
      <c r="D6682"/>
      <c r="E6682"/>
      <c r="F6682"/>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row>
    <row r="6683" spans="2:49" ht="16.5" customHeight="1">
      <c r="B6683"/>
      <c r="C6683"/>
      <c r="D6683"/>
      <c r="E6683"/>
      <c r="F6683"/>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row>
    <row r="6684" spans="2:49" ht="16.5" customHeight="1">
      <c r="B6684"/>
      <c r="C6684"/>
      <c r="D6684"/>
      <c r="E6684"/>
      <c r="F6684"/>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row>
    <row r="6685" spans="2:49" ht="16.5" customHeight="1">
      <c r="B6685"/>
      <c r="C6685"/>
      <c r="D6685"/>
      <c r="E6685"/>
      <c r="F6685"/>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row>
    <row r="6686" spans="2:49" ht="16.5" customHeight="1">
      <c r="B6686"/>
      <c r="C6686"/>
      <c r="D6686"/>
      <c r="E6686"/>
      <c r="F6686"/>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row>
    <row r="6687" spans="2:49" ht="16.5" customHeight="1">
      <c r="B6687"/>
      <c r="C6687"/>
      <c r="D6687"/>
      <c r="E6687"/>
      <c r="F6687"/>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row>
    <row r="6688" spans="2:49" ht="16.5" customHeight="1">
      <c r="B6688"/>
      <c r="C6688"/>
      <c r="D6688"/>
      <c r="E6688"/>
      <c r="F6688"/>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row>
    <row r="6689" spans="2:49" ht="16.5" customHeight="1">
      <c r="B6689"/>
      <c r="C6689"/>
      <c r="D6689"/>
      <c r="E6689"/>
      <c r="F6689"/>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row>
    <row r="6690" spans="2:49" ht="16.5" customHeight="1">
      <c r="B6690"/>
      <c r="C6690"/>
      <c r="D6690"/>
      <c r="E6690"/>
      <c r="F669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row>
    <row r="6691" spans="2:49" ht="16.5" customHeight="1">
      <c r="B6691"/>
      <c r="C6691"/>
      <c r="D6691"/>
      <c r="E6691"/>
      <c r="F6691"/>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row>
    <row r="6692" spans="2:49" ht="16.5" customHeight="1">
      <c r="B6692"/>
      <c r="C6692"/>
      <c r="D6692"/>
      <c r="E6692"/>
      <c r="F6692"/>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row>
    <row r="6693" spans="2:49" ht="16.5" customHeight="1">
      <c r="B6693"/>
      <c r="C6693"/>
      <c r="D6693"/>
      <c r="E6693"/>
      <c r="F6693"/>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row>
    <row r="6694" spans="2:49" ht="16.5" customHeight="1">
      <c r="B6694"/>
      <c r="C6694"/>
      <c r="D6694"/>
      <c r="E6694"/>
      <c r="F6694"/>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row>
    <row r="6695" spans="2:49" ht="16.5" customHeight="1">
      <c r="B6695"/>
      <c r="C6695"/>
      <c r="D6695"/>
      <c r="E6695"/>
      <c r="F6695"/>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row>
    <row r="6696" spans="2:49" ht="16.5" customHeight="1">
      <c r="B6696"/>
      <c r="C6696"/>
      <c r="D6696"/>
      <c r="E6696"/>
      <c r="F6696"/>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row>
    <row r="6697" spans="2:49" ht="16.5" customHeight="1">
      <c r="B6697"/>
      <c r="C6697"/>
      <c r="D6697"/>
      <c r="E6697"/>
      <c r="F6697"/>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row>
    <row r="6698" spans="2:49" ht="16.5" customHeight="1">
      <c r="B6698"/>
      <c r="C6698"/>
      <c r="D6698"/>
      <c r="E6698"/>
      <c r="F6698"/>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row>
    <row r="6699" spans="2:49" ht="16.5" customHeight="1">
      <c r="B6699"/>
      <c r="C6699"/>
      <c r="D6699"/>
      <c r="E6699"/>
      <c r="F6699"/>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row>
    <row r="6700" spans="2:49" ht="16.5" customHeight="1">
      <c r="B6700"/>
      <c r="C6700"/>
      <c r="D6700"/>
      <c r="E6700"/>
      <c r="F670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row>
    <row r="6701" spans="2:49" ht="16.5" customHeight="1">
      <c r="B6701"/>
      <c r="C6701"/>
      <c r="D6701"/>
      <c r="E6701"/>
      <c r="F6701"/>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row>
    <row r="6702" spans="2:49" ht="16.5" customHeight="1">
      <c r="B6702"/>
      <c r="C6702"/>
      <c r="D6702"/>
      <c r="E6702"/>
      <c r="F6702"/>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row>
    <row r="6703" spans="2:49" ht="16.5" customHeight="1">
      <c r="B6703"/>
      <c r="C6703"/>
      <c r="D6703"/>
      <c r="E6703"/>
      <c r="F6703"/>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row>
    <row r="6704" spans="2:49" ht="16.5" customHeight="1">
      <c r="B6704"/>
      <c r="C6704"/>
      <c r="D6704"/>
      <c r="E6704"/>
      <c r="F6704"/>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row>
    <row r="6705" spans="2:49" ht="16.5" customHeight="1">
      <c r="B6705"/>
      <c r="C6705"/>
      <c r="D6705"/>
      <c r="E6705"/>
      <c r="F6705"/>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row>
    <row r="6706" spans="2:49" ht="16.5" customHeight="1">
      <c r="B6706"/>
      <c r="C6706"/>
      <c r="D6706"/>
      <c r="E6706"/>
      <c r="F6706"/>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row>
    <row r="6707" spans="2:49" ht="16.5" customHeight="1">
      <c r="B6707"/>
      <c r="C6707"/>
      <c r="D6707"/>
      <c r="E6707"/>
      <c r="F6707"/>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row>
    <row r="6708" spans="2:49" ht="16.5" customHeight="1">
      <c r="B6708"/>
      <c r="C6708"/>
      <c r="D6708"/>
      <c r="E6708"/>
      <c r="F6708"/>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row>
    <row r="6709" spans="2:49" ht="16.5" customHeight="1">
      <c r="B6709"/>
      <c r="C6709"/>
      <c r="D6709"/>
      <c r="E6709"/>
      <c r="F6709"/>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row>
    <row r="6710" spans="2:49" ht="16.5" customHeight="1">
      <c r="B6710"/>
      <c r="C6710"/>
      <c r="D6710"/>
      <c r="E6710"/>
      <c r="F671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row>
    <row r="6711" spans="2:49" ht="16.5" customHeight="1">
      <c r="B6711"/>
      <c r="C6711"/>
      <c r="D6711"/>
      <c r="E6711"/>
      <c r="F6711"/>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row>
    <row r="6712" spans="2:49" ht="16.5" customHeight="1">
      <c r="B6712"/>
      <c r="C6712"/>
      <c r="D6712"/>
      <c r="E6712"/>
      <c r="F6712"/>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row>
    <row r="6713" spans="2:49" ht="16.5" customHeight="1">
      <c r="B6713"/>
      <c r="C6713"/>
      <c r="D6713"/>
      <c r="E6713"/>
      <c r="F6713"/>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row>
    <row r="6714" spans="2:49" ht="16.5" customHeight="1">
      <c r="B6714"/>
      <c r="C6714"/>
      <c r="D6714"/>
      <c r="E6714"/>
      <c r="F6714"/>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row>
    <row r="6715" spans="2:49" ht="16.5" customHeight="1">
      <c r="B6715"/>
      <c r="C6715"/>
      <c r="D6715"/>
      <c r="E6715"/>
      <c r="F6715"/>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row>
    <row r="6716" spans="2:49" ht="16.5" customHeight="1">
      <c r="B6716"/>
      <c r="C6716"/>
      <c r="D6716"/>
      <c r="E6716"/>
      <c r="F6716"/>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row>
    <row r="6717" spans="2:49" ht="16.5" customHeight="1">
      <c r="B6717"/>
      <c r="C6717"/>
      <c r="D6717"/>
      <c r="E6717"/>
      <c r="F6717"/>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row>
    <row r="6718" spans="2:49" ht="16.5" customHeight="1">
      <c r="B6718"/>
      <c r="C6718"/>
      <c r="D6718"/>
      <c r="E6718"/>
      <c r="F6718"/>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row>
    <row r="6719" spans="2:49" ht="16.5" customHeight="1">
      <c r="B6719"/>
      <c r="C6719"/>
      <c r="D6719"/>
      <c r="E6719"/>
      <c r="F6719"/>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row>
    <row r="6720" spans="2:49" ht="16.5" customHeight="1">
      <c r="B6720"/>
      <c r="C6720"/>
      <c r="D6720"/>
      <c r="E6720"/>
      <c r="F672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row>
    <row r="6721" spans="2:49" ht="16.5" customHeight="1">
      <c r="B6721"/>
      <c r="C6721"/>
      <c r="D6721"/>
      <c r="E6721"/>
      <c r="F6721"/>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row>
    <row r="6722" spans="2:49" ht="16.5" customHeight="1">
      <c r="B6722"/>
      <c r="C6722"/>
      <c r="D6722"/>
      <c r="E6722"/>
      <c r="F6722"/>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row>
    <row r="6723" spans="2:49" ht="16.5" customHeight="1">
      <c r="B6723"/>
      <c r="C6723"/>
      <c r="D6723"/>
      <c r="E6723"/>
      <c r="F6723"/>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row>
    <row r="6724" spans="2:49" ht="16.5" customHeight="1">
      <c r="B6724"/>
      <c r="C6724"/>
      <c r="D6724"/>
      <c r="E6724"/>
      <c r="F6724"/>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row>
    <row r="6725" spans="2:49" ht="16.5" customHeight="1">
      <c r="B6725"/>
      <c r="C6725"/>
      <c r="D6725"/>
      <c r="E6725"/>
      <c r="F6725"/>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row>
    <row r="6726" spans="2:49" ht="16.5" customHeight="1">
      <c r="B6726"/>
      <c r="C6726"/>
      <c r="D6726"/>
      <c r="E6726"/>
      <c r="F6726"/>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row>
    <row r="6727" spans="2:49" ht="16.5" customHeight="1">
      <c r="B6727"/>
      <c r="C6727"/>
      <c r="D6727"/>
      <c r="E6727"/>
      <c r="F6727"/>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row>
    <row r="6728" spans="2:49" ht="16.5" customHeight="1">
      <c r="B6728"/>
      <c r="C6728"/>
      <c r="D6728"/>
      <c r="E6728"/>
      <c r="F6728"/>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row>
    <row r="6729" spans="2:49" ht="16.5" customHeight="1">
      <c r="B6729"/>
      <c r="C6729"/>
      <c r="D6729"/>
      <c r="E6729"/>
      <c r="F6729"/>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row>
    <row r="6730" spans="2:49" ht="16.5" customHeight="1">
      <c r="B6730"/>
      <c r="C6730"/>
      <c r="D6730"/>
      <c r="E6730"/>
      <c r="F67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row>
    <row r="6731" spans="2:49" ht="16.5" customHeight="1">
      <c r="B6731"/>
      <c r="C6731"/>
      <c r="D6731"/>
      <c r="E6731"/>
      <c r="F6731"/>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row>
    <row r="6732" spans="2:49" ht="16.5" customHeight="1">
      <c r="B6732"/>
      <c r="C6732"/>
      <c r="D6732"/>
      <c r="E6732"/>
      <c r="F6732"/>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row>
    <row r="6733" spans="2:49" ht="16.5" customHeight="1">
      <c r="B6733"/>
      <c r="C6733"/>
      <c r="D6733"/>
      <c r="E6733"/>
      <c r="F6733"/>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row>
    <row r="6734" spans="2:49" ht="16.5" customHeight="1">
      <c r="B6734"/>
      <c r="C6734"/>
      <c r="D6734"/>
      <c r="E6734"/>
      <c r="F6734"/>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row>
    <row r="6735" spans="2:49" ht="16.5" customHeight="1">
      <c r="B6735"/>
      <c r="C6735"/>
      <c r="D6735"/>
      <c r="E6735"/>
      <c r="F6735"/>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row>
    <row r="6736" spans="2:49" ht="16.5" customHeight="1">
      <c r="B6736"/>
      <c r="C6736"/>
      <c r="D6736"/>
      <c r="E6736"/>
      <c r="F6736"/>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row>
    <row r="6737" spans="2:49" ht="16.5" customHeight="1">
      <c r="B6737"/>
      <c r="C6737"/>
      <c r="D6737"/>
      <c r="E6737"/>
      <c r="F6737"/>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row>
    <row r="6738" spans="2:49" ht="16.5" customHeight="1">
      <c r="B6738"/>
      <c r="C6738"/>
      <c r="D6738"/>
      <c r="E6738"/>
      <c r="F6738"/>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row>
    <row r="6739" spans="2:49" ht="16.5" customHeight="1">
      <c r="B6739"/>
      <c r="C6739"/>
      <c r="D6739"/>
      <c r="E6739"/>
      <c r="F6739"/>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row>
    <row r="6740" spans="2:49" ht="16.5" customHeight="1">
      <c r="B6740"/>
      <c r="C6740"/>
      <c r="D6740"/>
      <c r="E6740"/>
      <c r="F674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row>
    <row r="6741" spans="2:49" ht="16.5" customHeight="1">
      <c r="B6741"/>
      <c r="C6741"/>
      <c r="D6741"/>
      <c r="E6741"/>
      <c r="F6741"/>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row>
    <row r="6742" spans="2:49" ht="16.5" customHeight="1">
      <c r="B6742"/>
      <c r="C6742"/>
      <c r="D6742"/>
      <c r="E6742"/>
      <c r="F6742"/>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row>
    <row r="6743" spans="2:49" ht="16.5" customHeight="1">
      <c r="B6743"/>
      <c r="C6743"/>
      <c r="D6743"/>
      <c r="E6743"/>
      <c r="F6743"/>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row>
    <row r="6744" spans="2:49" ht="16.5" customHeight="1">
      <c r="B6744"/>
      <c r="C6744"/>
      <c r="D6744"/>
      <c r="E6744"/>
      <c r="F6744"/>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row>
    <row r="6745" spans="2:49" ht="16.5" customHeight="1">
      <c r="B6745"/>
      <c r="C6745"/>
      <c r="D6745"/>
      <c r="E6745"/>
      <c r="F6745"/>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row>
    <row r="6746" spans="2:49" ht="16.5" customHeight="1">
      <c r="B6746"/>
      <c r="C6746"/>
      <c r="D6746"/>
      <c r="E6746"/>
      <c r="F6746"/>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row>
    <row r="6747" spans="2:49" ht="16.5" customHeight="1">
      <c r="B6747"/>
      <c r="C6747"/>
      <c r="D6747"/>
      <c r="E6747"/>
      <c r="F6747"/>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row>
    <row r="6748" spans="2:49" ht="16.5" customHeight="1">
      <c r="B6748"/>
      <c r="C6748"/>
      <c r="D6748"/>
      <c r="E6748"/>
      <c r="F6748"/>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row>
    <row r="6749" spans="2:49" ht="16.5" customHeight="1">
      <c r="B6749"/>
      <c r="C6749"/>
      <c r="D6749"/>
      <c r="E6749"/>
      <c r="F6749"/>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row>
    <row r="6750" spans="2:49" ht="16.5" customHeight="1">
      <c r="B6750"/>
      <c r="C6750"/>
      <c r="D6750"/>
      <c r="E6750"/>
      <c r="F675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row>
    <row r="6751" spans="2:49" ht="16.5" customHeight="1">
      <c r="B6751"/>
      <c r="C6751"/>
      <c r="D6751"/>
      <c r="E6751"/>
      <c r="F6751"/>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row>
    <row r="6752" spans="2:49" ht="16.5" customHeight="1">
      <c r="B6752"/>
      <c r="C6752"/>
      <c r="D6752"/>
      <c r="E6752"/>
      <c r="F6752"/>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row>
    <row r="6753" spans="2:49" ht="16.5" customHeight="1">
      <c r="B6753"/>
      <c r="C6753"/>
      <c r="D6753"/>
      <c r="E6753"/>
      <c r="F6753"/>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row>
    <row r="6754" spans="2:49" ht="16.5" customHeight="1">
      <c r="B6754"/>
      <c r="C6754"/>
      <c r="D6754"/>
      <c r="E6754"/>
      <c r="F6754"/>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row>
    <row r="6755" spans="2:49" ht="16.5" customHeight="1">
      <c r="B6755"/>
      <c r="C6755"/>
      <c r="D6755"/>
      <c r="E6755"/>
      <c r="F6755"/>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row>
    <row r="6756" spans="2:49" ht="16.5" customHeight="1">
      <c r="B6756"/>
      <c r="C6756"/>
      <c r="D6756"/>
      <c r="E6756"/>
      <c r="F6756"/>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row>
    <row r="6757" spans="2:49" ht="16.5" customHeight="1">
      <c r="B6757"/>
      <c r="C6757"/>
      <c r="D6757"/>
      <c r="E6757"/>
      <c r="F6757"/>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row>
    <row r="6758" spans="2:49" ht="16.5" customHeight="1">
      <c r="B6758"/>
      <c r="C6758"/>
      <c r="D6758"/>
      <c r="E6758"/>
      <c r="F6758"/>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row>
    <row r="6759" spans="2:49" ht="16.5" customHeight="1">
      <c r="B6759"/>
      <c r="C6759"/>
      <c r="D6759"/>
      <c r="E6759"/>
      <c r="F6759"/>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row>
    <row r="6760" spans="2:49" ht="16.5" customHeight="1">
      <c r="B6760"/>
      <c r="C6760"/>
      <c r="D6760"/>
      <c r="E6760"/>
      <c r="F676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row>
    <row r="6761" spans="2:49" ht="16.5" customHeight="1">
      <c r="B6761"/>
      <c r="C6761"/>
      <c r="D6761"/>
      <c r="E6761"/>
      <c r="F6761"/>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row>
    <row r="6762" spans="2:49" ht="16.5" customHeight="1">
      <c r="B6762"/>
      <c r="C6762"/>
      <c r="D6762"/>
      <c r="E6762"/>
      <c r="F6762"/>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row>
    <row r="6763" spans="2:49" ht="16.5" customHeight="1">
      <c r="B6763"/>
      <c r="C6763"/>
      <c r="D6763"/>
      <c r="E6763"/>
      <c r="F6763"/>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row>
    <row r="6764" spans="2:49" ht="16.5" customHeight="1">
      <c r="B6764"/>
      <c r="C6764"/>
      <c r="D6764"/>
      <c r="E6764"/>
      <c r="F6764"/>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row>
    <row r="6765" spans="2:49" ht="16.5" customHeight="1">
      <c r="B6765"/>
      <c r="C6765"/>
      <c r="D6765"/>
      <c r="E6765"/>
      <c r="F6765"/>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row>
    <row r="6766" spans="2:49" ht="16.5" customHeight="1">
      <c r="B6766"/>
      <c r="C6766"/>
      <c r="D6766"/>
      <c r="E6766"/>
      <c r="F6766"/>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row>
    <row r="6767" spans="2:49" ht="16.5" customHeight="1">
      <c r="B6767"/>
      <c r="C6767"/>
      <c r="D6767"/>
      <c r="E6767"/>
      <c r="F6767"/>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row>
    <row r="6768" spans="2:49" ht="16.5" customHeight="1">
      <c r="B6768"/>
      <c r="C6768"/>
      <c r="D6768"/>
      <c r="E6768"/>
      <c r="F6768"/>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row>
    <row r="6769" spans="2:49" ht="16.5" customHeight="1">
      <c r="B6769"/>
      <c r="C6769"/>
      <c r="D6769"/>
      <c r="E6769"/>
      <c r="F6769"/>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row>
    <row r="6770" spans="2:49" ht="16.5" customHeight="1">
      <c r="B6770"/>
      <c r="C6770"/>
      <c r="D6770"/>
      <c r="E6770"/>
      <c r="F677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row>
    <row r="6771" spans="2:49" ht="16.5" customHeight="1">
      <c r="B6771"/>
      <c r="C6771"/>
      <c r="D6771"/>
      <c r="E6771"/>
      <c r="F6771"/>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row>
    <row r="6772" spans="2:49" ht="16.5" customHeight="1">
      <c r="B6772"/>
      <c r="C6772"/>
      <c r="D6772"/>
      <c r="E6772"/>
      <c r="F6772"/>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row>
    <row r="6773" spans="2:49" ht="16.5" customHeight="1">
      <c r="B6773"/>
      <c r="C6773"/>
      <c r="D6773"/>
      <c r="E6773"/>
      <c r="F6773"/>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row>
    <row r="6774" spans="2:49" ht="16.5" customHeight="1">
      <c r="B6774"/>
      <c r="C6774"/>
      <c r="D6774"/>
      <c r="E6774"/>
      <c r="F6774"/>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row>
    <row r="6775" spans="2:49" ht="16.5" customHeight="1">
      <c r="B6775"/>
      <c r="C6775"/>
      <c r="D6775"/>
      <c r="E6775"/>
      <c r="F6775"/>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row>
    <row r="6776" spans="2:49" ht="16.5" customHeight="1">
      <c r="B6776"/>
      <c r="C6776"/>
      <c r="D6776"/>
      <c r="E6776"/>
      <c r="F6776"/>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row>
    <row r="6777" spans="2:49" ht="16.5" customHeight="1">
      <c r="B6777"/>
      <c r="C6777"/>
      <c r="D6777"/>
      <c r="E6777"/>
      <c r="F6777"/>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row>
    <row r="6778" spans="2:49" ht="16.5" customHeight="1">
      <c r="B6778"/>
      <c r="C6778"/>
      <c r="D6778"/>
      <c r="E6778"/>
      <c r="F6778"/>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row>
    <row r="6779" spans="2:49" ht="16.5" customHeight="1">
      <c r="B6779"/>
      <c r="C6779"/>
      <c r="D6779"/>
      <c r="E6779"/>
      <c r="F6779"/>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row>
    <row r="6780" spans="2:49" ht="16.5" customHeight="1">
      <c r="B6780"/>
      <c r="C6780"/>
      <c r="D6780"/>
      <c r="E6780"/>
      <c r="F678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row>
    <row r="6781" spans="2:49" ht="16.5" customHeight="1">
      <c r="B6781"/>
      <c r="C6781"/>
      <c r="D6781"/>
      <c r="E6781"/>
      <c r="F6781"/>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row>
    <row r="6782" spans="2:49" ht="16.5" customHeight="1">
      <c r="B6782"/>
      <c r="C6782"/>
      <c r="D6782"/>
      <c r="E6782"/>
      <c r="F6782"/>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row>
    <row r="6783" spans="2:49" ht="16.5" customHeight="1">
      <c r="B6783"/>
      <c r="C6783"/>
      <c r="D6783"/>
      <c r="E6783"/>
      <c r="F6783"/>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row>
    <row r="6784" spans="2:49" ht="16.5" customHeight="1">
      <c r="B6784"/>
      <c r="C6784"/>
      <c r="D6784"/>
      <c r="E6784"/>
      <c r="F6784"/>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row>
    <row r="6785" spans="2:49" ht="16.5" customHeight="1">
      <c r="B6785"/>
      <c r="C6785"/>
      <c r="D6785"/>
      <c r="E6785"/>
      <c r="F6785"/>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row>
    <row r="6786" spans="2:49" ht="16.5" customHeight="1">
      <c r="B6786"/>
      <c r="C6786"/>
      <c r="D6786"/>
      <c r="E6786"/>
      <c r="F6786"/>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row>
    <row r="6787" spans="2:49" ht="16.5" customHeight="1">
      <c r="B6787"/>
      <c r="C6787"/>
      <c r="D6787"/>
      <c r="E6787"/>
      <c r="F6787"/>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row>
    <row r="6788" spans="2:49" ht="16.5" customHeight="1">
      <c r="B6788"/>
      <c r="C6788"/>
      <c r="D6788"/>
      <c r="E6788"/>
      <c r="F6788"/>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row>
    <row r="6789" spans="2:49" ht="16.5" customHeight="1">
      <c r="B6789"/>
      <c r="C6789"/>
      <c r="D6789"/>
      <c r="E6789"/>
      <c r="F6789"/>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row>
    <row r="6790" spans="2:49" ht="16.5" customHeight="1">
      <c r="B6790"/>
      <c r="C6790"/>
      <c r="D6790"/>
      <c r="E6790"/>
      <c r="F679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row>
    <row r="6791" spans="2:49" ht="16.5" customHeight="1">
      <c r="B6791"/>
      <c r="C6791"/>
      <c r="D6791"/>
      <c r="E6791"/>
      <c r="F6791"/>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row>
    <row r="6792" spans="2:49" ht="16.5" customHeight="1">
      <c r="B6792"/>
      <c r="C6792"/>
      <c r="D6792"/>
      <c r="E6792"/>
      <c r="F6792"/>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row>
    <row r="6793" spans="2:49" ht="16.5" customHeight="1">
      <c r="B6793"/>
      <c r="C6793"/>
      <c r="D6793"/>
      <c r="E6793"/>
      <c r="F6793"/>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row>
    <row r="6794" spans="2:49" ht="16.5" customHeight="1">
      <c r="B6794"/>
      <c r="C6794"/>
      <c r="D6794"/>
      <c r="E6794"/>
      <c r="F6794"/>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row>
    <row r="6795" spans="2:49" ht="16.5" customHeight="1">
      <c r="B6795"/>
      <c r="C6795"/>
      <c r="D6795"/>
      <c r="E6795"/>
      <c r="F6795"/>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row>
    <row r="6796" spans="2:49" ht="16.5" customHeight="1">
      <c r="B6796"/>
      <c r="C6796"/>
      <c r="D6796"/>
      <c r="E6796"/>
      <c r="F6796"/>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row>
    <row r="6797" spans="2:49" ht="16.5" customHeight="1">
      <c r="B6797"/>
      <c r="C6797"/>
      <c r="D6797"/>
      <c r="E6797"/>
      <c r="F6797"/>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row>
    <row r="6798" spans="2:49" ht="16.5" customHeight="1">
      <c r="B6798"/>
      <c r="C6798"/>
      <c r="D6798"/>
      <c r="E6798"/>
      <c r="F6798"/>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row>
    <row r="6799" spans="2:49" ht="16.5" customHeight="1">
      <c r="B6799"/>
      <c r="C6799"/>
      <c r="D6799"/>
      <c r="E6799"/>
      <c r="F6799"/>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row>
    <row r="6800" spans="2:49" ht="16.5" customHeight="1">
      <c r="B6800"/>
      <c r="C6800"/>
      <c r="D6800"/>
      <c r="E6800"/>
      <c r="F680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row>
    <row r="6801" spans="2:49" ht="16.5" customHeight="1">
      <c r="B6801"/>
      <c r="C6801"/>
      <c r="D6801"/>
      <c r="E6801"/>
      <c r="F6801"/>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row>
    <row r="6802" spans="2:49" ht="16.5" customHeight="1">
      <c r="B6802"/>
      <c r="C6802"/>
      <c r="D6802"/>
      <c r="E6802"/>
      <c r="F6802"/>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row>
    <row r="6803" spans="2:49" ht="16.5" customHeight="1">
      <c r="B6803"/>
      <c r="C6803"/>
      <c r="D6803"/>
      <c r="E6803"/>
      <c r="F6803"/>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row>
    <row r="6804" spans="2:49" ht="16.5" customHeight="1">
      <c r="B6804"/>
      <c r="C6804"/>
      <c r="D6804"/>
      <c r="E6804"/>
      <c r="F6804"/>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row>
    <row r="6805" spans="2:49" ht="16.5" customHeight="1">
      <c r="B6805"/>
      <c r="C6805"/>
      <c r="D6805"/>
      <c r="E6805"/>
      <c r="F6805"/>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row>
    <row r="6806" spans="2:49" ht="16.5" customHeight="1">
      <c r="B6806"/>
      <c r="C6806"/>
      <c r="D6806"/>
      <c r="E6806"/>
      <c r="F6806"/>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row>
    <row r="6807" spans="2:49" ht="16.5" customHeight="1">
      <c r="B6807"/>
      <c r="C6807"/>
      <c r="D6807"/>
      <c r="E6807"/>
      <c r="F6807"/>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row>
    <row r="6808" spans="2:49" ht="16.5" customHeight="1">
      <c r="B6808"/>
      <c r="C6808"/>
      <c r="D6808"/>
      <c r="E6808"/>
      <c r="F6808"/>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row>
    <row r="6809" spans="2:49" ht="16.5" customHeight="1">
      <c r="B6809"/>
      <c r="C6809"/>
      <c r="D6809"/>
      <c r="E6809"/>
      <c r="F6809"/>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row>
    <row r="6810" spans="2:49" ht="16.5" customHeight="1">
      <c r="B6810"/>
      <c r="C6810"/>
      <c r="D6810"/>
      <c r="E6810"/>
      <c r="F681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row>
    <row r="6811" spans="2:49" ht="16.5" customHeight="1">
      <c r="B6811"/>
      <c r="C6811"/>
      <c r="D6811"/>
      <c r="E6811"/>
      <c r="F6811"/>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row>
    <row r="6812" spans="2:49" ht="16.5" customHeight="1">
      <c r="B6812"/>
      <c r="C6812"/>
      <c r="D6812"/>
      <c r="E6812"/>
      <c r="F6812"/>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row>
    <row r="6813" spans="2:49" ht="16.5" customHeight="1">
      <c r="B6813"/>
      <c r="C6813"/>
      <c r="D6813"/>
      <c r="E6813"/>
      <c r="F6813"/>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row>
    <row r="6814" spans="2:49" ht="16.5" customHeight="1">
      <c r="B6814"/>
      <c r="C6814"/>
      <c r="D6814"/>
      <c r="E6814"/>
      <c r="F6814"/>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row>
    <row r="6815" spans="2:49" ht="16.5" customHeight="1">
      <c r="B6815"/>
      <c r="C6815"/>
      <c r="D6815"/>
      <c r="E6815"/>
      <c r="F6815"/>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row>
    <row r="6816" spans="2:49" ht="16.5" customHeight="1">
      <c r="B6816"/>
      <c r="C6816"/>
      <c r="D6816"/>
      <c r="E6816"/>
      <c r="F6816"/>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row>
    <row r="6817" spans="2:49" ht="16.5" customHeight="1">
      <c r="B6817"/>
      <c r="C6817"/>
      <c r="D6817"/>
      <c r="E6817"/>
      <c r="F6817"/>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row>
    <row r="6818" spans="2:49" ht="16.5" customHeight="1">
      <c r="B6818"/>
      <c r="C6818"/>
      <c r="D6818"/>
      <c r="E6818"/>
      <c r="F6818"/>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row>
    <row r="6819" spans="2:49" ht="16.5" customHeight="1">
      <c r="B6819"/>
      <c r="C6819"/>
      <c r="D6819"/>
      <c r="E6819"/>
      <c r="F6819"/>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row>
    <row r="6820" spans="2:49" ht="16.5" customHeight="1">
      <c r="B6820"/>
      <c r="C6820"/>
      <c r="D6820"/>
      <c r="E6820"/>
      <c r="F682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row>
    <row r="6821" spans="2:49" ht="16.5" customHeight="1">
      <c r="B6821"/>
      <c r="C6821"/>
      <c r="D6821"/>
      <c r="E6821"/>
      <c r="F6821"/>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row>
    <row r="6822" spans="2:49" ht="16.5" customHeight="1">
      <c r="B6822"/>
      <c r="C6822"/>
      <c r="D6822"/>
      <c r="E6822"/>
      <c r="F6822"/>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row>
    <row r="6823" spans="2:49" ht="16.5" customHeight="1">
      <c r="B6823"/>
      <c r="C6823"/>
      <c r="D6823"/>
      <c r="E6823"/>
      <c r="F6823"/>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row>
    <row r="6824" spans="2:49" ht="16.5" customHeight="1">
      <c r="B6824"/>
      <c r="C6824"/>
      <c r="D6824"/>
      <c r="E6824"/>
      <c r="F6824"/>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row>
    <row r="6825" spans="2:49" ht="16.5" customHeight="1">
      <c r="B6825"/>
      <c r="C6825"/>
      <c r="D6825"/>
      <c r="E6825"/>
      <c r="F6825"/>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row>
    <row r="6826" spans="2:49" ht="16.5" customHeight="1">
      <c r="B6826"/>
      <c r="C6826"/>
      <c r="D6826"/>
      <c r="E6826"/>
      <c r="F6826"/>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row>
    <row r="6827" spans="2:49" ht="16.5" customHeight="1">
      <c r="B6827"/>
      <c r="C6827"/>
      <c r="D6827"/>
      <c r="E6827"/>
      <c r="F6827"/>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row>
    <row r="6828" spans="2:49" ht="16.5" customHeight="1">
      <c r="B6828"/>
      <c r="C6828"/>
      <c r="D6828"/>
      <c r="E6828"/>
      <c r="F6828"/>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row>
    <row r="6829" spans="2:49" ht="16.5" customHeight="1">
      <c r="B6829"/>
      <c r="C6829"/>
      <c r="D6829"/>
      <c r="E6829"/>
      <c r="F6829"/>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row>
    <row r="6830" spans="2:49" ht="16.5" customHeight="1">
      <c r="B6830"/>
      <c r="C6830"/>
      <c r="D6830"/>
      <c r="E6830"/>
      <c r="F68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row>
    <row r="6831" spans="2:49" ht="16.5" customHeight="1">
      <c r="B6831"/>
      <c r="C6831"/>
      <c r="D6831"/>
      <c r="E6831"/>
      <c r="F6831"/>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row>
    <row r="6832" spans="2:49" ht="16.5" customHeight="1">
      <c r="B6832"/>
      <c r="C6832"/>
      <c r="D6832"/>
      <c r="E6832"/>
      <c r="F6832"/>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row>
    <row r="6833" spans="2:49" ht="16.5" customHeight="1">
      <c r="B6833"/>
      <c r="C6833"/>
      <c r="D6833"/>
      <c r="E6833"/>
      <c r="F6833"/>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row>
    <row r="6834" spans="2:49" ht="16.5" customHeight="1">
      <c r="B6834"/>
      <c r="C6834"/>
      <c r="D6834"/>
      <c r="E6834"/>
      <c r="F6834"/>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row>
    <row r="6835" spans="2:49" ht="16.5" customHeight="1">
      <c r="B6835"/>
      <c r="C6835"/>
      <c r="D6835"/>
      <c r="E6835"/>
      <c r="F6835"/>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row>
    <row r="6836" spans="2:49" ht="16.5" customHeight="1">
      <c r="B6836"/>
      <c r="C6836"/>
      <c r="D6836"/>
      <c r="E6836"/>
      <c r="F6836"/>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row>
    <row r="6837" spans="2:49" ht="16.5" customHeight="1">
      <c r="B6837"/>
      <c r="C6837"/>
      <c r="D6837"/>
      <c r="E6837"/>
      <c r="F6837"/>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row>
    <row r="6838" spans="2:49" ht="16.5" customHeight="1">
      <c r="B6838"/>
      <c r="C6838"/>
      <c r="D6838"/>
      <c r="E6838"/>
      <c r="F6838"/>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row>
    <row r="6839" spans="2:49" ht="16.5" customHeight="1">
      <c r="B6839"/>
      <c r="C6839"/>
      <c r="D6839"/>
      <c r="E6839"/>
      <c r="F6839"/>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row>
    <row r="6840" spans="2:49" ht="16.5" customHeight="1">
      <c r="B6840"/>
      <c r="C6840"/>
      <c r="D6840"/>
      <c r="E6840"/>
      <c r="F684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row>
    <row r="6841" spans="2:49" ht="16.5" customHeight="1">
      <c r="B6841"/>
      <c r="C6841"/>
      <c r="D6841"/>
      <c r="E6841"/>
      <c r="F6841"/>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row>
    <row r="6842" spans="2:49" ht="16.5" customHeight="1">
      <c r="B6842"/>
      <c r="C6842"/>
      <c r="D6842"/>
      <c r="E6842"/>
      <c r="F6842"/>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row>
    <row r="6843" spans="2:49" ht="16.5" customHeight="1">
      <c r="B6843"/>
      <c r="C6843"/>
      <c r="D6843"/>
      <c r="E6843"/>
      <c r="F6843"/>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row>
    <row r="6844" spans="2:49" ht="16.5" customHeight="1">
      <c r="B6844"/>
      <c r="C6844"/>
      <c r="D6844"/>
      <c r="E6844"/>
      <c r="F6844"/>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row>
    <row r="6845" spans="2:49" ht="16.5" customHeight="1">
      <c r="B6845"/>
      <c r="C6845"/>
      <c r="D6845"/>
      <c r="E6845"/>
      <c r="F6845"/>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row>
    <row r="6846" spans="2:49" ht="16.5" customHeight="1">
      <c r="B6846"/>
      <c r="C6846"/>
      <c r="D6846"/>
      <c r="E6846"/>
      <c r="F6846"/>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row>
    <row r="6847" spans="2:49" ht="16.5" customHeight="1">
      <c r="B6847"/>
      <c r="C6847"/>
      <c r="D6847"/>
      <c r="E6847"/>
      <c r="F6847"/>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row>
    <row r="6848" spans="2:49" ht="16.5" customHeight="1">
      <c r="B6848"/>
      <c r="C6848"/>
      <c r="D6848"/>
      <c r="E6848"/>
      <c r="F6848"/>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row>
    <row r="6849" spans="2:49" ht="16.5" customHeight="1">
      <c r="B6849"/>
      <c r="C6849"/>
      <c r="D6849"/>
      <c r="E6849"/>
      <c r="F6849"/>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row>
    <row r="6850" spans="2:49" ht="16.5" customHeight="1">
      <c r="B6850"/>
      <c r="C6850"/>
      <c r="D6850"/>
      <c r="E6850"/>
      <c r="F685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row>
    <row r="6851" spans="2:49" ht="16.5" customHeight="1">
      <c r="B6851"/>
      <c r="C6851"/>
      <c r="D6851"/>
      <c r="E6851"/>
      <c r="F6851"/>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row>
    <row r="6852" spans="2:49" ht="16.5" customHeight="1">
      <c r="B6852"/>
      <c r="C6852"/>
      <c r="D6852"/>
      <c r="E6852"/>
      <c r="F6852"/>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row>
    <row r="6853" spans="2:49" ht="16.5" customHeight="1">
      <c r="B6853"/>
      <c r="C6853"/>
      <c r="D6853"/>
      <c r="E6853"/>
      <c r="F6853"/>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row>
    <row r="6854" spans="2:49" ht="16.5" customHeight="1">
      <c r="B6854"/>
      <c r="C6854"/>
      <c r="D6854"/>
      <c r="E6854"/>
      <c r="F6854"/>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row>
    <row r="6855" spans="2:49" ht="16.5" customHeight="1">
      <c r="B6855"/>
      <c r="C6855"/>
      <c r="D6855"/>
      <c r="E6855"/>
      <c r="F6855"/>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row>
    <row r="6856" spans="2:49" ht="16.5" customHeight="1">
      <c r="B6856"/>
      <c r="C6856"/>
      <c r="D6856"/>
      <c r="E6856"/>
      <c r="F6856"/>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row>
    <row r="6857" spans="2:49" ht="16.5" customHeight="1">
      <c r="B6857"/>
      <c r="C6857"/>
      <c r="D6857"/>
      <c r="E6857"/>
      <c r="F6857"/>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row>
    <row r="6858" spans="2:49" ht="16.5" customHeight="1">
      <c r="B6858"/>
      <c r="C6858"/>
      <c r="D6858"/>
      <c r="E6858"/>
      <c r="F6858"/>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row>
    <row r="6859" spans="2:49" ht="16.5" customHeight="1">
      <c r="B6859"/>
      <c r="C6859"/>
      <c r="D6859"/>
      <c r="E6859"/>
      <c r="F6859"/>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row>
    <row r="6860" spans="2:49" ht="16.5" customHeight="1">
      <c r="B6860"/>
      <c r="C6860"/>
      <c r="D6860"/>
      <c r="E6860"/>
      <c r="F686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row>
    <row r="6861" spans="2:49" ht="16.5" customHeight="1">
      <c r="B6861"/>
      <c r="C6861"/>
      <c r="D6861"/>
      <c r="E6861"/>
      <c r="F6861"/>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row>
    <row r="6862" spans="2:49" ht="16.5" customHeight="1">
      <c r="B6862"/>
      <c r="C6862"/>
      <c r="D6862"/>
      <c r="E6862"/>
      <c r="F6862"/>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row>
    <row r="6863" spans="2:49" ht="16.5" customHeight="1">
      <c r="B6863"/>
      <c r="C6863"/>
      <c r="D6863"/>
      <c r="E6863"/>
      <c r="F6863"/>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row>
    <row r="6864" spans="2:49" ht="16.5" customHeight="1">
      <c r="B6864"/>
      <c r="C6864"/>
      <c r="D6864"/>
      <c r="E6864"/>
      <c r="F6864"/>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row>
    <row r="6865" spans="2:49" ht="16.5" customHeight="1">
      <c r="B6865"/>
      <c r="C6865"/>
      <c r="D6865"/>
      <c r="E6865"/>
      <c r="F6865"/>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row>
    <row r="6866" spans="2:49" ht="16.5" customHeight="1">
      <c r="B6866"/>
      <c r="C6866"/>
      <c r="D6866"/>
      <c r="E6866"/>
      <c r="F6866"/>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row>
    <row r="6867" spans="2:49" ht="16.5" customHeight="1">
      <c r="B6867"/>
      <c r="C6867"/>
      <c r="D6867"/>
      <c r="E6867"/>
      <c r="F6867"/>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row>
    <row r="6868" spans="2:49" ht="16.5" customHeight="1">
      <c r="B6868"/>
      <c r="C6868"/>
      <c r="D6868"/>
      <c r="E6868"/>
      <c r="F6868"/>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row>
    <row r="6869" spans="2:49" ht="16.5" customHeight="1">
      <c r="B6869"/>
      <c r="C6869"/>
      <c r="D6869"/>
      <c r="E6869"/>
      <c r="F6869"/>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row>
    <row r="6870" spans="2:49" ht="16.5" customHeight="1">
      <c r="B6870"/>
      <c r="C6870"/>
      <c r="D6870"/>
      <c r="E6870"/>
      <c r="F687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row>
    <row r="6871" spans="2:49" ht="16.5" customHeight="1">
      <c r="B6871"/>
      <c r="C6871"/>
      <c r="D6871"/>
      <c r="E6871"/>
      <c r="F6871"/>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row>
    <row r="6872" spans="2:49" ht="16.5" customHeight="1">
      <c r="B6872"/>
      <c r="C6872"/>
      <c r="D6872"/>
      <c r="E6872"/>
      <c r="F6872"/>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row>
    <row r="6873" spans="2:49" ht="16.5" customHeight="1">
      <c r="B6873"/>
      <c r="C6873"/>
      <c r="D6873"/>
      <c r="E6873"/>
      <c r="F6873"/>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row>
    <row r="6874" spans="2:49" ht="16.5" customHeight="1">
      <c r="B6874"/>
      <c r="C6874"/>
      <c r="D6874"/>
      <c r="E6874"/>
      <c r="F6874"/>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row>
    <row r="6875" spans="2:49" ht="16.5" customHeight="1">
      <c r="B6875"/>
      <c r="C6875"/>
      <c r="D6875"/>
      <c r="E6875"/>
      <c r="F6875"/>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row>
    <row r="6876" spans="2:49" ht="16.5" customHeight="1">
      <c r="B6876"/>
      <c r="C6876"/>
      <c r="D6876"/>
      <c r="E6876"/>
      <c r="F6876"/>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row>
    <row r="6877" spans="2:49" ht="16.5" customHeight="1">
      <c r="B6877"/>
      <c r="C6877"/>
      <c r="D6877"/>
      <c r="E6877"/>
      <c r="F6877"/>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row>
    <row r="6878" spans="2:49" ht="16.5" customHeight="1">
      <c r="B6878"/>
      <c r="C6878"/>
      <c r="D6878"/>
      <c r="E6878"/>
      <c r="F6878"/>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row>
    <row r="6879" spans="2:49" ht="16.5" customHeight="1">
      <c r="B6879"/>
      <c r="C6879"/>
      <c r="D6879"/>
      <c r="E6879"/>
      <c r="F6879"/>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row>
    <row r="6880" spans="2:49" ht="16.5" customHeight="1">
      <c r="B6880"/>
      <c r="C6880"/>
      <c r="D6880"/>
      <c r="E6880"/>
      <c r="F688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row>
    <row r="6881" spans="2:49" ht="16.5" customHeight="1">
      <c r="B6881"/>
      <c r="C6881"/>
      <c r="D6881"/>
      <c r="E6881"/>
      <c r="F6881"/>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row>
    <row r="6882" spans="2:49" ht="16.5" customHeight="1">
      <c r="B6882"/>
      <c r="C6882"/>
      <c r="D6882"/>
      <c r="E6882"/>
      <c r="F6882"/>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row>
    <row r="6883" spans="2:49" ht="16.5" customHeight="1">
      <c r="B6883"/>
      <c r="C6883"/>
      <c r="D6883"/>
      <c r="E6883"/>
      <c r="F6883"/>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row>
    <row r="6884" spans="2:49" ht="16.5" customHeight="1">
      <c r="B6884"/>
      <c r="C6884"/>
      <c r="D6884"/>
      <c r="E6884"/>
      <c r="F6884"/>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row>
    <row r="6885" spans="2:49" ht="16.5" customHeight="1">
      <c r="B6885"/>
      <c r="C6885"/>
      <c r="D6885"/>
      <c r="E6885"/>
      <c r="F6885"/>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row>
    <row r="6886" spans="2:49" ht="16.5" customHeight="1">
      <c r="B6886"/>
      <c r="C6886"/>
      <c r="D6886"/>
      <c r="E6886"/>
      <c r="F6886"/>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row>
    <row r="6887" spans="2:49" ht="16.5" customHeight="1">
      <c r="B6887"/>
      <c r="C6887"/>
      <c r="D6887"/>
      <c r="E6887"/>
      <c r="F6887"/>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row>
    <row r="6888" spans="2:49" ht="16.5" customHeight="1">
      <c r="B6888"/>
      <c r="C6888"/>
      <c r="D6888"/>
      <c r="E6888"/>
      <c r="F6888"/>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row>
    <row r="6889" spans="2:49" ht="16.5" customHeight="1">
      <c r="B6889"/>
      <c r="C6889"/>
      <c r="D6889"/>
      <c r="E6889"/>
      <c r="F6889"/>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row>
    <row r="6890" spans="2:49" ht="16.5" customHeight="1">
      <c r="B6890"/>
      <c r="C6890"/>
      <c r="D6890"/>
      <c r="E6890"/>
      <c r="F689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row>
    <row r="6891" spans="2:49" ht="16.5" customHeight="1">
      <c r="B6891"/>
      <c r="C6891"/>
      <c r="D6891"/>
      <c r="E6891"/>
      <c r="F6891"/>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row>
    <row r="6892" spans="2:49" ht="16.5" customHeight="1">
      <c r="B6892"/>
      <c r="C6892"/>
      <c r="D6892"/>
      <c r="E6892"/>
      <c r="F6892"/>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row>
    <row r="6893" spans="2:49" ht="16.5" customHeight="1">
      <c r="B6893"/>
      <c r="C6893"/>
      <c r="D6893"/>
      <c r="E6893"/>
      <c r="F6893"/>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row>
    <row r="6894" spans="2:49" ht="16.5" customHeight="1">
      <c r="B6894"/>
      <c r="C6894"/>
      <c r="D6894"/>
      <c r="E6894"/>
      <c r="F6894"/>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row>
    <row r="6895" spans="2:49" ht="16.5" customHeight="1">
      <c r="B6895"/>
      <c r="C6895"/>
      <c r="D6895"/>
      <c r="E6895"/>
      <c r="F6895"/>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row>
    <row r="6896" spans="2:49" ht="16.5" customHeight="1">
      <c r="B6896"/>
      <c r="C6896"/>
      <c r="D6896"/>
      <c r="E6896"/>
      <c r="F6896"/>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row>
    <row r="6897" spans="2:49" ht="16.5" customHeight="1">
      <c r="B6897"/>
      <c r="C6897"/>
      <c r="D6897"/>
      <c r="E6897"/>
      <c r="F6897"/>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row>
    <row r="6898" spans="2:49" ht="16.5" customHeight="1">
      <c r="B6898"/>
      <c r="C6898"/>
      <c r="D6898"/>
      <c r="E6898"/>
      <c r="F6898"/>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row>
    <row r="6899" spans="2:49" ht="16.5" customHeight="1">
      <c r="B6899"/>
      <c r="C6899"/>
      <c r="D6899"/>
      <c r="E6899"/>
      <c r="F6899"/>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row>
    <row r="6900" spans="2:49" ht="16.5" customHeight="1">
      <c r="B6900"/>
      <c r="C6900"/>
      <c r="D6900"/>
      <c r="E6900"/>
      <c r="F690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row>
    <row r="6901" spans="2:49" ht="16.5" customHeight="1">
      <c r="B6901"/>
      <c r="C6901"/>
      <c r="D6901"/>
      <c r="E6901"/>
      <c r="F6901"/>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row>
    <row r="6902" spans="2:49" ht="16.5" customHeight="1">
      <c r="B6902"/>
      <c r="C6902"/>
      <c r="D6902"/>
      <c r="E6902"/>
      <c r="F6902"/>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row>
    <row r="6903" spans="2:49" ht="16.5" customHeight="1">
      <c r="B6903"/>
      <c r="C6903"/>
      <c r="D6903"/>
      <c r="E6903"/>
      <c r="F6903"/>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row>
    <row r="6904" spans="2:49" ht="16.5" customHeight="1">
      <c r="B6904"/>
      <c r="C6904"/>
      <c r="D6904"/>
      <c r="E6904"/>
      <c r="F6904"/>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row>
    <row r="6905" spans="2:49" ht="16.5" customHeight="1">
      <c r="B6905"/>
      <c r="C6905"/>
      <c r="D6905"/>
      <c r="E6905"/>
      <c r="F6905"/>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row>
    <row r="6906" spans="2:49" ht="16.5" customHeight="1">
      <c r="B6906"/>
      <c r="C6906"/>
      <c r="D6906"/>
      <c r="E6906"/>
      <c r="F6906"/>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row>
    <row r="6907" spans="2:49" ht="16.5" customHeight="1">
      <c r="B6907"/>
      <c r="C6907"/>
      <c r="D6907"/>
      <c r="E6907"/>
      <c r="F6907"/>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row>
    <row r="6908" spans="2:49" ht="16.5" customHeight="1">
      <c r="B6908"/>
      <c r="C6908"/>
      <c r="D6908"/>
      <c r="E6908"/>
      <c r="F6908"/>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row>
    <row r="6909" spans="2:49" ht="16.5" customHeight="1">
      <c r="B6909"/>
      <c r="C6909"/>
      <c r="D6909"/>
      <c r="E6909"/>
      <c r="F6909"/>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row>
    <row r="6910" spans="2:49" ht="16.5" customHeight="1">
      <c r="B6910"/>
      <c r="C6910"/>
      <c r="D6910"/>
      <c r="E6910"/>
      <c r="F691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row>
    <row r="6911" spans="2:49" ht="16.5" customHeight="1">
      <c r="B6911"/>
      <c r="C6911"/>
      <c r="D6911"/>
      <c r="E6911"/>
      <c r="F6911"/>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row>
    <row r="6912" spans="2:49" ht="16.5" customHeight="1">
      <c r="B6912"/>
      <c r="C6912"/>
      <c r="D6912"/>
      <c r="E6912"/>
      <c r="F6912"/>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row>
    <row r="6913" spans="2:49" ht="16.5" customHeight="1">
      <c r="B6913"/>
      <c r="C6913"/>
      <c r="D6913"/>
      <c r="E6913"/>
      <c r="F6913"/>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row>
    <row r="6914" spans="2:49" ht="16.5" customHeight="1">
      <c r="B6914"/>
      <c r="C6914"/>
      <c r="D6914"/>
      <c r="E6914"/>
      <c r="F6914"/>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row>
    <row r="6915" spans="2:49" ht="16.5" customHeight="1">
      <c r="B6915"/>
      <c r="C6915"/>
      <c r="D6915"/>
      <c r="E6915"/>
      <c r="F6915"/>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row>
    <row r="6916" spans="2:49" ht="16.5" customHeight="1">
      <c r="B6916"/>
      <c r="C6916"/>
      <c r="D6916"/>
      <c r="E6916"/>
      <c r="F6916"/>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row>
    <row r="6917" spans="2:49" ht="16.5" customHeight="1">
      <c r="B6917"/>
      <c r="C6917"/>
      <c r="D6917"/>
      <c r="E6917"/>
      <c r="F6917"/>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row>
    <row r="6918" spans="2:49" ht="16.5" customHeight="1">
      <c r="B6918"/>
      <c r="C6918"/>
      <c r="D6918"/>
      <c r="E6918"/>
      <c r="F6918"/>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row>
    <row r="6919" spans="2:49" ht="16.5" customHeight="1">
      <c r="B6919"/>
      <c r="C6919"/>
      <c r="D6919"/>
      <c r="E6919"/>
      <c r="F6919"/>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row>
    <row r="6920" spans="2:49" ht="16.5" customHeight="1">
      <c r="B6920"/>
      <c r="C6920"/>
      <c r="D6920"/>
      <c r="E6920"/>
      <c r="F692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row>
    <row r="6921" spans="2:49" ht="16.5" customHeight="1">
      <c r="B6921"/>
      <c r="C6921"/>
      <c r="D6921"/>
      <c r="E6921"/>
      <c r="F6921"/>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row>
    <row r="6922" spans="2:49" ht="16.5" customHeight="1">
      <c r="B6922"/>
      <c r="C6922"/>
      <c r="D6922"/>
      <c r="E6922"/>
      <c r="F6922"/>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row>
    <row r="6923" spans="2:49" ht="16.5" customHeight="1">
      <c r="B6923"/>
      <c r="C6923"/>
      <c r="D6923"/>
      <c r="E6923"/>
      <c r="F6923"/>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row>
    <row r="6924" spans="2:49" ht="16.5" customHeight="1">
      <c r="B6924"/>
      <c r="C6924"/>
      <c r="D6924"/>
      <c r="E6924"/>
      <c r="F6924"/>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row>
    <row r="6925" spans="2:49" ht="16.5" customHeight="1">
      <c r="B6925"/>
      <c r="C6925"/>
      <c r="D6925"/>
      <c r="E6925"/>
      <c r="F6925"/>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row>
    <row r="6926" spans="2:49" ht="16.5" customHeight="1">
      <c r="B6926"/>
      <c r="C6926"/>
      <c r="D6926"/>
      <c r="E6926"/>
      <c r="F6926"/>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row>
    <row r="6927" spans="2:49" ht="16.5" customHeight="1">
      <c r="B6927"/>
      <c r="C6927"/>
      <c r="D6927"/>
      <c r="E6927"/>
      <c r="F6927"/>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row>
    <row r="6928" spans="2:49" ht="16.5" customHeight="1">
      <c r="B6928"/>
      <c r="C6928"/>
      <c r="D6928"/>
      <c r="E6928"/>
      <c r="F6928"/>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row>
    <row r="6929" spans="2:49" ht="16.5" customHeight="1">
      <c r="B6929"/>
      <c r="C6929"/>
      <c r="D6929"/>
      <c r="E6929"/>
      <c r="F6929"/>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row>
    <row r="6930" spans="2:49" ht="16.5" customHeight="1">
      <c r="B6930"/>
      <c r="C6930"/>
      <c r="D6930"/>
      <c r="E6930"/>
      <c r="F69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row>
    <row r="6931" spans="2:49" ht="16.5" customHeight="1">
      <c r="B6931"/>
      <c r="C6931"/>
      <c r="D6931"/>
      <c r="E6931"/>
      <c r="F6931"/>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row>
    <row r="6932" spans="2:49" ht="16.5" customHeight="1">
      <c r="B6932"/>
      <c r="C6932"/>
      <c r="D6932"/>
      <c r="E6932"/>
      <c r="F6932"/>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row>
    <row r="6933" spans="2:49" ht="16.5" customHeight="1">
      <c r="B6933"/>
      <c r="C6933"/>
      <c r="D6933"/>
      <c r="E6933"/>
      <c r="F6933"/>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row>
    <row r="6934" spans="2:49" ht="16.5" customHeight="1">
      <c r="B6934"/>
      <c r="C6934"/>
      <c r="D6934"/>
      <c r="E6934"/>
      <c r="F6934"/>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row>
    <row r="6935" spans="2:49" ht="16.5" customHeight="1">
      <c r="B6935"/>
      <c r="C6935"/>
      <c r="D6935"/>
      <c r="E6935"/>
      <c r="F6935"/>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row>
    <row r="6936" spans="2:49" ht="16.5" customHeight="1">
      <c r="B6936"/>
      <c r="C6936"/>
      <c r="D6936"/>
      <c r="E6936"/>
      <c r="F6936"/>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row>
    <row r="6937" spans="2:49" ht="16.5" customHeight="1">
      <c r="B6937"/>
      <c r="C6937"/>
      <c r="D6937"/>
      <c r="E6937"/>
      <c r="F6937"/>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row>
    <row r="6938" spans="2:49" ht="16.5" customHeight="1">
      <c r="B6938"/>
      <c r="C6938"/>
      <c r="D6938"/>
      <c r="E6938"/>
      <c r="F6938"/>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row>
    <row r="6939" spans="2:49" ht="16.5" customHeight="1">
      <c r="B6939"/>
      <c r="C6939"/>
      <c r="D6939"/>
      <c r="E6939"/>
      <c r="F6939"/>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row>
    <row r="6940" spans="2:49" ht="16.5" customHeight="1">
      <c r="B6940"/>
      <c r="C6940"/>
      <c r="D6940"/>
      <c r="E6940"/>
      <c r="F694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row>
    <row r="6941" spans="2:49" ht="16.5" customHeight="1">
      <c r="B6941"/>
      <c r="C6941"/>
      <c r="D6941"/>
      <c r="E6941"/>
      <c r="F6941"/>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row>
    <row r="6942" spans="2:49" ht="16.5" customHeight="1">
      <c r="B6942"/>
      <c r="C6942"/>
      <c r="D6942"/>
      <c r="E6942"/>
      <c r="F6942"/>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row>
    <row r="6943" spans="2:49" ht="16.5" customHeight="1">
      <c r="B6943"/>
      <c r="C6943"/>
      <c r="D6943"/>
      <c r="E6943"/>
      <c r="F6943"/>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row>
    <row r="6944" spans="2:49" ht="16.5" customHeight="1">
      <c r="B6944"/>
      <c r="C6944"/>
      <c r="D6944"/>
      <c r="E6944"/>
      <c r="F6944"/>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row>
    <row r="6945" spans="2:49" ht="16.5" customHeight="1">
      <c r="B6945"/>
      <c r="C6945"/>
      <c r="D6945"/>
      <c r="E6945"/>
      <c r="F6945"/>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row>
    <row r="6946" spans="2:49" ht="16.5" customHeight="1">
      <c r="B6946"/>
      <c r="C6946"/>
      <c r="D6946"/>
      <c r="E6946"/>
      <c r="F6946"/>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row>
    <row r="6947" spans="2:49" ht="16.5" customHeight="1">
      <c r="B6947"/>
      <c r="C6947"/>
      <c r="D6947"/>
      <c r="E6947"/>
      <c r="F6947"/>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row>
    <row r="6948" spans="2:49" ht="16.5" customHeight="1">
      <c r="B6948"/>
      <c r="C6948"/>
      <c r="D6948"/>
      <c r="E6948"/>
      <c r="F6948"/>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row>
    <row r="6949" spans="2:49" ht="16.5" customHeight="1">
      <c r="B6949"/>
      <c r="C6949"/>
      <c r="D6949"/>
      <c r="E6949"/>
      <c r="F6949"/>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row>
    <row r="6950" spans="2:49" ht="16.5" customHeight="1">
      <c r="B6950"/>
      <c r="C6950"/>
      <c r="D6950"/>
      <c r="E6950"/>
      <c r="F695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row>
    <row r="6951" spans="2:49" ht="16.5" customHeight="1">
      <c r="B6951"/>
      <c r="C6951"/>
      <c r="D6951"/>
      <c r="E6951"/>
      <c r="F6951"/>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row>
    <row r="6952" spans="2:49" ht="16.5" customHeight="1">
      <c r="B6952"/>
      <c r="C6952"/>
      <c r="D6952"/>
      <c r="E6952"/>
      <c r="F6952"/>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row>
    <row r="6953" spans="2:49" ht="16.5" customHeight="1">
      <c r="B6953"/>
      <c r="C6953"/>
      <c r="D6953"/>
      <c r="E6953"/>
      <c r="F6953"/>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row>
    <row r="6954" spans="2:49" ht="16.5" customHeight="1">
      <c r="B6954"/>
      <c r="C6954"/>
      <c r="D6954"/>
      <c r="E6954"/>
      <c r="F6954"/>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row>
    <row r="6955" spans="2:49" ht="16.5" customHeight="1">
      <c r="B6955"/>
      <c r="C6955"/>
      <c r="D6955"/>
      <c r="E6955"/>
      <c r="F6955"/>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row>
    <row r="6956" spans="2:49" ht="16.5" customHeight="1">
      <c r="B6956"/>
      <c r="C6956"/>
      <c r="D6956"/>
      <c r="E6956"/>
      <c r="F6956"/>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row>
    <row r="6957" spans="2:49" ht="16.5" customHeight="1">
      <c r="B6957"/>
      <c r="C6957"/>
      <c r="D6957"/>
      <c r="E6957"/>
      <c r="F6957"/>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row>
    <row r="6958" spans="2:49" ht="16.5" customHeight="1">
      <c r="B6958"/>
      <c r="C6958"/>
      <c r="D6958"/>
      <c r="E6958"/>
      <c r="F6958"/>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row>
    <row r="6959" spans="2:49" ht="16.5" customHeight="1">
      <c r="B6959"/>
      <c r="C6959"/>
      <c r="D6959"/>
      <c r="E6959"/>
      <c r="F6959"/>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row>
    <row r="6960" spans="2:49" ht="16.5" customHeight="1">
      <c r="B6960"/>
      <c r="C6960"/>
      <c r="D6960"/>
      <c r="E6960"/>
      <c r="F696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row>
    <row r="6961" spans="2:49" ht="16.5" customHeight="1">
      <c r="B6961"/>
      <c r="C6961"/>
      <c r="D6961"/>
      <c r="E6961"/>
      <c r="F6961"/>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row>
    <row r="6962" spans="2:49" ht="16.5" customHeight="1">
      <c r="B6962"/>
      <c r="C6962"/>
      <c r="D6962"/>
      <c r="E6962"/>
      <c r="F6962"/>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row>
    <row r="6963" spans="2:49" ht="16.5" customHeight="1">
      <c r="B6963"/>
      <c r="C6963"/>
      <c r="D6963"/>
      <c r="E6963"/>
      <c r="F6963"/>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row>
    <row r="6964" spans="2:49" ht="16.5" customHeight="1">
      <c r="B6964"/>
      <c r="C6964"/>
      <c r="D6964"/>
      <c r="E6964"/>
      <c r="F6964"/>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row>
    <row r="6965" spans="2:49" ht="16.5" customHeight="1">
      <c r="B6965"/>
      <c r="C6965"/>
      <c r="D6965"/>
      <c r="E6965"/>
      <c r="F6965"/>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row>
    <row r="6966" spans="2:49" ht="16.5" customHeight="1">
      <c r="B6966"/>
      <c r="C6966"/>
      <c r="D6966"/>
      <c r="E6966"/>
      <c r="F6966"/>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row>
    <row r="6967" spans="2:49" ht="16.5" customHeight="1">
      <c r="B6967"/>
      <c r="C6967"/>
      <c r="D6967"/>
      <c r="E6967"/>
      <c r="F6967"/>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row>
    <row r="6968" spans="2:49" ht="16.5" customHeight="1">
      <c r="B6968"/>
      <c r="C6968"/>
      <c r="D6968"/>
      <c r="E6968"/>
      <c r="F6968"/>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row>
    <row r="6969" spans="2:49" ht="16.5" customHeight="1">
      <c r="B6969"/>
      <c r="C6969"/>
      <c r="D6969"/>
      <c r="E6969"/>
      <c r="F6969"/>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row>
    <row r="6970" spans="2:49" ht="16.5" customHeight="1">
      <c r="B6970"/>
      <c r="C6970"/>
      <c r="D6970"/>
      <c r="E6970"/>
      <c r="F697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row>
    <row r="6971" spans="2:49" ht="16.5" customHeight="1">
      <c r="B6971"/>
      <c r="C6971"/>
      <c r="D6971"/>
      <c r="E6971"/>
      <c r="F6971"/>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row>
    <row r="6972" spans="2:49" ht="16.5" customHeight="1">
      <c r="B6972"/>
      <c r="C6972"/>
      <c r="D6972"/>
      <c r="E6972"/>
      <c r="F6972"/>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row>
    <row r="6973" spans="2:49" ht="16.5" customHeight="1">
      <c r="B6973"/>
      <c r="C6973"/>
      <c r="D6973"/>
      <c r="E6973"/>
      <c r="F6973"/>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row>
    <row r="6974" spans="2:49" ht="16.5" customHeight="1">
      <c r="B6974"/>
      <c r="C6974"/>
      <c r="D6974"/>
      <c r="E6974"/>
      <c r="F6974"/>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row>
    <row r="6975" spans="2:49" ht="16.5" customHeight="1">
      <c r="B6975"/>
      <c r="C6975"/>
      <c r="D6975"/>
      <c r="E6975"/>
      <c r="F6975"/>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row>
    <row r="6976" spans="2:49" ht="16.5" customHeight="1">
      <c r="B6976"/>
      <c r="C6976"/>
      <c r="D6976"/>
      <c r="E6976"/>
      <c r="F6976"/>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row>
    <row r="6977" spans="2:49" ht="16.5" customHeight="1">
      <c r="B6977"/>
      <c r="C6977"/>
      <c r="D6977"/>
      <c r="E6977"/>
      <c r="F6977"/>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row>
    <row r="6978" spans="2:49" ht="16.5" customHeight="1">
      <c r="B6978"/>
      <c r="C6978"/>
      <c r="D6978"/>
      <c r="E6978"/>
      <c r="F6978"/>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row>
    <row r="6979" spans="2:49" ht="16.5" customHeight="1">
      <c r="B6979"/>
      <c r="C6979"/>
      <c r="D6979"/>
      <c r="E6979"/>
      <c r="F6979"/>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row>
    <row r="6980" spans="2:49" ht="16.5" customHeight="1">
      <c r="B6980"/>
      <c r="C6980"/>
      <c r="D6980"/>
      <c r="E6980"/>
      <c r="F698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row>
    <row r="6981" spans="2:49" ht="16.5" customHeight="1">
      <c r="B6981"/>
      <c r="C6981"/>
      <c r="D6981"/>
      <c r="E6981"/>
      <c r="F6981"/>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row>
    <row r="6982" spans="2:49" ht="16.5" customHeight="1">
      <c r="B6982"/>
      <c r="C6982"/>
      <c r="D6982"/>
      <c r="E6982"/>
      <c r="F6982"/>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row>
    <row r="6983" spans="2:49" ht="16.5" customHeight="1">
      <c r="B6983"/>
      <c r="C6983"/>
      <c r="D6983"/>
      <c r="E6983"/>
      <c r="F6983"/>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row>
    <row r="6984" spans="2:49" ht="16.5" customHeight="1">
      <c r="B6984"/>
      <c r="C6984"/>
      <c r="D6984"/>
      <c r="E6984"/>
      <c r="F6984"/>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row>
    <row r="6985" spans="2:49" ht="16.5" customHeight="1">
      <c r="B6985"/>
      <c r="C6985"/>
      <c r="D6985"/>
      <c r="E6985"/>
      <c r="F6985"/>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row>
    <row r="6986" spans="2:49" ht="16.5" customHeight="1">
      <c r="B6986"/>
      <c r="C6986"/>
      <c r="D6986"/>
      <c r="E6986"/>
      <c r="F6986"/>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row>
    <row r="6987" spans="2:49" ht="16.5" customHeight="1">
      <c r="B6987"/>
      <c r="C6987"/>
      <c r="D6987"/>
      <c r="E6987"/>
      <c r="F6987"/>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row>
    <row r="6988" spans="2:49" ht="16.5" customHeight="1">
      <c r="B6988"/>
      <c r="C6988"/>
      <c r="D6988"/>
      <c r="E6988"/>
      <c r="F6988"/>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row>
    <row r="6989" spans="2:49" ht="16.5" customHeight="1">
      <c r="B6989"/>
      <c r="C6989"/>
      <c r="D6989"/>
      <c r="E6989"/>
      <c r="F6989"/>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row>
    <row r="6990" spans="2:49" ht="16.5" customHeight="1">
      <c r="B6990"/>
      <c r="C6990"/>
      <c r="D6990"/>
      <c r="E6990"/>
      <c r="F699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row>
    <row r="6991" spans="2:49" ht="16.5" customHeight="1">
      <c r="B6991"/>
      <c r="C6991"/>
      <c r="D6991"/>
      <c r="E6991"/>
      <c r="F6991"/>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row>
    <row r="6992" spans="2:49" ht="16.5" customHeight="1">
      <c r="B6992"/>
      <c r="C6992"/>
      <c r="D6992"/>
      <c r="E6992"/>
      <c r="F6992"/>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row>
    <row r="6993" spans="2:49" ht="16.5" customHeight="1">
      <c r="B6993"/>
      <c r="C6993"/>
      <c r="D6993"/>
      <c r="E6993"/>
      <c r="F6993"/>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row>
    <row r="6994" spans="2:49" ht="16.5" customHeight="1">
      <c r="B6994"/>
      <c r="C6994"/>
      <c r="D6994"/>
      <c r="E6994"/>
      <c r="F6994"/>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row>
    <row r="6995" spans="2:49" ht="16.5" customHeight="1">
      <c r="B6995"/>
      <c r="C6995"/>
      <c r="D6995"/>
      <c r="E6995"/>
      <c r="F6995"/>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row>
    <row r="6996" spans="2:49" ht="16.5" customHeight="1">
      <c r="B6996"/>
      <c r="C6996"/>
      <c r="D6996"/>
      <c r="E6996"/>
      <c r="F6996"/>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row>
    <row r="6997" spans="2:49" ht="16.5" customHeight="1">
      <c r="B6997"/>
      <c r="C6997"/>
      <c r="D6997"/>
      <c r="E6997"/>
      <c r="F6997"/>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row>
    <row r="6998" spans="2:49" ht="16.5" customHeight="1">
      <c r="B6998"/>
      <c r="C6998"/>
      <c r="D6998"/>
      <c r="E6998"/>
      <c r="F6998"/>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row>
    <row r="6999" spans="2:49" ht="16.5" customHeight="1">
      <c r="B6999"/>
      <c r="C6999"/>
      <c r="D6999"/>
      <c r="E6999"/>
      <c r="F6999"/>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row>
    <row r="7000" spans="2:49" ht="16.5" customHeight="1">
      <c r="B7000"/>
      <c r="C7000"/>
      <c r="D7000"/>
      <c r="E7000"/>
      <c r="F700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row>
    <row r="7001" spans="2:49" ht="16.5" customHeight="1">
      <c r="B7001"/>
      <c r="C7001"/>
      <c r="D7001"/>
      <c r="E7001"/>
      <c r="F7001"/>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row>
    <row r="7002" spans="2:49" ht="16.5" customHeight="1">
      <c r="B7002"/>
      <c r="C7002"/>
      <c r="D7002"/>
      <c r="E7002"/>
      <c r="F7002"/>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row>
    <row r="7003" spans="2:49" ht="16.5" customHeight="1">
      <c r="B7003"/>
      <c r="C7003"/>
      <c r="D7003"/>
      <c r="E7003"/>
      <c r="F7003"/>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row>
    <row r="7004" spans="2:49" ht="16.5" customHeight="1">
      <c r="B7004"/>
      <c r="C7004"/>
      <c r="D7004"/>
      <c r="E7004"/>
      <c r="F7004"/>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row>
    <row r="7005" spans="2:49" ht="16.5" customHeight="1">
      <c r="B7005"/>
      <c r="C7005"/>
      <c r="D7005"/>
      <c r="E7005"/>
      <c r="F7005"/>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row>
    <row r="7006" spans="2:49" ht="16.5" customHeight="1">
      <c r="B7006"/>
      <c r="C7006"/>
      <c r="D7006"/>
      <c r="E7006"/>
      <c r="F7006"/>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row>
    <row r="7007" spans="2:49" ht="16.5" customHeight="1">
      <c r="B7007"/>
      <c r="C7007"/>
      <c r="D7007"/>
      <c r="E7007"/>
      <c r="F7007"/>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row>
    <row r="7008" spans="2:49" ht="16.5" customHeight="1">
      <c r="B7008"/>
      <c r="C7008"/>
      <c r="D7008"/>
      <c r="E7008"/>
      <c r="F7008"/>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row>
    <row r="7009" spans="2:49" ht="16.5" customHeight="1">
      <c r="B7009"/>
      <c r="C7009"/>
      <c r="D7009"/>
      <c r="E7009"/>
      <c r="F7009"/>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row>
    <row r="7010" spans="2:49" ht="16.5" customHeight="1">
      <c r="B7010"/>
      <c r="C7010"/>
      <c r="D7010"/>
      <c r="E7010"/>
      <c r="F701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row>
    <row r="7011" spans="2:49" ht="16.5" customHeight="1">
      <c r="B7011"/>
      <c r="C7011"/>
      <c r="D7011"/>
      <c r="E7011"/>
      <c r="F7011"/>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row>
    <row r="7012" spans="2:49" ht="16.5" customHeight="1">
      <c r="B7012"/>
      <c r="C7012"/>
      <c r="D7012"/>
      <c r="E7012"/>
      <c r="F7012"/>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row>
    <row r="7013" spans="2:49" ht="16.5" customHeight="1">
      <c r="B7013"/>
      <c r="C7013"/>
      <c r="D7013"/>
      <c r="E7013"/>
      <c r="F7013"/>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row>
    <row r="7014" spans="2:49" ht="16.5" customHeight="1">
      <c r="B7014"/>
      <c r="C7014"/>
      <c r="D7014"/>
      <c r="E7014"/>
      <c r="F7014"/>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row>
    <row r="7015" spans="2:49" ht="16.5" customHeight="1">
      <c r="B7015"/>
      <c r="C7015"/>
      <c r="D7015"/>
      <c r="E7015"/>
      <c r="F7015"/>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row>
    <row r="7016" spans="2:49" ht="16.5" customHeight="1">
      <c r="B7016"/>
      <c r="C7016"/>
      <c r="D7016"/>
      <c r="E7016"/>
      <c r="F7016"/>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row>
    <row r="7017" spans="2:49" ht="16.5" customHeight="1">
      <c r="B7017"/>
      <c r="C7017"/>
      <c r="D7017"/>
      <c r="E7017"/>
      <c r="F7017"/>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row>
    <row r="7018" spans="2:49" ht="16.5" customHeight="1">
      <c r="B7018"/>
      <c r="C7018"/>
      <c r="D7018"/>
      <c r="E7018"/>
      <c r="F7018"/>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row>
    <row r="7019" spans="2:49" ht="16.5" customHeight="1">
      <c r="B7019"/>
      <c r="C7019"/>
      <c r="D7019"/>
      <c r="E7019"/>
      <c r="F7019"/>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row>
    <row r="7020" spans="2:49" ht="16.5" customHeight="1">
      <c r="B7020"/>
      <c r="C7020"/>
      <c r="D7020"/>
      <c r="E7020"/>
      <c r="F702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row>
    <row r="7021" spans="2:49" ht="16.5" customHeight="1">
      <c r="B7021"/>
      <c r="C7021"/>
      <c r="D7021"/>
      <c r="E7021"/>
      <c r="F7021"/>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row>
    <row r="7022" spans="2:49" ht="16.5" customHeight="1">
      <c r="B7022"/>
      <c r="C7022"/>
      <c r="D7022"/>
      <c r="E7022"/>
      <c r="F7022"/>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row>
    <row r="7023" spans="2:49" ht="16.5" customHeight="1">
      <c r="B7023"/>
      <c r="C7023"/>
      <c r="D7023"/>
      <c r="E7023"/>
      <c r="F7023"/>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row>
    <row r="7024" spans="2:49" ht="16.5" customHeight="1">
      <c r="B7024"/>
      <c r="C7024"/>
      <c r="D7024"/>
      <c r="E7024"/>
      <c r="F7024"/>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row>
    <row r="7025" spans="2:49" ht="16.5" customHeight="1">
      <c r="B7025"/>
      <c r="C7025"/>
      <c r="D7025"/>
      <c r="E7025"/>
      <c r="F7025"/>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row>
    <row r="7026" spans="2:49" ht="16.5" customHeight="1">
      <c r="B7026"/>
      <c r="C7026"/>
      <c r="D7026"/>
      <c r="E7026"/>
      <c r="F7026"/>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row>
    <row r="7027" spans="2:49" ht="16.5" customHeight="1">
      <c r="B7027"/>
      <c r="C7027"/>
      <c r="D7027"/>
      <c r="E7027"/>
      <c r="F7027"/>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row>
    <row r="7028" spans="2:49" ht="16.5" customHeight="1">
      <c r="B7028"/>
      <c r="C7028"/>
      <c r="D7028"/>
      <c r="E7028"/>
      <c r="F7028"/>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row>
    <row r="7029" spans="2:49" ht="16.5" customHeight="1">
      <c r="B7029"/>
      <c r="C7029"/>
      <c r="D7029"/>
      <c r="E7029"/>
      <c r="F7029"/>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row>
    <row r="7030" spans="2:49" ht="16.5" customHeight="1">
      <c r="B7030"/>
      <c r="C7030"/>
      <c r="D7030"/>
      <c r="E7030"/>
      <c r="F70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row>
    <row r="7031" spans="2:49" ht="16.5" customHeight="1">
      <c r="B7031"/>
      <c r="C7031"/>
      <c r="D7031"/>
      <c r="E7031"/>
      <c r="F7031"/>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row>
    <row r="7032" spans="2:49" ht="16.5" customHeight="1">
      <c r="B7032"/>
      <c r="C7032"/>
      <c r="D7032"/>
      <c r="E7032"/>
      <c r="F7032"/>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row>
    <row r="7033" spans="2:49" ht="16.5" customHeight="1">
      <c r="B7033"/>
      <c r="C7033"/>
      <c r="D7033"/>
      <c r="E7033"/>
      <c r="F7033"/>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row>
    <row r="7034" spans="2:49" ht="16.5" customHeight="1">
      <c r="B7034"/>
      <c r="C7034"/>
      <c r="D7034"/>
      <c r="E7034"/>
      <c r="F7034"/>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row>
    <row r="7035" spans="2:49" ht="16.5" customHeight="1">
      <c r="B7035"/>
      <c r="C7035"/>
      <c r="D7035"/>
      <c r="E7035"/>
      <c r="F7035"/>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row>
    <row r="7036" spans="2:49" ht="16.5" customHeight="1">
      <c r="B7036"/>
      <c r="C7036"/>
      <c r="D7036"/>
      <c r="E7036"/>
      <c r="F7036"/>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row>
    <row r="7037" spans="2:49" ht="16.5" customHeight="1">
      <c r="B7037"/>
      <c r="C7037"/>
      <c r="D7037"/>
      <c r="E7037"/>
      <c r="F7037"/>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row>
    <row r="7038" spans="2:49" ht="16.5" customHeight="1">
      <c r="B7038"/>
      <c r="C7038"/>
      <c r="D7038"/>
      <c r="E7038"/>
      <c r="F7038"/>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row>
    <row r="7039" spans="2:49" ht="16.5" customHeight="1">
      <c r="B7039"/>
      <c r="C7039"/>
      <c r="D7039"/>
      <c r="E7039"/>
      <c r="F7039"/>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row>
    <row r="7040" spans="2:49" ht="16.5" customHeight="1">
      <c r="B7040"/>
      <c r="C7040"/>
      <c r="D7040"/>
      <c r="E7040"/>
      <c r="F704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row>
    <row r="7041" spans="2:49" ht="16.5" customHeight="1">
      <c r="B7041"/>
      <c r="C7041"/>
      <c r="D7041"/>
      <c r="E7041"/>
      <c r="F7041"/>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row>
    <row r="7042" spans="2:49" ht="16.5" customHeight="1">
      <c r="B7042"/>
      <c r="C7042"/>
      <c r="D7042"/>
      <c r="E7042"/>
      <c r="F7042"/>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row>
    <row r="7043" spans="2:49" ht="16.5" customHeight="1">
      <c r="B7043"/>
      <c r="C7043"/>
      <c r="D7043"/>
      <c r="E7043"/>
      <c r="F7043"/>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row>
    <row r="7044" spans="2:49" ht="16.5" customHeight="1">
      <c r="B7044"/>
      <c r="C7044"/>
      <c r="D7044"/>
      <c r="E7044"/>
      <c r="F7044"/>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row>
    <row r="7045" spans="2:49" ht="16.5" customHeight="1">
      <c r="B7045"/>
      <c r="C7045"/>
      <c r="D7045"/>
      <c r="E7045"/>
      <c r="F7045"/>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row>
    <row r="7046" spans="2:49" ht="16.5" customHeight="1">
      <c r="B7046"/>
      <c r="C7046"/>
      <c r="D7046"/>
      <c r="E7046"/>
      <c r="F7046"/>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row>
    <row r="7047" spans="2:49" ht="16.5" customHeight="1">
      <c r="B7047"/>
      <c r="C7047"/>
      <c r="D7047"/>
      <c r="E7047"/>
      <c r="F7047"/>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row>
    <row r="7048" spans="2:49" ht="16.5" customHeight="1">
      <c r="B7048"/>
      <c r="C7048"/>
      <c r="D7048"/>
      <c r="E7048"/>
      <c r="F7048"/>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row>
    <row r="7049" spans="2:49" ht="16.5" customHeight="1">
      <c r="B7049"/>
      <c r="C7049"/>
      <c r="D7049"/>
      <c r="E7049"/>
      <c r="F7049"/>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row>
    <row r="7050" spans="2:49" ht="16.5" customHeight="1">
      <c r="B7050"/>
      <c r="C7050"/>
      <c r="D7050"/>
      <c r="E7050"/>
      <c r="F705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row>
    <row r="7051" spans="2:49" ht="16.5" customHeight="1">
      <c r="B7051"/>
      <c r="C7051"/>
      <c r="D7051"/>
      <c r="E7051"/>
      <c r="F7051"/>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row>
    <row r="7052" spans="2:49" ht="16.5" customHeight="1">
      <c r="B7052"/>
      <c r="C7052"/>
      <c r="D7052"/>
      <c r="E7052"/>
      <c r="F7052"/>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row>
    <row r="7053" spans="2:49" ht="16.5" customHeight="1">
      <c r="B7053"/>
      <c r="C7053"/>
      <c r="D7053"/>
      <c r="E7053"/>
      <c r="F7053"/>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row>
    <row r="7054" spans="2:49" ht="16.5" customHeight="1">
      <c r="B7054"/>
      <c r="C7054"/>
      <c r="D7054"/>
      <c r="E7054"/>
      <c r="F7054"/>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row>
    <row r="7055" spans="2:49" ht="16.5" customHeight="1">
      <c r="B7055"/>
      <c r="C7055"/>
      <c r="D7055"/>
      <c r="E7055"/>
      <c r="F7055"/>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row>
    <row r="7056" spans="2:49" ht="16.5" customHeight="1">
      <c r="B7056"/>
      <c r="C7056"/>
      <c r="D7056"/>
      <c r="E7056"/>
      <c r="F7056"/>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row>
    <row r="7057" spans="2:49" ht="16.5" customHeight="1">
      <c r="B7057"/>
      <c r="C7057"/>
      <c r="D7057"/>
      <c r="E7057"/>
      <c r="F7057"/>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row>
    <row r="7058" spans="2:49" ht="16.5" customHeight="1">
      <c r="B7058"/>
      <c r="C7058"/>
      <c r="D7058"/>
      <c r="E7058"/>
      <c r="F7058"/>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row>
    <row r="7059" spans="2:49" ht="16.5" customHeight="1">
      <c r="B7059"/>
      <c r="C7059"/>
      <c r="D7059"/>
      <c r="E7059"/>
      <c r="F7059"/>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row>
    <row r="7060" spans="2:49" ht="16.5" customHeight="1">
      <c r="B7060"/>
      <c r="C7060"/>
      <c r="D7060"/>
      <c r="E7060"/>
      <c r="F706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row>
    <row r="7061" spans="2:49" ht="16.5" customHeight="1">
      <c r="B7061"/>
      <c r="C7061"/>
      <c r="D7061"/>
      <c r="E7061"/>
      <c r="F7061"/>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row>
    <row r="7062" spans="2:49" ht="16.5" customHeight="1">
      <c r="B7062"/>
      <c r="C7062"/>
      <c r="D7062"/>
      <c r="E7062"/>
      <c r="F7062"/>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row>
    <row r="7063" spans="2:49" ht="16.5" customHeight="1">
      <c r="B7063"/>
      <c r="C7063"/>
      <c r="D7063"/>
      <c r="E7063"/>
      <c r="F7063"/>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row>
    <row r="7064" spans="2:49" ht="16.5" customHeight="1">
      <c r="B7064"/>
      <c r="C7064"/>
      <c r="D7064"/>
      <c r="E7064"/>
      <c r="F7064"/>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row>
    <row r="7065" spans="2:49" ht="16.5" customHeight="1">
      <c r="B7065"/>
      <c r="C7065"/>
      <c r="D7065"/>
      <c r="E7065"/>
      <c r="F7065"/>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row>
    <row r="7066" spans="2:49" ht="16.5" customHeight="1">
      <c r="B7066"/>
      <c r="C7066"/>
      <c r="D7066"/>
      <c r="E7066"/>
      <c r="F7066"/>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row>
    <row r="7067" spans="2:49" ht="16.5" customHeight="1">
      <c r="B7067"/>
      <c r="C7067"/>
      <c r="D7067"/>
      <c r="E7067"/>
      <c r="F7067"/>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row>
    <row r="7068" spans="2:49" ht="16.5" customHeight="1">
      <c r="B7068"/>
      <c r="C7068"/>
      <c r="D7068"/>
      <c r="E7068"/>
      <c r="F7068"/>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row>
    <row r="7069" spans="2:49" ht="16.5" customHeight="1">
      <c r="B7069"/>
      <c r="C7069"/>
      <c r="D7069"/>
      <c r="E7069"/>
      <c r="F7069"/>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row>
    <row r="7070" spans="2:49" ht="16.5" customHeight="1">
      <c r="B7070"/>
      <c r="C7070"/>
      <c r="D7070"/>
      <c r="E7070"/>
      <c r="F707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row>
    <row r="7071" spans="2:49" ht="16.5" customHeight="1">
      <c r="B7071"/>
      <c r="C7071"/>
      <c r="D7071"/>
      <c r="E7071"/>
      <c r="F7071"/>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row>
    <row r="7072" spans="2:49" ht="16.5" customHeight="1">
      <c r="B7072"/>
      <c r="C7072"/>
      <c r="D7072"/>
      <c r="E7072"/>
      <c r="F7072"/>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row>
    <row r="7073" spans="2:49" ht="16.5" customHeight="1">
      <c r="B7073"/>
      <c r="C7073"/>
      <c r="D7073"/>
      <c r="E7073"/>
      <c r="F7073"/>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row>
    <row r="7074" spans="2:49" ht="16.5" customHeight="1">
      <c r="B7074"/>
      <c r="C7074"/>
      <c r="D7074"/>
      <c r="E7074"/>
      <c r="F7074"/>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row>
    <row r="7075" spans="2:49" ht="16.5" customHeight="1">
      <c r="B7075"/>
      <c r="C7075"/>
      <c r="D7075"/>
      <c r="E7075"/>
      <c r="F7075"/>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row>
    <row r="7076" spans="2:49" ht="16.5" customHeight="1">
      <c r="B7076"/>
      <c r="C7076"/>
      <c r="D7076"/>
      <c r="E7076"/>
      <c r="F7076"/>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row>
    <row r="7077" spans="2:49" ht="16.5" customHeight="1">
      <c r="B7077"/>
      <c r="C7077"/>
      <c r="D7077"/>
      <c r="E7077"/>
      <c r="F7077"/>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row>
    <row r="7078" spans="2:49" ht="16.5" customHeight="1">
      <c r="B7078"/>
      <c r="C7078"/>
      <c r="D7078"/>
      <c r="E7078"/>
      <c r="F7078"/>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row>
    <row r="7079" spans="2:49" ht="16.5" customHeight="1">
      <c r="B7079"/>
      <c r="C7079"/>
      <c r="D7079"/>
      <c r="E7079"/>
      <c r="F7079"/>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row>
    <row r="7080" spans="2:49" ht="16.5" customHeight="1">
      <c r="B7080"/>
      <c r="C7080"/>
      <c r="D7080"/>
      <c r="E7080"/>
      <c r="F708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row>
    <row r="7081" spans="2:49" ht="16.5" customHeight="1">
      <c r="B7081"/>
      <c r="C7081"/>
      <c r="D7081"/>
      <c r="E7081"/>
      <c r="F7081"/>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row>
    <row r="7082" spans="2:49" ht="16.5" customHeight="1">
      <c r="B7082"/>
      <c r="C7082"/>
      <c r="D7082"/>
      <c r="E7082"/>
      <c r="F7082"/>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row>
    <row r="7083" spans="2:49" ht="16.5" customHeight="1">
      <c r="B7083"/>
      <c r="C7083"/>
      <c r="D7083"/>
      <c r="E7083"/>
      <c r="F7083"/>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row>
    <row r="7084" spans="2:49" ht="16.5" customHeight="1">
      <c r="B7084"/>
      <c r="C7084"/>
      <c r="D7084"/>
      <c r="E7084"/>
      <c r="F7084"/>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row>
    <row r="7085" spans="2:49" ht="16.5" customHeight="1">
      <c r="B7085"/>
      <c r="C7085"/>
      <c r="D7085"/>
      <c r="E7085"/>
      <c r="F7085"/>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row>
    <row r="7086" spans="2:49" ht="16.5" customHeight="1">
      <c r="B7086"/>
      <c r="C7086"/>
      <c r="D7086"/>
      <c r="E7086"/>
      <c r="F7086"/>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row>
    <row r="7087" spans="2:49" ht="16.5" customHeight="1">
      <c r="B7087"/>
      <c r="C7087"/>
      <c r="D7087"/>
      <c r="E7087"/>
      <c r="F7087"/>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row>
    <row r="7088" spans="2:49" ht="16.5" customHeight="1">
      <c r="B7088"/>
      <c r="C7088"/>
      <c r="D7088"/>
      <c r="E7088"/>
      <c r="F7088"/>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row>
    <row r="7089" spans="2:49" ht="16.5" customHeight="1">
      <c r="B7089"/>
      <c r="C7089"/>
      <c r="D7089"/>
      <c r="E7089"/>
      <c r="F7089"/>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row>
    <row r="7090" spans="2:49" ht="16.5" customHeight="1">
      <c r="B7090"/>
      <c r="C7090"/>
      <c r="D7090"/>
      <c r="E7090"/>
      <c r="F709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row>
    <row r="7091" spans="2:49" ht="16.5" customHeight="1">
      <c r="B7091"/>
      <c r="C7091"/>
      <c r="D7091"/>
      <c r="E7091"/>
      <c r="F7091"/>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row>
    <row r="7092" spans="2:49" ht="16.5" customHeight="1">
      <c r="B7092"/>
      <c r="C7092"/>
      <c r="D7092"/>
      <c r="E7092"/>
      <c r="F7092"/>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row>
    <row r="7093" spans="2:49" ht="16.5" customHeight="1">
      <c r="B7093"/>
      <c r="C7093"/>
      <c r="D7093"/>
      <c r="E7093"/>
      <c r="F7093"/>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row>
    <row r="7094" spans="2:49" ht="16.5" customHeight="1">
      <c r="B7094"/>
      <c r="C7094"/>
      <c r="D7094"/>
      <c r="E7094"/>
      <c r="F7094"/>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row>
    <row r="7095" spans="2:49" ht="16.5" customHeight="1">
      <c r="B7095"/>
      <c r="C7095"/>
      <c r="D7095"/>
      <c r="E7095"/>
      <c r="F7095"/>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row>
    <row r="7096" spans="2:49" ht="16.5" customHeight="1">
      <c r="B7096"/>
      <c r="C7096"/>
      <c r="D7096"/>
      <c r="E7096"/>
      <c r="F7096"/>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row>
    <row r="7097" spans="2:49" ht="16.5" customHeight="1">
      <c r="B7097"/>
      <c r="C7097"/>
      <c r="D7097"/>
      <c r="E7097"/>
      <c r="F7097"/>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row>
    <row r="7098" spans="2:49" ht="16.5" customHeight="1">
      <c r="B7098"/>
      <c r="C7098"/>
      <c r="D7098"/>
      <c r="E7098"/>
      <c r="F7098"/>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row>
    <row r="7099" spans="2:49" ht="16.5" customHeight="1">
      <c r="B7099"/>
      <c r="C7099"/>
      <c r="D7099"/>
      <c r="E7099"/>
      <c r="F7099"/>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row>
    <row r="7100" spans="2:49" ht="16.5" customHeight="1">
      <c r="B7100"/>
      <c r="C7100"/>
      <c r="D7100"/>
      <c r="E7100"/>
      <c r="F710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row>
    <row r="7101" spans="2:49" ht="16.5" customHeight="1">
      <c r="B7101"/>
      <c r="C7101"/>
      <c r="D7101"/>
      <c r="E7101"/>
      <c r="F7101"/>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row>
    <row r="7102" spans="2:49" ht="16.5" customHeight="1">
      <c r="B7102"/>
      <c r="C7102"/>
      <c r="D7102"/>
      <c r="E7102"/>
      <c r="F7102"/>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row>
    <row r="7103" spans="2:49" ht="16.5" customHeight="1">
      <c r="B7103"/>
      <c r="C7103"/>
      <c r="D7103"/>
      <c r="E7103"/>
      <c r="F7103"/>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row>
    <row r="7104" spans="2:49" ht="16.5" customHeight="1">
      <c r="B7104"/>
      <c r="C7104"/>
      <c r="D7104"/>
      <c r="E7104"/>
      <c r="F7104"/>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row>
    <row r="7105" spans="2:49" ht="16.5" customHeight="1">
      <c r="B7105"/>
      <c r="C7105"/>
      <c r="D7105"/>
      <c r="E7105"/>
      <c r="F7105"/>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row>
    <row r="7106" spans="2:49" ht="16.5" customHeight="1">
      <c r="B7106"/>
      <c r="C7106"/>
      <c r="D7106"/>
      <c r="E7106"/>
      <c r="F7106"/>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row>
    <row r="7107" spans="2:49" ht="16.5" customHeight="1">
      <c r="B7107"/>
      <c r="C7107"/>
      <c r="D7107"/>
      <c r="E7107"/>
      <c r="F7107"/>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row>
    <row r="7108" spans="2:49" ht="16.5" customHeight="1">
      <c r="B7108"/>
      <c r="C7108"/>
      <c r="D7108"/>
      <c r="E7108"/>
      <c r="F7108"/>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row>
    <row r="7109" spans="2:49" ht="16.5" customHeight="1">
      <c r="B7109"/>
      <c r="C7109"/>
      <c r="D7109"/>
      <c r="E7109"/>
      <c r="F7109"/>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row>
    <row r="7110" spans="2:49" ht="16.5" customHeight="1">
      <c r="B7110"/>
      <c r="C7110"/>
      <c r="D7110"/>
      <c r="E7110"/>
      <c r="F711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row>
    <row r="7111" spans="2:49" ht="16.5" customHeight="1">
      <c r="B7111"/>
      <c r="C7111"/>
      <c r="D7111"/>
      <c r="E7111"/>
      <c r="F7111"/>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row>
    <row r="7112" spans="2:49" ht="16.5" customHeight="1">
      <c r="B7112"/>
      <c r="C7112"/>
      <c r="D7112"/>
      <c r="E7112"/>
      <c r="F7112"/>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row>
    <row r="7113" spans="2:49" ht="16.5" customHeight="1">
      <c r="B7113"/>
      <c r="C7113"/>
      <c r="D7113"/>
      <c r="E7113"/>
      <c r="F7113"/>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row>
    <row r="7114" spans="2:49" ht="16.5" customHeight="1">
      <c r="B7114"/>
      <c r="C7114"/>
      <c r="D7114"/>
      <c r="E7114"/>
      <c r="F7114"/>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row>
    <row r="7115" spans="2:49" ht="16.5" customHeight="1">
      <c r="B7115"/>
      <c r="C7115"/>
      <c r="D7115"/>
      <c r="E7115"/>
      <c r="F7115"/>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row>
    <row r="7116" spans="2:49" ht="16.5" customHeight="1">
      <c r="B7116"/>
      <c r="C7116"/>
      <c r="D7116"/>
      <c r="E7116"/>
      <c r="F7116"/>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row>
    <row r="7117" spans="2:49" ht="16.5" customHeight="1">
      <c r="B7117"/>
      <c r="C7117"/>
      <c r="D7117"/>
      <c r="E7117"/>
      <c r="F7117"/>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row>
    <row r="7118" spans="2:49" ht="16.5" customHeight="1">
      <c r="B7118"/>
      <c r="C7118"/>
      <c r="D7118"/>
      <c r="E7118"/>
      <c r="F7118"/>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row>
    <row r="7119" spans="2:49" ht="16.5" customHeight="1">
      <c r="B7119"/>
      <c r="C7119"/>
      <c r="D7119"/>
      <c r="E7119"/>
      <c r="F7119"/>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row>
    <row r="7120" spans="2:49" ht="16.5" customHeight="1">
      <c r="B7120"/>
      <c r="C7120"/>
      <c r="D7120"/>
      <c r="E7120"/>
      <c r="F712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row>
    <row r="7121" spans="2:49" ht="16.5" customHeight="1">
      <c r="B7121"/>
      <c r="C7121"/>
      <c r="D7121"/>
      <c r="E7121"/>
      <c r="F7121"/>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row>
    <row r="7122" spans="2:49" ht="16.5" customHeight="1">
      <c r="B7122"/>
      <c r="C7122"/>
      <c r="D7122"/>
      <c r="E7122"/>
      <c r="F7122"/>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row>
    <row r="7123" spans="2:49" ht="16.5" customHeight="1">
      <c r="B7123"/>
      <c r="C7123"/>
      <c r="D7123"/>
      <c r="E7123"/>
      <c r="F7123"/>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row>
    <row r="7124" spans="2:49" ht="16.5" customHeight="1">
      <c r="B7124"/>
      <c r="C7124"/>
      <c r="D7124"/>
      <c r="E7124"/>
      <c r="F7124"/>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row>
    <row r="7125" spans="2:49" ht="16.5" customHeight="1">
      <c r="B7125"/>
      <c r="C7125"/>
      <c r="D7125"/>
      <c r="E7125"/>
      <c r="F7125"/>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row>
    <row r="7126" spans="2:49" ht="16.5" customHeight="1">
      <c r="B7126"/>
      <c r="C7126"/>
      <c r="D7126"/>
      <c r="E7126"/>
      <c r="F7126"/>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row>
    <row r="7127" spans="2:49" ht="16.5" customHeight="1">
      <c r="B7127"/>
      <c r="C7127"/>
      <c r="D7127"/>
      <c r="E7127"/>
      <c r="F7127"/>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row>
    <row r="7128" spans="2:49" ht="16.5" customHeight="1">
      <c r="B7128"/>
      <c r="C7128"/>
      <c r="D7128"/>
      <c r="E7128"/>
      <c r="F7128"/>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row>
    <row r="7129" spans="2:49" ht="16.5" customHeight="1">
      <c r="B7129"/>
      <c r="C7129"/>
      <c r="D7129"/>
      <c r="E7129"/>
      <c r="F7129"/>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row>
    <row r="7130" spans="2:49" ht="16.5" customHeight="1">
      <c r="B7130"/>
      <c r="C7130"/>
      <c r="D7130"/>
      <c r="E7130"/>
      <c r="F7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row>
    <row r="7131" spans="2:49" ht="16.5" customHeight="1">
      <c r="B7131"/>
      <c r="C7131"/>
      <c r="D7131"/>
      <c r="E7131"/>
      <c r="F7131"/>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row>
    <row r="7132" spans="2:49" ht="16.5" customHeight="1">
      <c r="B7132"/>
      <c r="C7132"/>
      <c r="D7132"/>
      <c r="E7132"/>
      <c r="F7132"/>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row>
    <row r="7133" spans="2:49" ht="16.5" customHeight="1">
      <c r="B7133"/>
      <c r="C7133"/>
      <c r="D7133"/>
      <c r="E7133"/>
      <c r="F7133"/>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row>
    <row r="7134" spans="2:49" ht="16.5" customHeight="1">
      <c r="B7134"/>
      <c r="C7134"/>
      <c r="D7134"/>
      <c r="E7134"/>
      <c r="F7134"/>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row>
    <row r="7135" spans="2:49" ht="16.5" customHeight="1">
      <c r="B7135"/>
      <c r="C7135"/>
      <c r="D7135"/>
      <c r="E7135"/>
      <c r="F7135"/>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row>
    <row r="7136" spans="2:49" ht="16.5" customHeight="1">
      <c r="B7136"/>
      <c r="C7136"/>
      <c r="D7136"/>
      <c r="E7136"/>
      <c r="F7136"/>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row>
    <row r="7137" spans="2:49" ht="16.5" customHeight="1">
      <c r="B7137"/>
      <c r="C7137"/>
      <c r="D7137"/>
      <c r="E7137"/>
      <c r="F7137"/>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row>
    <row r="7138" spans="2:49" ht="16.5" customHeight="1">
      <c r="B7138"/>
      <c r="C7138"/>
      <c r="D7138"/>
      <c r="E7138"/>
      <c r="F7138"/>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row>
    <row r="7139" spans="2:49" ht="16.5" customHeight="1">
      <c r="B7139"/>
      <c r="C7139"/>
      <c r="D7139"/>
      <c r="E7139"/>
      <c r="F7139"/>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row>
    <row r="7140" spans="2:49" ht="16.5" customHeight="1">
      <c r="B7140"/>
      <c r="C7140"/>
      <c r="D7140"/>
      <c r="E7140"/>
      <c r="F714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row>
    <row r="7141" spans="2:49" ht="16.5" customHeight="1">
      <c r="B7141"/>
      <c r="C7141"/>
      <c r="D7141"/>
      <c r="E7141"/>
      <c r="F7141"/>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row>
    <row r="7142" spans="2:49" ht="16.5" customHeight="1">
      <c r="B7142"/>
      <c r="C7142"/>
      <c r="D7142"/>
      <c r="E7142"/>
      <c r="F7142"/>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row>
    <row r="7143" spans="2:49" ht="16.5" customHeight="1">
      <c r="B7143"/>
      <c r="C7143"/>
      <c r="D7143"/>
      <c r="E7143"/>
      <c r="F7143"/>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row>
    <row r="7144" spans="2:49" ht="16.5" customHeight="1">
      <c r="B7144"/>
      <c r="C7144"/>
      <c r="D7144"/>
      <c r="E7144"/>
      <c r="F7144"/>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row>
    <row r="7145" spans="2:49" ht="16.5" customHeight="1">
      <c r="B7145"/>
      <c r="C7145"/>
      <c r="D7145"/>
      <c r="E7145"/>
      <c r="F7145"/>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row>
    <row r="7146" spans="2:49" ht="16.5" customHeight="1">
      <c r="B7146"/>
      <c r="C7146"/>
      <c r="D7146"/>
      <c r="E7146"/>
      <c r="F7146"/>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row>
    <row r="7147" spans="2:49" ht="16.5" customHeight="1">
      <c r="B7147"/>
      <c r="C7147"/>
      <c r="D7147"/>
      <c r="E7147"/>
      <c r="F7147"/>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row>
    <row r="7148" spans="2:49" ht="16.5" customHeight="1">
      <c r="B7148"/>
      <c r="C7148"/>
      <c r="D7148"/>
      <c r="E7148"/>
      <c r="F7148"/>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row>
    <row r="7149" spans="2:49" ht="16.5" customHeight="1">
      <c r="B7149"/>
      <c r="C7149"/>
      <c r="D7149"/>
      <c r="E7149"/>
      <c r="F7149"/>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row>
    <row r="7150" spans="2:49" ht="16.5" customHeight="1">
      <c r="B7150"/>
      <c r="C7150"/>
      <c r="D7150"/>
      <c r="E7150"/>
      <c r="F715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row>
    <row r="7151" spans="2:49" ht="16.5" customHeight="1">
      <c r="B7151"/>
      <c r="C7151"/>
      <c r="D7151"/>
      <c r="E7151"/>
      <c r="F7151"/>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row>
    <row r="7152" spans="2:49" ht="16.5" customHeight="1">
      <c r="B7152"/>
      <c r="C7152"/>
      <c r="D7152"/>
      <c r="E7152"/>
      <c r="F7152"/>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row>
    <row r="7153" spans="2:49" ht="16.5" customHeight="1">
      <c r="B7153"/>
      <c r="C7153"/>
      <c r="D7153"/>
      <c r="E7153"/>
      <c r="F7153"/>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row>
    <row r="7154" spans="2:49" ht="16.5" customHeight="1">
      <c r="B7154"/>
      <c r="C7154"/>
      <c r="D7154"/>
      <c r="E7154"/>
      <c r="F7154"/>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row>
    <row r="7155" spans="2:49" ht="16.5" customHeight="1">
      <c r="B7155"/>
      <c r="C7155"/>
      <c r="D7155"/>
      <c r="E7155"/>
      <c r="F7155"/>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row>
    <row r="7156" spans="2:49" ht="16.5" customHeight="1">
      <c r="B7156"/>
      <c r="C7156"/>
      <c r="D7156"/>
      <c r="E7156"/>
      <c r="F7156"/>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row>
    <row r="7157" spans="2:49" ht="16.5" customHeight="1">
      <c r="B7157"/>
      <c r="C7157"/>
      <c r="D7157"/>
      <c r="E7157"/>
      <c r="F7157"/>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row>
    <row r="7158" spans="2:49" ht="16.5" customHeight="1">
      <c r="B7158"/>
      <c r="C7158"/>
      <c r="D7158"/>
      <c r="E7158"/>
      <c r="F7158"/>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row>
    <row r="7159" spans="2:49" ht="16.5" customHeight="1">
      <c r="B7159"/>
      <c r="C7159"/>
      <c r="D7159"/>
      <c r="E7159"/>
      <c r="F7159"/>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row>
    <row r="7160" spans="2:49" ht="16.5" customHeight="1">
      <c r="B7160"/>
      <c r="C7160"/>
      <c r="D7160"/>
      <c r="E7160"/>
      <c r="F716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row>
    <row r="7161" spans="2:49" ht="16.5" customHeight="1">
      <c r="B7161"/>
      <c r="C7161"/>
      <c r="D7161"/>
      <c r="E7161"/>
      <c r="F7161"/>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row>
    <row r="7162" spans="2:49" ht="16.5" customHeight="1">
      <c r="B7162"/>
      <c r="C7162"/>
      <c r="D7162"/>
      <c r="E7162"/>
      <c r="F7162"/>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row>
    <row r="7163" spans="2:49" ht="16.5" customHeight="1">
      <c r="B7163"/>
      <c r="C7163"/>
      <c r="D7163"/>
      <c r="E7163"/>
      <c r="F7163"/>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row>
    <row r="7164" spans="2:49" ht="16.5" customHeight="1">
      <c r="B7164"/>
      <c r="C7164"/>
      <c r="D7164"/>
      <c r="E7164"/>
      <c r="F7164"/>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row>
    <row r="7165" spans="2:49" ht="16.5" customHeight="1">
      <c r="B7165"/>
      <c r="C7165"/>
      <c r="D7165"/>
      <c r="E7165"/>
      <c r="F7165"/>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row>
    <row r="7166" spans="2:49" ht="16.5" customHeight="1">
      <c r="B7166"/>
      <c r="C7166"/>
      <c r="D7166"/>
      <c r="E7166"/>
      <c r="F7166"/>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row>
    <row r="7167" spans="2:49" ht="16.5" customHeight="1">
      <c r="B7167"/>
      <c r="C7167"/>
      <c r="D7167"/>
      <c r="E7167"/>
      <c r="F7167"/>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row>
    <row r="7168" spans="2:49" ht="16.5" customHeight="1">
      <c r="B7168"/>
      <c r="C7168"/>
      <c r="D7168"/>
      <c r="E7168"/>
      <c r="F7168"/>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row>
    <row r="7169" spans="2:49" ht="16.5" customHeight="1">
      <c r="B7169"/>
      <c r="C7169"/>
      <c r="D7169"/>
      <c r="E7169"/>
      <c r="F7169"/>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row>
    <row r="7170" spans="2:49" ht="16.5" customHeight="1">
      <c r="B7170"/>
      <c r="C7170"/>
      <c r="D7170"/>
      <c r="E7170"/>
      <c r="F717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row>
    <row r="7171" spans="2:49" ht="16.5" customHeight="1">
      <c r="B7171"/>
      <c r="C7171"/>
      <c r="D7171"/>
      <c r="E7171"/>
      <c r="F7171"/>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row>
    <row r="7172" spans="2:49" ht="16.5" customHeight="1">
      <c r="B7172"/>
      <c r="C7172"/>
      <c r="D7172"/>
      <c r="E7172"/>
      <c r="F7172"/>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row>
    <row r="7173" spans="2:49" ht="16.5" customHeight="1">
      <c r="B7173"/>
      <c r="C7173"/>
      <c r="D7173"/>
      <c r="E7173"/>
      <c r="F7173"/>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row>
    <row r="7174" spans="2:49" ht="16.5" customHeight="1">
      <c r="B7174"/>
      <c r="C7174"/>
      <c r="D7174"/>
      <c r="E7174"/>
      <c r="F7174"/>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row>
    <row r="7175" spans="2:49" ht="16.5" customHeight="1">
      <c r="B7175"/>
      <c r="C7175"/>
      <c r="D7175"/>
      <c r="E7175"/>
      <c r="F7175"/>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row>
    <row r="7176" spans="2:49" ht="16.5" customHeight="1">
      <c r="B7176"/>
      <c r="C7176"/>
      <c r="D7176"/>
      <c r="E7176"/>
      <c r="F7176"/>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row>
    <row r="7177" spans="2:49" ht="16.5" customHeight="1">
      <c r="B7177"/>
      <c r="C7177"/>
      <c r="D7177"/>
      <c r="E7177"/>
      <c r="F7177"/>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row>
    <row r="7178" spans="2:49" ht="16.5" customHeight="1">
      <c r="B7178"/>
      <c r="C7178"/>
      <c r="D7178"/>
      <c r="E7178"/>
      <c r="F7178"/>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row>
    <row r="7179" spans="2:49" ht="16.5" customHeight="1">
      <c r="B7179"/>
      <c r="C7179"/>
      <c r="D7179"/>
      <c r="E7179"/>
      <c r="F7179"/>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row>
    <row r="7180" spans="2:49" ht="16.5" customHeight="1">
      <c r="B7180"/>
      <c r="C7180"/>
      <c r="D7180"/>
      <c r="E7180"/>
      <c r="F718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row>
    <row r="7181" spans="2:49" ht="16.5" customHeight="1">
      <c r="B7181"/>
      <c r="C7181"/>
      <c r="D7181"/>
      <c r="E7181"/>
      <c r="F7181"/>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row>
    <row r="7182" spans="2:49" ht="16.5" customHeight="1">
      <c r="B7182"/>
      <c r="C7182"/>
      <c r="D7182"/>
      <c r="E7182"/>
      <c r="F7182"/>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row>
    <row r="7183" spans="2:49" ht="16.5" customHeight="1">
      <c r="B7183"/>
      <c r="C7183"/>
      <c r="D7183"/>
      <c r="E7183"/>
      <c r="F7183"/>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row>
    <row r="7184" spans="2:49" ht="16.5" customHeight="1">
      <c r="B7184"/>
      <c r="C7184"/>
      <c r="D7184"/>
      <c r="E7184"/>
      <c r="F7184"/>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row>
    <row r="7185" spans="2:49" ht="16.5" customHeight="1">
      <c r="B7185"/>
      <c r="C7185"/>
      <c r="D7185"/>
      <c r="E7185"/>
      <c r="F7185"/>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row>
    <row r="7186" spans="2:49" ht="16.5" customHeight="1">
      <c r="B7186"/>
      <c r="C7186"/>
      <c r="D7186"/>
      <c r="E7186"/>
      <c r="F7186"/>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row>
    <row r="7187" spans="2:49" ht="16.5" customHeight="1">
      <c r="B7187"/>
      <c r="C7187"/>
      <c r="D7187"/>
      <c r="E7187"/>
      <c r="F7187"/>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row>
    <row r="7188" spans="2:49" ht="16.5" customHeight="1">
      <c r="B7188"/>
      <c r="C7188"/>
      <c r="D7188"/>
      <c r="E7188"/>
      <c r="F7188"/>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row>
    <row r="7189" spans="2:49" ht="16.5" customHeight="1">
      <c r="B7189"/>
      <c r="C7189"/>
      <c r="D7189"/>
      <c r="E7189"/>
      <c r="F7189"/>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row>
    <row r="7190" spans="2:49" ht="16.5" customHeight="1">
      <c r="B7190"/>
      <c r="C7190"/>
      <c r="D7190"/>
      <c r="E7190"/>
      <c r="F719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row>
    <row r="7191" spans="2:49" ht="16.5" customHeight="1">
      <c r="B7191"/>
      <c r="C7191"/>
      <c r="D7191"/>
      <c r="E7191"/>
      <c r="F7191"/>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row>
    <row r="7192" spans="2:49" ht="16.5" customHeight="1">
      <c r="B7192"/>
      <c r="C7192"/>
      <c r="D7192"/>
      <c r="E7192"/>
      <c r="F7192"/>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row>
    <row r="7193" spans="2:49" ht="16.5" customHeight="1">
      <c r="B7193"/>
      <c r="C7193"/>
      <c r="D7193"/>
      <c r="E7193"/>
      <c r="F7193"/>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row>
    <row r="7194" spans="2:49" ht="16.5" customHeight="1">
      <c r="B7194"/>
      <c r="C7194"/>
      <c r="D7194"/>
      <c r="E7194"/>
      <c r="F7194"/>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row>
    <row r="7195" spans="2:49" ht="16.5" customHeight="1">
      <c r="B7195"/>
      <c r="C7195"/>
      <c r="D7195"/>
      <c r="E7195"/>
      <c r="F7195"/>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row>
    <row r="7196" spans="2:49" ht="16.5" customHeight="1">
      <c r="B7196"/>
      <c r="C7196"/>
      <c r="D7196"/>
      <c r="E7196"/>
      <c r="F7196"/>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row>
    <row r="7197" spans="2:49" ht="16.5" customHeight="1">
      <c r="B7197"/>
      <c r="C7197"/>
      <c r="D7197"/>
      <c r="E7197"/>
      <c r="F7197"/>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row>
    <row r="7198" spans="2:49" ht="16.5" customHeight="1">
      <c r="B7198"/>
      <c r="C7198"/>
      <c r="D7198"/>
      <c r="E7198"/>
      <c r="F7198"/>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row>
    <row r="7199" spans="2:49" ht="16.5" customHeight="1">
      <c r="B7199"/>
      <c r="C7199"/>
      <c r="D7199"/>
      <c r="E7199"/>
      <c r="F7199"/>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row>
    <row r="7200" spans="2:49" ht="16.5" customHeight="1">
      <c r="B7200"/>
      <c r="C7200"/>
      <c r="D7200"/>
      <c r="E7200"/>
      <c r="F720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row>
    <row r="7201" spans="2:49" ht="16.5" customHeight="1">
      <c r="B7201"/>
      <c r="C7201"/>
      <c r="D7201"/>
      <c r="E7201"/>
      <c r="F7201"/>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row>
    <row r="7202" spans="2:49" ht="16.5" customHeight="1">
      <c r="B7202"/>
      <c r="C7202"/>
      <c r="D7202"/>
      <c r="E7202"/>
      <c r="F7202"/>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row>
    <row r="7203" spans="2:49" ht="16.5" customHeight="1">
      <c r="B7203"/>
      <c r="C7203"/>
      <c r="D7203"/>
      <c r="E7203"/>
      <c r="F7203"/>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row>
    <row r="7204" spans="2:49" ht="16.5" customHeight="1">
      <c r="B7204"/>
      <c r="C7204"/>
      <c r="D7204"/>
      <c r="E7204"/>
      <c r="F7204"/>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row>
    <row r="7205" spans="2:49" ht="16.5" customHeight="1">
      <c r="B7205"/>
      <c r="C7205"/>
      <c r="D7205"/>
      <c r="E7205"/>
      <c r="F7205"/>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row>
    <row r="7206" spans="2:49" ht="16.5" customHeight="1">
      <c r="B7206"/>
      <c r="C7206"/>
      <c r="D7206"/>
      <c r="E7206"/>
      <c r="F7206"/>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row>
    <row r="7207" spans="2:49" ht="16.5" customHeight="1">
      <c r="B7207"/>
      <c r="C7207"/>
      <c r="D7207"/>
      <c r="E7207"/>
      <c r="F7207"/>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row>
    <row r="7208" spans="2:49" ht="16.5" customHeight="1">
      <c r="B7208"/>
      <c r="C7208"/>
      <c r="D7208"/>
      <c r="E7208"/>
      <c r="F7208"/>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row>
    <row r="7209" spans="2:49" ht="16.5" customHeight="1">
      <c r="B7209"/>
      <c r="C7209"/>
      <c r="D7209"/>
      <c r="E7209"/>
      <c r="F7209"/>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row>
    <row r="7210" spans="2:49" ht="16.5" customHeight="1">
      <c r="B7210"/>
      <c r="C7210"/>
      <c r="D7210"/>
      <c r="E7210"/>
      <c r="F721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row>
    <row r="7211" spans="2:49" ht="16.5" customHeight="1">
      <c r="B7211"/>
      <c r="C7211"/>
      <c r="D7211"/>
      <c r="E7211"/>
      <c r="F7211"/>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row>
    <row r="7212" spans="2:49" ht="16.5" customHeight="1">
      <c r="B7212"/>
      <c r="C7212"/>
      <c r="D7212"/>
      <c r="E7212"/>
      <c r="F7212"/>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row>
    <row r="7213" spans="2:49" ht="16.5" customHeight="1">
      <c r="B7213"/>
      <c r="C7213"/>
      <c r="D7213"/>
      <c r="E7213"/>
      <c r="F7213"/>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row>
    <row r="7214" spans="2:49" ht="16.5" customHeight="1">
      <c r="B7214"/>
      <c r="C7214"/>
      <c r="D7214"/>
      <c r="E7214"/>
      <c r="F7214"/>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row>
    <row r="7215" spans="2:49" ht="16.5" customHeight="1">
      <c r="B7215"/>
      <c r="C7215"/>
      <c r="D7215"/>
      <c r="E7215"/>
      <c r="F7215"/>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row>
    <row r="7216" spans="2:49" ht="16.5" customHeight="1">
      <c r="B7216"/>
      <c r="C7216"/>
      <c r="D7216"/>
      <c r="E7216"/>
      <c r="F7216"/>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row>
    <row r="7217" spans="2:49" ht="16.5" customHeight="1">
      <c r="B7217"/>
      <c r="C7217"/>
      <c r="D7217"/>
      <c r="E7217"/>
      <c r="F7217"/>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row>
    <row r="7218" spans="2:49" ht="16.5" customHeight="1">
      <c r="B7218"/>
      <c r="C7218"/>
      <c r="D7218"/>
      <c r="E7218"/>
      <c r="F7218"/>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row>
    <row r="7219" spans="2:49" ht="16.5" customHeight="1">
      <c r="B7219"/>
      <c r="C7219"/>
      <c r="D7219"/>
      <c r="E7219"/>
      <c r="F7219"/>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row>
    <row r="7220" spans="2:49" ht="16.5" customHeight="1">
      <c r="B7220"/>
      <c r="C7220"/>
      <c r="D7220"/>
      <c r="E7220"/>
      <c r="F722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row>
    <row r="7221" spans="2:49" ht="16.5" customHeight="1">
      <c r="B7221"/>
      <c r="C7221"/>
      <c r="D7221"/>
      <c r="E7221"/>
      <c r="F7221"/>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row>
    <row r="7222" spans="2:49" ht="16.5" customHeight="1">
      <c r="B7222"/>
      <c r="C7222"/>
      <c r="D7222"/>
      <c r="E7222"/>
      <c r="F7222"/>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row>
    <row r="7223" spans="2:49" ht="16.5" customHeight="1">
      <c r="B7223"/>
      <c r="C7223"/>
      <c r="D7223"/>
      <c r="E7223"/>
      <c r="F7223"/>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row>
    <row r="7224" spans="2:49" ht="16.5" customHeight="1">
      <c r="B7224"/>
      <c r="C7224"/>
      <c r="D7224"/>
      <c r="E7224"/>
      <c r="F7224"/>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row>
    <row r="7225" spans="2:49" ht="16.5" customHeight="1">
      <c r="B7225"/>
      <c r="C7225"/>
      <c r="D7225"/>
      <c r="E7225"/>
      <c r="F7225"/>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row>
    <row r="7226" spans="2:49" ht="16.5" customHeight="1">
      <c r="B7226"/>
      <c r="C7226"/>
      <c r="D7226"/>
      <c r="E7226"/>
      <c r="F7226"/>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row>
    <row r="7227" spans="2:49" ht="16.5" customHeight="1">
      <c r="B7227"/>
      <c r="C7227"/>
      <c r="D7227"/>
      <c r="E7227"/>
      <c r="F7227"/>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row>
    <row r="7228" spans="2:49" ht="16.5" customHeight="1">
      <c r="B7228"/>
      <c r="C7228"/>
      <c r="D7228"/>
      <c r="E7228"/>
      <c r="F7228"/>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row>
    <row r="7229" spans="2:49" ht="16.5" customHeight="1">
      <c r="B7229"/>
      <c r="C7229"/>
      <c r="D7229"/>
      <c r="E7229"/>
      <c r="F7229"/>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row>
    <row r="7230" spans="2:49" ht="16.5" customHeight="1">
      <c r="B7230"/>
      <c r="C7230"/>
      <c r="D7230"/>
      <c r="E7230"/>
      <c r="F72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row>
    <row r="7231" spans="2:49" ht="16.5" customHeight="1">
      <c r="B7231"/>
      <c r="C7231"/>
      <c r="D7231"/>
      <c r="E7231"/>
      <c r="F7231"/>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row>
    <row r="7232" spans="2:49" ht="16.5" customHeight="1">
      <c r="B7232"/>
      <c r="C7232"/>
      <c r="D7232"/>
      <c r="E7232"/>
      <c r="F7232"/>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row>
    <row r="7233" spans="2:49" ht="16.5" customHeight="1">
      <c r="B7233"/>
      <c r="C7233"/>
      <c r="D7233"/>
      <c r="E7233"/>
      <c r="F7233"/>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row>
    <row r="7234" spans="2:49" ht="16.5" customHeight="1">
      <c r="B7234"/>
      <c r="C7234"/>
      <c r="D7234"/>
      <c r="E7234"/>
      <c r="F7234"/>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row>
    <row r="7235" spans="2:49" ht="16.5" customHeight="1">
      <c r="B7235"/>
      <c r="C7235"/>
      <c r="D7235"/>
      <c r="E7235"/>
      <c r="F7235"/>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row>
    <row r="7236" spans="2:49" ht="16.5" customHeight="1">
      <c r="B7236"/>
      <c r="C7236"/>
      <c r="D7236"/>
      <c r="E7236"/>
      <c r="F7236"/>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row>
    <row r="7237" spans="2:49" ht="16.5" customHeight="1">
      <c r="B7237"/>
      <c r="C7237"/>
      <c r="D7237"/>
      <c r="E7237"/>
      <c r="F7237"/>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row>
    <row r="7238" spans="2:49" ht="16.5" customHeight="1">
      <c r="B7238"/>
      <c r="C7238"/>
      <c r="D7238"/>
      <c r="E7238"/>
      <c r="F7238"/>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row>
    <row r="7239" spans="2:49" ht="16.5" customHeight="1">
      <c r="B7239"/>
      <c r="C7239"/>
      <c r="D7239"/>
      <c r="E7239"/>
      <c r="F7239"/>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row>
    <row r="7240" spans="2:49" ht="16.5" customHeight="1">
      <c r="B7240"/>
      <c r="C7240"/>
      <c r="D7240"/>
      <c r="E7240"/>
      <c r="F724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row>
    <row r="7241" spans="2:49" ht="16.5" customHeight="1">
      <c r="B7241"/>
      <c r="C7241"/>
      <c r="D7241"/>
      <c r="E7241"/>
      <c r="F7241"/>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row>
    <row r="7242" spans="2:49" ht="16.5" customHeight="1">
      <c r="B7242"/>
      <c r="C7242"/>
      <c r="D7242"/>
      <c r="E7242"/>
      <c r="F7242"/>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row>
    <row r="7243" spans="2:49" ht="16.5" customHeight="1">
      <c r="B7243"/>
      <c r="C7243"/>
      <c r="D7243"/>
      <c r="E7243"/>
      <c r="F7243"/>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row>
    <row r="7244" spans="2:49" ht="16.5" customHeight="1">
      <c r="B7244"/>
      <c r="C7244"/>
      <c r="D7244"/>
      <c r="E7244"/>
      <c r="F7244"/>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row>
    <row r="7245" spans="2:49" ht="16.5" customHeight="1">
      <c r="B7245"/>
      <c r="C7245"/>
      <c r="D7245"/>
      <c r="E7245"/>
      <c r="F7245"/>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row>
    <row r="7246" spans="2:49" ht="16.5" customHeight="1">
      <c r="B7246"/>
      <c r="C7246"/>
      <c r="D7246"/>
      <c r="E7246"/>
      <c r="F7246"/>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row>
    <row r="7247" spans="2:49" ht="16.5" customHeight="1">
      <c r="B7247"/>
      <c r="C7247"/>
      <c r="D7247"/>
      <c r="E7247"/>
      <c r="F7247"/>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row>
    <row r="7248" spans="2:49" ht="16.5" customHeight="1">
      <c r="B7248"/>
      <c r="C7248"/>
      <c r="D7248"/>
      <c r="E7248"/>
      <c r="F7248"/>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row>
    <row r="7249" spans="2:49" ht="16.5" customHeight="1">
      <c r="B7249"/>
      <c r="C7249"/>
      <c r="D7249"/>
      <c r="E7249"/>
      <c r="F7249"/>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row>
    <row r="7250" spans="2:49" ht="16.5" customHeight="1">
      <c r="B7250"/>
      <c r="C7250"/>
      <c r="D7250"/>
      <c r="E7250"/>
      <c r="F725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row>
    <row r="7251" spans="2:49" ht="16.5" customHeight="1">
      <c r="B7251"/>
      <c r="C7251"/>
      <c r="D7251"/>
      <c r="E7251"/>
      <c r="F7251"/>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row>
    <row r="7252" spans="2:49" ht="16.5" customHeight="1">
      <c r="B7252"/>
      <c r="C7252"/>
      <c r="D7252"/>
      <c r="E7252"/>
      <c r="F7252"/>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row>
    <row r="7253" spans="2:49" ht="16.5" customHeight="1">
      <c r="B7253"/>
      <c r="C7253"/>
      <c r="D7253"/>
      <c r="E7253"/>
      <c r="F7253"/>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row>
    <row r="7254" spans="2:49" ht="16.5" customHeight="1">
      <c r="B7254"/>
      <c r="C7254"/>
      <c r="D7254"/>
      <c r="E7254"/>
      <c r="F7254"/>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row>
    <row r="7255" spans="2:49" ht="16.5" customHeight="1">
      <c r="B7255"/>
      <c r="C7255"/>
      <c r="D7255"/>
      <c r="E7255"/>
      <c r="F7255"/>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row>
    <row r="7256" spans="2:49" ht="16.5" customHeight="1">
      <c r="B7256"/>
      <c r="C7256"/>
      <c r="D7256"/>
      <c r="E7256"/>
      <c r="F7256"/>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row>
    <row r="7257" spans="2:49" ht="16.5" customHeight="1">
      <c r="B7257"/>
      <c r="C7257"/>
      <c r="D7257"/>
      <c r="E7257"/>
      <c r="F7257"/>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row>
    <row r="7258" spans="2:49" ht="16.5" customHeight="1">
      <c r="B7258"/>
      <c r="C7258"/>
      <c r="D7258"/>
      <c r="E7258"/>
      <c r="F7258"/>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row>
    <row r="7259" spans="2:49" ht="16.5" customHeight="1">
      <c r="B7259"/>
      <c r="C7259"/>
      <c r="D7259"/>
      <c r="E7259"/>
      <c r="F7259"/>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row>
    <row r="7260" spans="2:49" ht="16.5" customHeight="1">
      <c r="B7260"/>
      <c r="C7260"/>
      <c r="D7260"/>
      <c r="E7260"/>
      <c r="F726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row>
    <row r="7261" spans="2:49" ht="16.5" customHeight="1">
      <c r="B7261"/>
      <c r="C7261"/>
      <c r="D7261"/>
      <c r="E7261"/>
      <c r="F7261"/>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row>
    <row r="7262" spans="2:49" ht="16.5" customHeight="1">
      <c r="B7262"/>
      <c r="C7262"/>
      <c r="D7262"/>
      <c r="E7262"/>
      <c r="F7262"/>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row>
    <row r="7263" spans="2:49" ht="16.5" customHeight="1">
      <c r="B7263"/>
      <c r="C7263"/>
      <c r="D7263"/>
      <c r="E7263"/>
      <c r="F7263"/>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row>
    <row r="7264" spans="2:49" ht="16.5" customHeight="1">
      <c r="B7264"/>
      <c r="C7264"/>
      <c r="D7264"/>
      <c r="E7264"/>
      <c r="F7264"/>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row>
    <row r="7265" spans="2:49" ht="16.5" customHeight="1">
      <c r="B7265"/>
      <c r="C7265"/>
      <c r="D7265"/>
      <c r="E7265"/>
      <c r="F7265"/>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row>
    <row r="7266" spans="2:49" ht="16.5" customHeight="1">
      <c r="B7266"/>
      <c r="C7266"/>
      <c r="D7266"/>
      <c r="E7266"/>
      <c r="F7266"/>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row>
    <row r="7267" spans="2:49" ht="16.5" customHeight="1">
      <c r="B7267"/>
      <c r="C7267"/>
      <c r="D7267"/>
      <c r="E7267"/>
      <c r="F7267"/>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row>
    <row r="7268" spans="2:49" ht="16.5" customHeight="1">
      <c r="B7268"/>
      <c r="C7268"/>
      <c r="D7268"/>
      <c r="E7268"/>
      <c r="F7268"/>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row>
    <row r="7269" spans="2:49" ht="16.5" customHeight="1">
      <c r="B7269"/>
      <c r="C7269"/>
      <c r="D7269"/>
      <c r="E7269"/>
      <c r="F7269"/>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row>
    <row r="7270" spans="2:49" ht="16.5" customHeight="1">
      <c r="B7270"/>
      <c r="C7270"/>
      <c r="D7270"/>
      <c r="E7270"/>
      <c r="F727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row>
    <row r="7271" spans="2:49" ht="16.5" customHeight="1">
      <c r="B7271"/>
      <c r="C7271"/>
      <c r="D7271"/>
      <c r="E7271"/>
      <c r="F7271"/>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row>
    <row r="7272" spans="2:49" ht="16.5" customHeight="1">
      <c r="B7272"/>
      <c r="C7272"/>
      <c r="D7272"/>
      <c r="E7272"/>
      <c r="F7272"/>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row>
    <row r="7273" spans="2:49" ht="16.5" customHeight="1">
      <c r="B7273"/>
      <c r="C7273"/>
      <c r="D7273"/>
      <c r="E7273"/>
      <c r="F7273"/>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row>
    <row r="7274" spans="2:49" ht="16.5" customHeight="1">
      <c r="B7274"/>
      <c r="C7274"/>
      <c r="D7274"/>
      <c r="E7274"/>
      <c r="F7274"/>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row>
    <row r="7275" spans="2:49" ht="16.5" customHeight="1">
      <c r="B7275"/>
      <c r="C7275"/>
      <c r="D7275"/>
      <c r="E7275"/>
      <c r="F7275"/>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row>
    <row r="7276" spans="2:49" ht="16.5" customHeight="1">
      <c r="B7276"/>
      <c r="C7276"/>
      <c r="D7276"/>
      <c r="E7276"/>
      <c r="F7276"/>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row>
    <row r="7277" spans="2:49" ht="16.5" customHeight="1">
      <c r="B7277"/>
      <c r="C7277"/>
      <c r="D7277"/>
      <c r="E7277"/>
      <c r="F7277"/>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row>
    <row r="7278" spans="2:49" ht="16.5" customHeight="1">
      <c r="B7278"/>
      <c r="C7278"/>
      <c r="D7278"/>
      <c r="E7278"/>
      <c r="F7278"/>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row>
    <row r="7279" spans="2:49" ht="16.5" customHeight="1">
      <c r="B7279"/>
      <c r="C7279"/>
      <c r="D7279"/>
      <c r="E7279"/>
      <c r="F7279"/>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row>
    <row r="7280" spans="2:49" ht="16.5" customHeight="1">
      <c r="B7280"/>
      <c r="C7280"/>
      <c r="D7280"/>
      <c r="E7280"/>
      <c r="F728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row>
    <row r="7281" spans="2:49" ht="16.5" customHeight="1">
      <c r="B7281"/>
      <c r="C7281"/>
      <c r="D7281"/>
      <c r="E7281"/>
      <c r="F7281"/>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row>
    <row r="7282" spans="2:49" ht="16.5" customHeight="1">
      <c r="B7282"/>
      <c r="C7282"/>
      <c r="D7282"/>
      <c r="E7282"/>
      <c r="F7282"/>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row>
    <row r="7283" spans="2:49" ht="16.5" customHeight="1">
      <c r="B7283"/>
      <c r="C7283"/>
      <c r="D7283"/>
      <c r="E7283"/>
      <c r="F7283"/>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row>
    <row r="7284" spans="2:49" ht="16.5" customHeight="1">
      <c r="B7284"/>
      <c r="C7284"/>
      <c r="D7284"/>
      <c r="E7284"/>
      <c r="F7284"/>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row>
    <row r="7285" spans="2:49" ht="16.5" customHeight="1">
      <c r="B7285"/>
      <c r="C7285"/>
      <c r="D7285"/>
      <c r="E7285"/>
      <c r="F7285"/>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row>
    <row r="7286" spans="2:49" ht="16.5" customHeight="1">
      <c r="B7286"/>
      <c r="C7286"/>
      <c r="D7286"/>
      <c r="E7286"/>
      <c r="F7286"/>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row>
    <row r="7287" spans="2:49" ht="16.5" customHeight="1">
      <c r="B7287"/>
      <c r="C7287"/>
      <c r="D7287"/>
      <c r="E7287"/>
      <c r="F7287"/>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row>
    <row r="7288" spans="2:49" ht="16.5" customHeight="1">
      <c r="B7288"/>
      <c r="C7288"/>
      <c r="D7288"/>
      <c r="E7288"/>
      <c r="F7288"/>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row>
    <row r="7289" spans="2:49" ht="16.5" customHeight="1">
      <c r="B7289"/>
      <c r="C7289"/>
      <c r="D7289"/>
      <c r="E7289"/>
      <c r="F7289"/>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row>
    <row r="7290" spans="2:49" ht="16.5" customHeight="1">
      <c r="B7290"/>
      <c r="C7290"/>
      <c r="D7290"/>
      <c r="E7290"/>
      <c r="F729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row>
    <row r="7291" spans="2:49" ht="16.5" customHeight="1">
      <c r="B7291"/>
      <c r="C7291"/>
      <c r="D7291"/>
      <c r="E7291"/>
      <c r="F7291"/>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row>
    <row r="7292" spans="2:49" ht="16.5" customHeight="1">
      <c r="B7292"/>
      <c r="C7292"/>
      <c r="D7292"/>
      <c r="E7292"/>
      <c r="F7292"/>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row>
    <row r="7293" spans="2:49" ht="16.5" customHeight="1">
      <c r="B7293"/>
      <c r="C7293"/>
      <c r="D7293"/>
      <c r="E7293"/>
      <c r="F7293"/>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row>
    <row r="7294" spans="2:49" ht="16.5" customHeight="1">
      <c r="B7294"/>
      <c r="C7294"/>
      <c r="D7294"/>
      <c r="E7294"/>
      <c r="F7294"/>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row>
    <row r="7295" spans="2:49" ht="16.5" customHeight="1">
      <c r="B7295"/>
      <c r="C7295"/>
      <c r="D7295"/>
      <c r="E7295"/>
      <c r="F7295"/>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row>
    <row r="7296" spans="2:49" ht="16.5" customHeight="1">
      <c r="B7296"/>
      <c r="C7296"/>
      <c r="D7296"/>
      <c r="E7296"/>
      <c r="F7296"/>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row>
    <row r="7297" spans="2:49" ht="16.5" customHeight="1">
      <c r="B7297"/>
      <c r="C7297"/>
      <c r="D7297"/>
      <c r="E7297"/>
      <c r="F7297"/>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row>
    <row r="7298" spans="2:49" ht="16.5" customHeight="1">
      <c r="B7298"/>
      <c r="C7298"/>
      <c r="D7298"/>
      <c r="E7298"/>
      <c r="F7298"/>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row>
    <row r="7299" spans="2:49" ht="16.5" customHeight="1">
      <c r="B7299"/>
      <c r="C7299"/>
      <c r="D7299"/>
      <c r="E7299"/>
      <c r="F7299"/>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row>
    <row r="7300" spans="2:49" ht="16.5" customHeight="1">
      <c r="B7300"/>
      <c r="C7300"/>
      <c r="D7300"/>
      <c r="E7300"/>
      <c r="F730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row>
    <row r="7301" spans="2:49" ht="16.5" customHeight="1">
      <c r="B7301"/>
      <c r="C7301"/>
      <c r="D7301"/>
      <c r="E7301"/>
      <c r="F7301"/>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row>
    <row r="7302" spans="2:49" ht="16.5" customHeight="1">
      <c r="B7302"/>
      <c r="C7302"/>
      <c r="D7302"/>
      <c r="E7302"/>
      <c r="F7302"/>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row>
    <row r="7303" spans="2:49" ht="16.5" customHeight="1">
      <c r="B7303"/>
      <c r="C7303"/>
      <c r="D7303"/>
      <c r="E7303"/>
      <c r="F7303"/>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row>
    <row r="7304" spans="2:49" ht="16.5" customHeight="1">
      <c r="B7304"/>
      <c r="C7304"/>
      <c r="D7304"/>
      <c r="E7304"/>
      <c r="F7304"/>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row>
    <row r="7305" spans="2:49" ht="16.5" customHeight="1">
      <c r="B7305"/>
      <c r="C7305"/>
      <c r="D7305"/>
      <c r="E7305"/>
      <c r="F7305"/>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row>
    <row r="7306" spans="2:49" ht="16.5" customHeight="1">
      <c r="B7306"/>
      <c r="C7306"/>
      <c r="D7306"/>
      <c r="E7306"/>
      <c r="F7306"/>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row>
    <row r="7307" spans="2:49" ht="16.5" customHeight="1">
      <c r="B7307"/>
      <c r="C7307"/>
      <c r="D7307"/>
      <c r="E7307"/>
      <c r="F7307"/>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row>
    <row r="7308" spans="2:49" ht="16.5" customHeight="1">
      <c r="B7308"/>
      <c r="C7308"/>
      <c r="D7308"/>
      <c r="E7308"/>
      <c r="F7308"/>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row>
    <row r="7309" spans="2:49" ht="16.5" customHeight="1">
      <c r="B7309"/>
      <c r="C7309"/>
      <c r="D7309"/>
      <c r="E7309"/>
      <c r="F7309"/>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row>
    <row r="7310" spans="2:49" ht="16.5" customHeight="1">
      <c r="B7310"/>
      <c r="C7310"/>
      <c r="D7310"/>
      <c r="E7310"/>
      <c r="F731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row>
    <row r="7311" spans="2:49" ht="16.5" customHeight="1">
      <c r="B7311"/>
      <c r="C7311"/>
      <c r="D7311"/>
      <c r="E7311"/>
      <c r="F7311"/>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row>
    <row r="7312" spans="2:49" ht="16.5" customHeight="1">
      <c r="B7312"/>
      <c r="C7312"/>
      <c r="D7312"/>
      <c r="E7312"/>
      <c r="F7312"/>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row>
    <row r="7313" spans="2:49" ht="16.5" customHeight="1">
      <c r="B7313"/>
      <c r="C7313"/>
      <c r="D7313"/>
      <c r="E7313"/>
      <c r="F7313"/>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row>
    <row r="7314" spans="2:49" ht="16.5" customHeight="1">
      <c r="B7314"/>
      <c r="C7314"/>
      <c r="D7314"/>
      <c r="E7314"/>
      <c r="F7314"/>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row>
    <row r="7315" spans="2:49" ht="16.5" customHeight="1">
      <c r="B7315"/>
      <c r="C7315"/>
      <c r="D7315"/>
      <c r="E7315"/>
      <c r="F7315"/>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row>
    <row r="7316" spans="2:49" ht="16.5" customHeight="1">
      <c r="B7316"/>
      <c r="C7316"/>
      <c r="D7316"/>
      <c r="E7316"/>
      <c r="F7316"/>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row>
    <row r="7317" spans="2:49" ht="16.5" customHeight="1">
      <c r="B7317"/>
      <c r="C7317"/>
      <c r="D7317"/>
      <c r="E7317"/>
      <c r="F7317"/>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row>
    <row r="7318" spans="2:49" ht="16.5" customHeight="1">
      <c r="B7318"/>
      <c r="C7318"/>
      <c r="D7318"/>
      <c r="E7318"/>
      <c r="F7318"/>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row>
    <row r="7319" spans="2:49" ht="16.5" customHeight="1">
      <c r="B7319"/>
      <c r="C7319"/>
      <c r="D7319"/>
      <c r="E7319"/>
      <c r="F7319"/>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row>
    <row r="7320" spans="2:49" ht="16.5" customHeight="1">
      <c r="B7320"/>
      <c r="C7320"/>
      <c r="D7320"/>
      <c r="E7320"/>
      <c r="F732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row>
    <row r="7321" spans="2:49" ht="16.5" customHeight="1">
      <c r="B7321"/>
      <c r="C7321"/>
      <c r="D7321"/>
      <c r="E7321"/>
      <c r="F7321"/>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row>
    <row r="7322" spans="2:49" ht="16.5" customHeight="1">
      <c r="B7322"/>
      <c r="C7322"/>
      <c r="D7322"/>
      <c r="E7322"/>
      <c r="F7322"/>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row>
    <row r="7323" spans="2:49" ht="16.5" customHeight="1">
      <c r="B7323"/>
      <c r="C7323"/>
      <c r="D7323"/>
      <c r="E7323"/>
      <c r="F7323"/>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row>
    <row r="7324" spans="2:49" ht="16.5" customHeight="1">
      <c r="B7324"/>
      <c r="C7324"/>
      <c r="D7324"/>
      <c r="E7324"/>
      <c r="F7324"/>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row>
    <row r="7325" spans="2:49" ht="16.5" customHeight="1">
      <c r="B7325"/>
      <c r="C7325"/>
      <c r="D7325"/>
      <c r="E7325"/>
      <c r="F7325"/>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row>
    <row r="7326" spans="2:49" ht="16.5" customHeight="1">
      <c r="B7326"/>
      <c r="C7326"/>
      <c r="D7326"/>
      <c r="E7326"/>
      <c r="F7326"/>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row>
    <row r="7327" spans="2:49" ht="16.5" customHeight="1">
      <c r="B7327"/>
      <c r="C7327"/>
      <c r="D7327"/>
      <c r="E7327"/>
      <c r="F7327"/>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row>
    <row r="7328" spans="2:49" ht="16.5" customHeight="1">
      <c r="B7328"/>
      <c r="C7328"/>
      <c r="D7328"/>
      <c r="E7328"/>
      <c r="F7328"/>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row>
    <row r="7329" spans="2:49" ht="16.5" customHeight="1">
      <c r="B7329"/>
      <c r="C7329"/>
      <c r="D7329"/>
      <c r="E7329"/>
      <c r="F7329"/>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row>
    <row r="7330" spans="2:49" ht="16.5" customHeight="1">
      <c r="B7330"/>
      <c r="C7330"/>
      <c r="D7330"/>
      <c r="E7330"/>
      <c r="F73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row>
    <row r="7331" spans="2:49" ht="16.5" customHeight="1">
      <c r="B7331"/>
      <c r="C7331"/>
      <c r="D7331"/>
      <c r="E7331"/>
      <c r="F7331"/>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row>
    <row r="7332" spans="2:49" ht="16.5" customHeight="1">
      <c r="B7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row>
    <row r="7333" spans="2:49" ht="16.5" customHeight="1">
      <c r="B7333"/>
      <c r="C7333"/>
      <c r="D7333"/>
      <c r="E7333"/>
      <c r="F7333"/>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row>
    <row r="7334" spans="2:49" ht="16.5" customHeight="1">
      <c r="B7334"/>
      <c r="C7334"/>
      <c r="D7334"/>
      <c r="E7334"/>
      <c r="F7334"/>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row>
    <row r="7335" spans="2:49" ht="16.5" customHeight="1">
      <c r="B7335"/>
      <c r="C7335"/>
      <c r="D7335"/>
      <c r="E7335"/>
      <c r="F7335"/>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row>
    <row r="7336" spans="2:49" ht="16.5" customHeight="1">
      <c r="B7336"/>
      <c r="C7336"/>
      <c r="D7336"/>
      <c r="E7336"/>
      <c r="F7336"/>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row>
    <row r="7337" spans="2:49" ht="16.5" customHeight="1">
      <c r="B7337"/>
      <c r="C7337"/>
      <c r="D7337"/>
      <c r="E7337"/>
      <c r="F7337"/>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row>
    <row r="7338" spans="2:49" ht="16.5" customHeight="1">
      <c r="B7338"/>
      <c r="C7338"/>
      <c r="D7338"/>
      <c r="E7338"/>
      <c r="F7338"/>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row>
    <row r="7339" spans="2:49" ht="16.5" customHeight="1">
      <c r="B7339"/>
      <c r="C7339"/>
      <c r="D7339"/>
      <c r="E7339"/>
      <c r="F7339"/>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row>
    <row r="7340" spans="2:49" ht="16.5" customHeight="1">
      <c r="B7340"/>
      <c r="C7340"/>
      <c r="D7340"/>
      <c r="E7340"/>
      <c r="F734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row>
    <row r="7341" spans="2:49" ht="16.5" customHeight="1">
      <c r="B7341"/>
      <c r="C7341"/>
      <c r="D7341"/>
      <c r="E7341"/>
      <c r="F7341"/>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row>
    <row r="7342" spans="2:49" ht="16.5" customHeight="1">
      <c r="B7342"/>
      <c r="C7342"/>
      <c r="D7342"/>
      <c r="E7342"/>
      <c r="F7342"/>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row>
    <row r="7343" spans="2:49" ht="16.5" customHeight="1">
      <c r="B7343"/>
      <c r="C7343"/>
      <c r="D7343"/>
      <c r="E7343"/>
      <c r="F7343"/>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row>
    <row r="7344" spans="2:49" ht="16.5" customHeight="1">
      <c r="B7344"/>
      <c r="C7344"/>
      <c r="D7344"/>
      <c r="E7344"/>
      <c r="F7344"/>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row>
    <row r="7345" spans="2:49" ht="16.5" customHeight="1">
      <c r="B7345"/>
      <c r="C7345"/>
      <c r="D7345"/>
      <c r="E7345"/>
      <c r="F7345"/>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row>
    <row r="7346" spans="2:49" ht="16.5" customHeight="1">
      <c r="B7346"/>
      <c r="C7346"/>
      <c r="D7346"/>
      <c r="E7346"/>
      <c r="F7346"/>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row>
    <row r="7347" spans="2:49" ht="16.5" customHeight="1">
      <c r="B7347"/>
      <c r="C7347"/>
      <c r="D7347"/>
      <c r="E7347"/>
      <c r="F7347"/>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row>
    <row r="7348" spans="2:49" ht="16.5" customHeight="1">
      <c r="B7348"/>
      <c r="C7348"/>
      <c r="D7348"/>
      <c r="E7348"/>
      <c r="F7348"/>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row>
    <row r="7349" spans="2:49" ht="16.5" customHeight="1">
      <c r="B7349"/>
      <c r="C7349"/>
      <c r="D7349"/>
      <c r="E7349"/>
      <c r="F7349"/>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row>
    <row r="7350" spans="2:49" ht="16.5" customHeight="1">
      <c r="B7350"/>
      <c r="C7350"/>
      <c r="D7350"/>
      <c r="E7350"/>
      <c r="F735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row>
    <row r="7351" spans="2:49" ht="16.5" customHeight="1">
      <c r="B7351"/>
      <c r="C7351"/>
      <c r="D7351"/>
      <c r="E7351"/>
      <c r="F7351"/>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row>
    <row r="7352" spans="2:49" ht="16.5" customHeight="1">
      <c r="B7352"/>
      <c r="C7352"/>
      <c r="D7352"/>
      <c r="E7352"/>
      <c r="F7352"/>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row>
    <row r="7353" spans="2:49" ht="16.5" customHeight="1">
      <c r="B7353"/>
      <c r="C7353"/>
      <c r="D7353"/>
      <c r="E7353"/>
      <c r="F7353"/>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row>
    <row r="7354" spans="2:49" ht="16.5" customHeight="1">
      <c r="B7354"/>
      <c r="C7354"/>
      <c r="D7354"/>
      <c r="E7354"/>
      <c r="F7354"/>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row>
    <row r="7355" spans="2:49" ht="16.5" customHeight="1">
      <c r="B7355"/>
      <c r="C7355"/>
      <c r="D7355"/>
      <c r="E7355"/>
      <c r="F7355"/>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row>
    <row r="7356" spans="2:49" ht="16.5" customHeight="1">
      <c r="B7356"/>
      <c r="C7356"/>
      <c r="D7356"/>
      <c r="E7356"/>
      <c r="F7356"/>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row>
    <row r="7357" spans="2:49" ht="16.5" customHeight="1">
      <c r="B7357"/>
      <c r="C7357"/>
      <c r="D7357"/>
      <c r="E7357"/>
      <c r="F7357"/>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row>
    <row r="7358" spans="2:49" ht="16.5" customHeight="1">
      <c r="B7358"/>
      <c r="C7358"/>
      <c r="D7358"/>
      <c r="E7358"/>
      <c r="F7358"/>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row>
    <row r="7359" spans="2:49" ht="16.5" customHeight="1">
      <c r="B7359"/>
      <c r="C7359"/>
      <c r="D7359"/>
      <c r="E7359"/>
      <c r="F7359"/>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row>
    <row r="7360" spans="2:49" ht="16.5" customHeight="1">
      <c r="B7360"/>
      <c r="C7360"/>
      <c r="D7360"/>
      <c r="E7360"/>
      <c r="F736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row>
    <row r="7361" spans="2:49" ht="16.5" customHeight="1">
      <c r="B7361"/>
      <c r="C7361"/>
      <c r="D7361"/>
      <c r="E7361"/>
      <c r="F7361"/>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row>
    <row r="7362" spans="2:49" ht="16.5" customHeight="1">
      <c r="B7362"/>
      <c r="C7362"/>
      <c r="D7362"/>
      <c r="E7362"/>
      <c r="F7362"/>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row>
    <row r="7363" spans="2:49" ht="16.5" customHeight="1">
      <c r="B7363"/>
      <c r="C7363"/>
      <c r="D7363"/>
      <c r="E7363"/>
      <c r="F7363"/>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row>
    <row r="7364" spans="2:49" ht="16.5" customHeight="1">
      <c r="B7364"/>
      <c r="C7364"/>
      <c r="D7364"/>
      <c r="E7364"/>
      <c r="F7364"/>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row>
    <row r="7365" spans="2:49" ht="16.5" customHeight="1">
      <c r="B7365"/>
      <c r="C7365"/>
      <c r="D7365"/>
      <c r="E7365"/>
      <c r="F7365"/>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row>
    <row r="7366" spans="2:49" ht="16.5" customHeight="1">
      <c r="B7366"/>
      <c r="C7366"/>
      <c r="D7366"/>
      <c r="E7366"/>
      <c r="F7366"/>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row>
    <row r="7367" spans="2:49" ht="16.5" customHeight="1">
      <c r="B7367"/>
      <c r="C7367"/>
      <c r="D7367"/>
      <c r="E7367"/>
      <c r="F7367"/>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row>
    <row r="7368" spans="2:49" ht="16.5" customHeight="1">
      <c r="B7368"/>
      <c r="C7368"/>
      <c r="D7368"/>
      <c r="E7368"/>
      <c r="F7368"/>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row>
    <row r="7369" spans="2:49" ht="16.5" customHeight="1">
      <c r="B7369"/>
      <c r="C7369"/>
      <c r="D7369"/>
      <c r="E7369"/>
      <c r="F7369"/>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row>
    <row r="7370" spans="2:49" ht="16.5" customHeight="1">
      <c r="B7370"/>
      <c r="C7370"/>
      <c r="D7370"/>
      <c r="E7370"/>
      <c r="F737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row>
    <row r="7371" spans="2:49" ht="16.5" customHeight="1">
      <c r="B7371"/>
      <c r="C7371"/>
      <c r="D7371"/>
      <c r="E7371"/>
      <c r="F7371"/>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row>
    <row r="7372" spans="2:49" ht="16.5" customHeight="1">
      <c r="B7372"/>
      <c r="C7372"/>
      <c r="D7372"/>
      <c r="E7372"/>
      <c r="F7372"/>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row>
    <row r="7373" spans="2:49" ht="16.5" customHeight="1">
      <c r="B7373"/>
      <c r="C7373"/>
      <c r="D7373"/>
      <c r="E7373"/>
      <c r="F7373"/>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row>
    <row r="7374" spans="2:49" ht="16.5" customHeight="1">
      <c r="B7374"/>
      <c r="C7374"/>
      <c r="D7374"/>
      <c r="E7374"/>
      <c r="F7374"/>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row>
    <row r="7375" spans="2:49" ht="16.5" customHeight="1">
      <c r="B7375"/>
      <c r="C7375"/>
      <c r="D7375"/>
      <c r="E7375"/>
      <c r="F7375"/>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row>
    <row r="7376" spans="2:49" ht="16.5" customHeight="1">
      <c r="B7376"/>
      <c r="C7376"/>
      <c r="D7376"/>
      <c r="E7376"/>
      <c r="F7376"/>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row>
    <row r="7377" spans="2:49" ht="16.5" customHeight="1">
      <c r="B7377"/>
      <c r="C7377"/>
      <c r="D7377"/>
      <c r="E7377"/>
      <c r="F7377"/>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row>
    <row r="7378" spans="2:49" ht="16.5" customHeight="1">
      <c r="B7378"/>
      <c r="C7378"/>
      <c r="D7378"/>
      <c r="E7378"/>
      <c r="F7378"/>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row>
    <row r="7379" spans="2:49" ht="16.5" customHeight="1">
      <c r="B7379"/>
      <c r="C7379"/>
      <c r="D7379"/>
      <c r="E7379"/>
      <c r="F7379"/>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row>
    <row r="7380" spans="2:49" ht="16.5" customHeight="1">
      <c r="B7380"/>
      <c r="C7380"/>
      <c r="D7380"/>
      <c r="E7380"/>
      <c r="F738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row>
    <row r="7381" spans="2:49" ht="16.5" customHeight="1">
      <c r="B7381"/>
      <c r="C7381"/>
      <c r="D7381"/>
      <c r="E7381"/>
      <c r="F7381"/>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row>
    <row r="7382" spans="2:49" ht="16.5" customHeight="1">
      <c r="B7382"/>
      <c r="C7382"/>
      <c r="D7382"/>
      <c r="E7382"/>
      <c r="F7382"/>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row>
    <row r="7383" spans="2:49" ht="16.5" customHeight="1">
      <c r="B7383"/>
      <c r="C7383"/>
      <c r="D7383"/>
      <c r="E7383"/>
      <c r="F7383"/>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row>
    <row r="7384" spans="2:49" ht="16.5" customHeight="1">
      <c r="B7384"/>
      <c r="C7384"/>
      <c r="D7384"/>
      <c r="E7384"/>
      <c r="F7384"/>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row>
    <row r="7385" spans="2:49" ht="16.5" customHeight="1">
      <c r="B7385"/>
      <c r="C7385"/>
      <c r="D7385"/>
      <c r="E7385"/>
      <c r="F7385"/>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row>
    <row r="7386" spans="2:49" ht="16.5" customHeight="1">
      <c r="B7386"/>
      <c r="C7386"/>
      <c r="D7386"/>
      <c r="E7386"/>
      <c r="F7386"/>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row>
    <row r="7387" spans="2:49" ht="16.5" customHeight="1">
      <c r="B7387"/>
      <c r="C7387"/>
      <c r="D7387"/>
      <c r="E7387"/>
      <c r="F7387"/>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row>
    <row r="7388" spans="2:49" ht="16.5" customHeight="1">
      <c r="B7388"/>
      <c r="C7388"/>
      <c r="D7388"/>
      <c r="E7388"/>
      <c r="F7388"/>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row>
    <row r="7389" spans="2:49" ht="16.5" customHeight="1">
      <c r="B7389"/>
      <c r="C7389"/>
      <c r="D7389"/>
      <c r="E7389"/>
      <c r="F7389"/>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row>
    <row r="7390" spans="2:49" ht="16.5" customHeight="1">
      <c r="B7390"/>
      <c r="C7390"/>
      <c r="D7390"/>
      <c r="E7390"/>
      <c r="F739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row>
    <row r="7391" spans="2:49" ht="16.5" customHeight="1">
      <c r="B7391"/>
      <c r="C7391"/>
      <c r="D7391"/>
      <c r="E7391"/>
      <c r="F7391"/>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row>
    <row r="7392" spans="2:49" ht="16.5" customHeight="1">
      <c r="B7392"/>
      <c r="C7392"/>
      <c r="D7392"/>
      <c r="E7392"/>
      <c r="F7392"/>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row>
    <row r="7393" spans="2:49" ht="16.5" customHeight="1">
      <c r="B7393"/>
      <c r="C7393"/>
      <c r="D7393"/>
      <c r="E7393"/>
      <c r="F7393"/>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row>
    <row r="7394" spans="2:49" ht="16.5" customHeight="1">
      <c r="B7394"/>
      <c r="C7394"/>
      <c r="D7394"/>
      <c r="E7394"/>
      <c r="F7394"/>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row>
    <row r="7395" spans="2:49" ht="16.5" customHeight="1">
      <c r="B7395"/>
      <c r="C7395"/>
      <c r="D7395"/>
      <c r="E7395"/>
      <c r="F7395"/>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row>
    <row r="7396" spans="2:49" ht="16.5" customHeight="1">
      <c r="B7396"/>
      <c r="C7396"/>
      <c r="D7396"/>
      <c r="E7396"/>
      <c r="F7396"/>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row>
    <row r="7397" spans="2:49" ht="16.5" customHeight="1">
      <c r="B7397"/>
      <c r="C7397"/>
      <c r="D7397"/>
      <c r="E7397"/>
      <c r="F7397"/>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row>
    <row r="7398" spans="2:49" ht="16.5" customHeight="1">
      <c r="B7398"/>
      <c r="C7398"/>
      <c r="D7398"/>
      <c r="E7398"/>
      <c r="F7398"/>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row>
    <row r="7399" spans="2:49" ht="16.5" customHeight="1">
      <c r="B7399"/>
      <c r="C7399"/>
      <c r="D7399"/>
      <c r="E7399"/>
      <c r="F7399"/>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row>
    <row r="7400" spans="2:49" ht="16.5" customHeight="1">
      <c r="B7400"/>
      <c r="C7400"/>
      <c r="D7400"/>
      <c r="E7400"/>
      <c r="F740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row>
    <row r="7401" spans="2:49" ht="16.5" customHeight="1">
      <c r="B7401"/>
      <c r="C7401"/>
      <c r="D7401"/>
      <c r="E7401"/>
      <c r="F7401"/>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row>
    <row r="7402" spans="2:49" ht="16.5" customHeight="1">
      <c r="B7402"/>
      <c r="C7402"/>
      <c r="D7402"/>
      <c r="E7402"/>
      <c r="F7402"/>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row>
    <row r="7403" spans="2:49" ht="16.5" customHeight="1">
      <c r="B7403"/>
      <c r="C7403"/>
      <c r="D7403"/>
      <c r="E7403"/>
      <c r="F7403"/>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row>
    <row r="7404" spans="2:49" ht="16.5" customHeight="1">
      <c r="B7404"/>
      <c r="C7404"/>
      <c r="D7404"/>
      <c r="E7404"/>
      <c r="F7404"/>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row>
    <row r="7405" spans="2:49" ht="16.5" customHeight="1">
      <c r="B7405"/>
      <c r="C7405"/>
      <c r="D7405"/>
      <c r="E7405"/>
      <c r="F7405"/>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row>
    <row r="7406" spans="2:49" ht="16.5" customHeight="1">
      <c r="B7406"/>
      <c r="C7406"/>
      <c r="D7406"/>
      <c r="E7406"/>
      <c r="F7406"/>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row>
    <row r="7407" spans="2:49" ht="16.5" customHeight="1">
      <c r="B7407"/>
      <c r="C7407"/>
      <c r="D7407"/>
      <c r="E7407"/>
      <c r="F7407"/>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row>
    <row r="7408" spans="2:49" ht="16.5" customHeight="1">
      <c r="B7408"/>
      <c r="C7408"/>
      <c r="D7408"/>
      <c r="E7408"/>
      <c r="F7408"/>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row>
    <row r="7409" spans="2:49" ht="16.5" customHeight="1">
      <c r="B7409"/>
      <c r="C7409"/>
      <c r="D7409"/>
      <c r="E7409"/>
      <c r="F7409"/>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row>
    <row r="7410" spans="2:49" ht="16.5" customHeight="1">
      <c r="B7410"/>
      <c r="C7410"/>
      <c r="D7410"/>
      <c r="E7410"/>
      <c r="F741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row>
    <row r="7411" spans="2:49" ht="16.5" customHeight="1">
      <c r="B7411"/>
      <c r="C7411"/>
      <c r="D7411"/>
      <c r="E7411"/>
      <c r="F7411"/>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row>
    <row r="7412" spans="2:49" ht="16.5" customHeight="1">
      <c r="B7412"/>
      <c r="C7412"/>
      <c r="D7412"/>
      <c r="E7412"/>
      <c r="F7412"/>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row>
    <row r="7413" spans="2:49" ht="16.5" customHeight="1">
      <c r="B7413"/>
      <c r="C7413"/>
      <c r="D7413"/>
      <c r="E7413"/>
      <c r="F7413"/>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row>
    <row r="7414" spans="2:49" ht="16.5" customHeight="1">
      <c r="B7414"/>
      <c r="C7414"/>
      <c r="D7414"/>
      <c r="E7414"/>
      <c r="F7414"/>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row>
    <row r="7415" spans="2:49" ht="16.5" customHeight="1">
      <c r="B7415"/>
      <c r="C7415"/>
      <c r="D7415"/>
      <c r="E7415"/>
      <c r="F7415"/>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row>
    <row r="7416" spans="2:49" ht="16.5" customHeight="1">
      <c r="B7416"/>
      <c r="C7416"/>
      <c r="D7416"/>
      <c r="E7416"/>
      <c r="F7416"/>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row>
    <row r="7417" spans="2:49" ht="16.5" customHeight="1">
      <c r="B7417"/>
      <c r="C7417"/>
      <c r="D7417"/>
      <c r="E7417"/>
      <c r="F7417"/>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row>
    <row r="7418" spans="2:49" ht="16.5" customHeight="1">
      <c r="B7418"/>
      <c r="C7418"/>
      <c r="D7418"/>
      <c r="E7418"/>
      <c r="F7418"/>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row>
    <row r="7419" spans="2:49" ht="16.5" customHeight="1">
      <c r="B7419"/>
      <c r="C7419"/>
      <c r="D7419"/>
      <c r="E7419"/>
      <c r="F7419"/>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row>
    <row r="7420" spans="2:49" ht="16.5" customHeight="1">
      <c r="B7420"/>
      <c r="C7420"/>
      <c r="D7420"/>
      <c r="E7420"/>
      <c r="F742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row>
    <row r="7421" spans="2:49" ht="16.5" customHeight="1">
      <c r="B7421"/>
      <c r="C7421"/>
      <c r="D7421"/>
      <c r="E7421"/>
      <c r="F7421"/>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row>
    <row r="7422" spans="2:49" ht="16.5" customHeight="1">
      <c r="B7422"/>
      <c r="C7422"/>
      <c r="D7422"/>
      <c r="E7422"/>
      <c r="F7422"/>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row>
    <row r="7423" spans="2:49" ht="16.5" customHeight="1">
      <c r="B7423"/>
      <c r="C7423"/>
      <c r="D7423"/>
      <c r="E7423"/>
      <c r="F7423"/>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row>
    <row r="7424" spans="2:49" ht="16.5" customHeight="1">
      <c r="B7424"/>
      <c r="C7424"/>
      <c r="D7424"/>
      <c r="E7424"/>
      <c r="F7424"/>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row>
    <row r="7425" spans="2:49" ht="16.5" customHeight="1">
      <c r="B7425"/>
      <c r="C7425"/>
      <c r="D7425"/>
      <c r="E7425"/>
      <c r="F7425"/>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row>
    <row r="7426" spans="2:49" ht="16.5" customHeight="1">
      <c r="B7426"/>
      <c r="C7426"/>
      <c r="D7426"/>
      <c r="E7426"/>
      <c r="F7426"/>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row>
    <row r="7427" spans="2:49" ht="16.5" customHeight="1">
      <c r="B7427"/>
      <c r="C7427"/>
      <c r="D7427"/>
      <c r="E7427"/>
      <c r="F7427"/>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row>
    <row r="7428" spans="2:49" ht="16.5" customHeight="1">
      <c r="B7428"/>
      <c r="C7428"/>
      <c r="D7428"/>
      <c r="E7428"/>
      <c r="F7428"/>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row>
    <row r="7429" spans="2:49" ht="16.5" customHeight="1">
      <c r="B7429"/>
      <c r="C7429"/>
      <c r="D7429"/>
      <c r="E7429"/>
      <c r="F7429"/>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row>
    <row r="7430" spans="2:49" ht="16.5" customHeight="1">
      <c r="B7430"/>
      <c r="C7430"/>
      <c r="D7430"/>
      <c r="E7430"/>
      <c r="F74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row>
    <row r="7431" spans="2:49" ht="16.5" customHeight="1">
      <c r="B7431"/>
      <c r="C7431"/>
      <c r="D7431"/>
      <c r="E7431"/>
      <c r="F7431"/>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row>
    <row r="7432" spans="2:49" ht="16.5" customHeight="1">
      <c r="B7432"/>
      <c r="C7432"/>
      <c r="D7432"/>
      <c r="E7432"/>
      <c r="F7432"/>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row>
    <row r="7433" spans="2:49" ht="16.5" customHeight="1">
      <c r="B7433"/>
      <c r="C7433"/>
      <c r="D7433"/>
      <c r="E7433"/>
      <c r="F7433"/>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row>
    <row r="7434" spans="2:49" ht="16.5" customHeight="1">
      <c r="B7434"/>
      <c r="C7434"/>
      <c r="D7434"/>
      <c r="E7434"/>
      <c r="F7434"/>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row>
    <row r="7435" spans="2:49" ht="16.5" customHeight="1">
      <c r="B7435"/>
      <c r="C7435"/>
      <c r="D7435"/>
      <c r="E7435"/>
      <c r="F7435"/>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row>
    <row r="7436" spans="2:49" ht="16.5" customHeight="1">
      <c r="B7436"/>
      <c r="C7436"/>
      <c r="D7436"/>
      <c r="E7436"/>
      <c r="F7436"/>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row>
    <row r="7437" spans="2:49" ht="16.5" customHeight="1">
      <c r="B7437"/>
      <c r="C7437"/>
      <c r="D7437"/>
      <c r="E7437"/>
      <c r="F7437"/>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row>
    <row r="7438" spans="2:49" ht="16.5" customHeight="1">
      <c r="B7438"/>
      <c r="C7438"/>
      <c r="D7438"/>
      <c r="E7438"/>
      <c r="F7438"/>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row>
    <row r="7439" spans="2:49" ht="16.5" customHeight="1">
      <c r="B7439"/>
      <c r="C7439"/>
      <c r="D7439"/>
      <c r="E7439"/>
      <c r="F7439"/>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row>
    <row r="7440" spans="2:49" ht="16.5" customHeight="1">
      <c r="B7440"/>
      <c r="C7440"/>
      <c r="D7440"/>
      <c r="E7440"/>
      <c r="F744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row>
    <row r="7441" spans="2:49" ht="16.5" customHeight="1">
      <c r="B7441"/>
      <c r="C7441"/>
      <c r="D7441"/>
      <c r="E7441"/>
      <c r="F7441"/>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row>
    <row r="7442" spans="2:49" ht="16.5" customHeight="1">
      <c r="B7442"/>
      <c r="C7442"/>
      <c r="D7442"/>
      <c r="E7442"/>
      <c r="F7442"/>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row>
    <row r="7443" spans="2:49" ht="16.5" customHeight="1">
      <c r="B7443"/>
      <c r="C7443"/>
      <c r="D7443"/>
      <c r="E7443"/>
      <c r="F7443"/>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row>
    <row r="7444" spans="2:49" ht="16.5" customHeight="1">
      <c r="B7444"/>
      <c r="C7444"/>
      <c r="D7444"/>
      <c r="E7444"/>
      <c r="F7444"/>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row>
    <row r="7445" spans="2:49" ht="16.5" customHeight="1">
      <c r="B7445"/>
      <c r="C7445"/>
      <c r="D7445"/>
      <c r="E7445"/>
      <c r="F7445"/>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row>
    <row r="7446" spans="2:49" ht="16.5" customHeight="1">
      <c r="B7446"/>
      <c r="C7446"/>
      <c r="D7446"/>
      <c r="E7446"/>
      <c r="F7446"/>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row>
    <row r="7447" spans="2:49" ht="16.5" customHeight="1">
      <c r="B7447"/>
      <c r="C7447"/>
      <c r="D7447"/>
      <c r="E7447"/>
      <c r="F7447"/>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row>
    <row r="7448" spans="2:49" ht="16.5" customHeight="1">
      <c r="B7448"/>
      <c r="C7448"/>
      <c r="D7448"/>
      <c r="E7448"/>
      <c r="F7448"/>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row>
    <row r="7449" spans="2:49" ht="16.5" customHeight="1">
      <c r="B7449"/>
      <c r="C7449"/>
      <c r="D7449"/>
      <c r="E7449"/>
      <c r="F7449"/>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row>
    <row r="7450" spans="2:49" ht="16.5" customHeight="1">
      <c r="B7450"/>
      <c r="C7450"/>
      <c r="D7450"/>
      <c r="E7450"/>
      <c r="F745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row>
    <row r="7451" spans="2:49" ht="16.5" customHeight="1">
      <c r="B7451"/>
      <c r="C7451"/>
      <c r="D7451"/>
      <c r="E7451"/>
      <c r="F7451"/>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row>
    <row r="7452" spans="2:49" ht="16.5" customHeight="1">
      <c r="B7452"/>
      <c r="C7452"/>
      <c r="D7452"/>
      <c r="E7452"/>
      <c r="F7452"/>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row>
    <row r="7453" spans="2:49" ht="16.5" customHeight="1">
      <c r="B7453"/>
      <c r="C7453"/>
      <c r="D7453"/>
      <c r="E7453"/>
      <c r="F7453"/>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row>
    <row r="7454" spans="2:49" ht="16.5" customHeight="1">
      <c r="B7454"/>
      <c r="C7454"/>
      <c r="D7454"/>
      <c r="E7454"/>
      <c r="F7454"/>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row>
    <row r="7455" spans="2:49" ht="16.5" customHeight="1">
      <c r="B7455"/>
      <c r="C7455"/>
      <c r="D7455"/>
      <c r="E7455"/>
      <c r="F7455"/>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row>
    <row r="7456" spans="2:49" ht="16.5" customHeight="1">
      <c r="B7456"/>
      <c r="C7456"/>
      <c r="D7456"/>
      <c r="E7456"/>
      <c r="F7456"/>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row>
    <row r="7457" spans="2:49" ht="16.5" customHeight="1">
      <c r="B7457"/>
      <c r="C7457"/>
      <c r="D7457"/>
      <c r="E7457"/>
      <c r="F7457"/>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row>
    <row r="7458" spans="2:49" ht="16.5" customHeight="1">
      <c r="B7458"/>
      <c r="C7458"/>
      <c r="D7458"/>
      <c r="E7458"/>
      <c r="F7458"/>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row>
    <row r="7459" spans="2:49" ht="16.5" customHeight="1">
      <c r="B7459"/>
      <c r="C7459"/>
      <c r="D7459"/>
      <c r="E7459"/>
      <c r="F7459"/>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row>
    <row r="7460" spans="2:49" ht="16.5" customHeight="1">
      <c r="B7460"/>
      <c r="C7460"/>
      <c r="D7460"/>
      <c r="E7460"/>
      <c r="F746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row>
    <row r="7461" spans="2:49" ht="16.5" customHeight="1">
      <c r="B7461"/>
      <c r="C7461"/>
      <c r="D7461"/>
      <c r="E7461"/>
      <c r="F7461"/>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row>
    <row r="7462" spans="2:49" ht="16.5" customHeight="1">
      <c r="B7462"/>
      <c r="C7462"/>
      <c r="D7462"/>
      <c r="E7462"/>
      <c r="F7462"/>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row>
    <row r="7463" spans="2:49" ht="16.5" customHeight="1">
      <c r="B7463"/>
      <c r="C7463"/>
      <c r="D7463"/>
      <c r="E7463"/>
      <c r="F7463"/>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row>
    <row r="7464" spans="2:49" ht="16.5" customHeight="1">
      <c r="B7464"/>
      <c r="C7464"/>
      <c r="D7464"/>
      <c r="E7464"/>
      <c r="F7464"/>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row>
    <row r="7465" spans="2:49" ht="16.5" customHeight="1">
      <c r="B7465"/>
      <c r="C7465"/>
      <c r="D7465"/>
      <c r="E7465"/>
      <c r="F7465"/>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row>
    <row r="7466" spans="2:49" ht="16.5" customHeight="1">
      <c r="B7466"/>
      <c r="C7466"/>
      <c r="D7466"/>
      <c r="E7466"/>
      <c r="F7466"/>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row>
    <row r="7467" spans="2:49" ht="16.5" customHeight="1">
      <c r="B7467"/>
      <c r="C7467"/>
      <c r="D7467"/>
      <c r="E7467"/>
      <c r="F7467"/>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row>
    <row r="7468" spans="2:49" ht="16.5" customHeight="1">
      <c r="B7468"/>
      <c r="C7468"/>
      <c r="D7468"/>
      <c r="E7468"/>
      <c r="F7468"/>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row>
    <row r="7469" spans="2:49" ht="16.5" customHeight="1">
      <c r="B7469"/>
      <c r="C7469"/>
      <c r="D7469"/>
      <c r="E7469"/>
      <c r="F7469"/>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row>
    <row r="7470" spans="2:49" ht="16.5" customHeight="1">
      <c r="B7470"/>
      <c r="C7470"/>
      <c r="D7470"/>
      <c r="E7470"/>
      <c r="F747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row>
    <row r="7471" spans="2:49" ht="16.5" customHeight="1">
      <c r="B7471"/>
      <c r="C7471"/>
      <c r="D7471"/>
      <c r="E7471"/>
      <c r="F7471"/>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row>
    <row r="7472" spans="2:49" ht="16.5" customHeight="1">
      <c r="B7472"/>
      <c r="C7472"/>
      <c r="D7472"/>
      <c r="E7472"/>
      <c r="F7472"/>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row>
    <row r="7473" spans="2:49" ht="16.5" customHeight="1">
      <c r="B7473"/>
      <c r="C7473"/>
      <c r="D7473"/>
      <c r="E7473"/>
      <c r="F7473"/>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row>
    <row r="7474" spans="2:49" ht="16.5" customHeight="1">
      <c r="B7474"/>
      <c r="C7474"/>
      <c r="D7474"/>
      <c r="E7474"/>
      <c r="F7474"/>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row>
    <row r="7475" spans="2:49" ht="16.5" customHeight="1">
      <c r="B7475"/>
      <c r="C7475"/>
      <c r="D7475"/>
      <c r="E7475"/>
      <c r="F7475"/>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row>
    <row r="7476" spans="2:49" ht="16.5" customHeight="1">
      <c r="B7476"/>
      <c r="C7476"/>
      <c r="D7476"/>
      <c r="E7476"/>
      <c r="F7476"/>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row>
    <row r="7477" spans="2:49" ht="16.5" customHeight="1">
      <c r="B7477"/>
      <c r="C7477"/>
      <c r="D7477"/>
      <c r="E7477"/>
      <c r="F7477"/>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row>
    <row r="7478" spans="2:49" ht="16.5" customHeight="1">
      <c r="B7478"/>
      <c r="C7478"/>
      <c r="D7478"/>
      <c r="E7478"/>
      <c r="F7478"/>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row>
    <row r="7479" spans="2:49" ht="16.5" customHeight="1">
      <c r="B7479"/>
      <c r="C7479"/>
      <c r="D7479"/>
      <c r="E7479"/>
      <c r="F7479"/>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row>
    <row r="7480" spans="2:49" ht="16.5" customHeight="1">
      <c r="B7480"/>
      <c r="C7480"/>
      <c r="D7480"/>
      <c r="E7480"/>
      <c r="F748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row>
    <row r="7481" spans="2:49" ht="16.5" customHeight="1">
      <c r="B7481"/>
      <c r="C7481"/>
      <c r="D7481"/>
      <c r="E7481"/>
      <c r="F7481"/>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row>
    <row r="7482" spans="2:49" ht="16.5" customHeight="1">
      <c r="B7482"/>
      <c r="C7482"/>
      <c r="D7482"/>
      <c r="E7482"/>
      <c r="F7482"/>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row>
    <row r="7483" spans="2:49" ht="16.5" customHeight="1">
      <c r="B7483"/>
      <c r="C7483"/>
      <c r="D7483"/>
      <c r="E7483"/>
      <c r="F7483"/>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row>
    <row r="7484" spans="2:49" ht="16.5" customHeight="1">
      <c r="B7484"/>
      <c r="C7484"/>
      <c r="D7484"/>
      <c r="E7484"/>
      <c r="F7484"/>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row>
    <row r="7485" spans="2:49" ht="16.5" customHeight="1">
      <c r="B7485"/>
      <c r="C7485"/>
      <c r="D7485"/>
      <c r="E7485"/>
      <c r="F7485"/>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row>
    <row r="7486" spans="2:49" ht="16.5" customHeight="1">
      <c r="B7486"/>
      <c r="C7486"/>
      <c r="D7486"/>
      <c r="E7486"/>
      <c r="F7486"/>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row>
    <row r="7487" spans="2:49" ht="16.5" customHeight="1">
      <c r="B7487"/>
      <c r="C7487"/>
      <c r="D7487"/>
      <c r="E7487"/>
      <c r="F7487"/>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row>
    <row r="7488" spans="2:49" ht="16.5" customHeight="1">
      <c r="B7488"/>
      <c r="C7488"/>
      <c r="D7488"/>
      <c r="E7488"/>
      <c r="F7488"/>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row>
    <row r="7489" spans="2:49" ht="16.5" customHeight="1">
      <c r="B7489"/>
      <c r="C7489"/>
      <c r="D7489"/>
      <c r="E7489"/>
      <c r="F7489"/>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row>
    <row r="7490" spans="2:49" ht="16.5" customHeight="1">
      <c r="B7490"/>
      <c r="C7490"/>
      <c r="D7490"/>
      <c r="E7490"/>
      <c r="F749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row>
    <row r="7491" spans="2:49" ht="16.5" customHeight="1">
      <c r="B7491"/>
      <c r="C7491"/>
      <c r="D7491"/>
      <c r="E7491"/>
      <c r="F7491"/>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row>
    <row r="7492" spans="2:49" ht="16.5" customHeight="1">
      <c r="B7492"/>
      <c r="C7492"/>
      <c r="D7492"/>
      <c r="E7492"/>
      <c r="F7492"/>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row>
    <row r="7493" spans="2:49" ht="16.5" customHeight="1">
      <c r="B7493"/>
      <c r="C7493"/>
      <c r="D7493"/>
      <c r="E7493"/>
      <c r="F7493"/>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row>
    <row r="7494" spans="2:49" ht="16.5" customHeight="1">
      <c r="B7494"/>
      <c r="C7494"/>
      <c r="D7494"/>
      <c r="E7494"/>
      <c r="F7494"/>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row>
    <row r="7495" spans="2:49" ht="16.5" customHeight="1">
      <c r="B7495"/>
      <c r="C7495"/>
      <c r="D7495"/>
      <c r="E7495"/>
      <c r="F7495"/>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row>
    <row r="7496" spans="2:49" ht="16.5" customHeight="1">
      <c r="B7496"/>
      <c r="C7496"/>
      <c r="D7496"/>
      <c r="E7496"/>
      <c r="F7496"/>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row>
    <row r="7497" spans="2:49" ht="16.5" customHeight="1">
      <c r="B7497"/>
      <c r="C7497"/>
      <c r="D7497"/>
      <c r="E7497"/>
      <c r="F7497"/>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row>
    <row r="7498" spans="2:49" ht="16.5" customHeight="1">
      <c r="B7498"/>
      <c r="C7498"/>
      <c r="D7498"/>
      <c r="E7498"/>
      <c r="F7498"/>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row>
    <row r="7499" spans="2:49" ht="16.5" customHeight="1">
      <c r="B7499"/>
      <c r="C7499"/>
      <c r="D7499"/>
      <c r="E7499"/>
      <c r="F7499"/>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row>
    <row r="7500" spans="2:49" ht="16.5" customHeight="1">
      <c r="B7500"/>
      <c r="C7500"/>
      <c r="D7500"/>
      <c r="E7500"/>
      <c r="F750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row>
    <row r="7501" spans="2:49" ht="16.5" customHeight="1">
      <c r="B7501"/>
      <c r="C7501"/>
      <c r="D7501"/>
      <c r="E7501"/>
      <c r="F7501"/>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row>
    <row r="7502" spans="2:49" ht="16.5" customHeight="1">
      <c r="B7502"/>
      <c r="C7502"/>
      <c r="D7502"/>
      <c r="E7502"/>
      <c r="F7502"/>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row>
    <row r="7503" spans="2:49" ht="16.5" customHeight="1">
      <c r="B7503"/>
      <c r="C7503"/>
      <c r="D7503"/>
      <c r="E7503"/>
      <c r="F7503"/>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row>
    <row r="7504" spans="2:49" ht="16.5" customHeight="1">
      <c r="B7504"/>
      <c r="C7504"/>
      <c r="D7504"/>
      <c r="E7504"/>
      <c r="F7504"/>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row>
    <row r="7505" spans="2:49" ht="16.5" customHeight="1">
      <c r="B7505"/>
      <c r="C7505"/>
      <c r="D7505"/>
      <c r="E7505"/>
      <c r="F7505"/>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row>
    <row r="7506" spans="2:49" ht="16.5" customHeight="1">
      <c r="B7506"/>
      <c r="C7506"/>
      <c r="D7506"/>
      <c r="E7506"/>
      <c r="F7506"/>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row>
    <row r="7507" spans="2:49" ht="16.5" customHeight="1">
      <c r="B7507"/>
      <c r="C7507"/>
      <c r="D7507"/>
      <c r="E7507"/>
      <c r="F7507"/>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row>
    <row r="7508" spans="2:49" ht="16.5" customHeight="1">
      <c r="B7508"/>
      <c r="C7508"/>
      <c r="D7508"/>
      <c r="E7508"/>
      <c r="F7508"/>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row>
    <row r="7509" spans="2:49" ht="16.5" customHeight="1">
      <c r="B7509"/>
      <c r="C7509"/>
      <c r="D7509"/>
      <c r="E7509"/>
      <c r="F7509"/>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row>
    <row r="7510" spans="2:49" ht="16.5" customHeight="1">
      <c r="B7510"/>
      <c r="C7510"/>
      <c r="D7510"/>
      <c r="E7510"/>
      <c r="F751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row>
    <row r="7511" spans="2:49" ht="16.5" customHeight="1">
      <c r="B7511"/>
      <c r="C7511"/>
      <c r="D7511"/>
      <c r="E7511"/>
      <c r="F7511"/>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row>
    <row r="7512" spans="2:49" ht="16.5" customHeight="1">
      <c r="B7512"/>
      <c r="C7512"/>
      <c r="D7512"/>
      <c r="E7512"/>
      <c r="F7512"/>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row>
    <row r="7513" spans="2:49" ht="16.5" customHeight="1">
      <c r="B7513"/>
      <c r="C7513"/>
      <c r="D7513"/>
      <c r="E7513"/>
      <c r="F7513"/>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row>
    <row r="7514" spans="2:49" ht="16.5" customHeight="1">
      <c r="B7514"/>
      <c r="C7514"/>
      <c r="D7514"/>
      <c r="E7514"/>
      <c r="F7514"/>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row>
    <row r="7515" spans="2:49" ht="16.5" customHeight="1">
      <c r="B7515"/>
      <c r="C7515"/>
      <c r="D7515"/>
      <c r="E7515"/>
      <c r="F7515"/>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row>
    <row r="7516" spans="2:49" ht="16.5" customHeight="1">
      <c r="B7516"/>
      <c r="C7516"/>
      <c r="D7516"/>
      <c r="E7516"/>
      <c r="F7516"/>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row>
    <row r="7517" spans="2:49" ht="16.5" customHeight="1">
      <c r="B7517"/>
      <c r="C7517"/>
      <c r="D7517"/>
      <c r="E7517"/>
      <c r="F7517"/>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row>
    <row r="7518" spans="2:49" ht="16.5" customHeight="1">
      <c r="B7518"/>
      <c r="C7518"/>
      <c r="D7518"/>
      <c r="E7518"/>
      <c r="F7518"/>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row>
    <row r="7519" spans="2:49" ht="16.5" customHeight="1">
      <c r="B7519"/>
      <c r="C7519"/>
      <c r="D7519"/>
      <c r="E7519"/>
      <c r="F7519"/>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row>
    <row r="7520" spans="2:49" ht="16.5" customHeight="1">
      <c r="B7520"/>
      <c r="C7520"/>
      <c r="D7520"/>
      <c r="E7520"/>
      <c r="F752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row>
    <row r="7521" spans="2:49" ht="16.5" customHeight="1">
      <c r="B7521"/>
      <c r="C7521"/>
      <c r="D7521"/>
      <c r="E7521"/>
      <c r="F7521"/>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row>
    <row r="7522" spans="2:49" ht="16.5" customHeight="1">
      <c r="B7522"/>
      <c r="C7522"/>
      <c r="D7522"/>
      <c r="E7522"/>
      <c r="F7522"/>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row>
    <row r="7523" spans="2:49" ht="16.5" customHeight="1">
      <c r="B7523"/>
      <c r="C7523"/>
      <c r="D7523"/>
      <c r="E7523"/>
      <c r="F7523"/>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row>
    <row r="7524" spans="2:49" ht="16.5" customHeight="1">
      <c r="B7524"/>
      <c r="C7524"/>
      <c r="D7524"/>
      <c r="E7524"/>
      <c r="F7524"/>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row>
    <row r="7525" spans="2:49" ht="16.5" customHeight="1">
      <c r="B7525"/>
      <c r="C7525"/>
      <c r="D7525"/>
      <c r="E7525"/>
      <c r="F7525"/>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row>
    <row r="7526" spans="2:49" ht="16.5" customHeight="1">
      <c r="B7526"/>
      <c r="C7526"/>
      <c r="D7526"/>
      <c r="E7526"/>
      <c r="F7526"/>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row>
    <row r="7527" spans="2:49" ht="16.5" customHeight="1">
      <c r="B7527"/>
      <c r="C7527"/>
      <c r="D7527"/>
      <c r="E7527"/>
      <c r="F7527"/>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row>
    <row r="7528" spans="2:49" ht="16.5" customHeight="1">
      <c r="B7528"/>
      <c r="C7528"/>
      <c r="D7528"/>
      <c r="E7528"/>
      <c r="F7528"/>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row>
    <row r="7529" spans="2:49" ht="16.5" customHeight="1">
      <c r="B7529"/>
      <c r="C7529"/>
      <c r="D7529"/>
      <c r="E7529"/>
      <c r="F7529"/>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row>
    <row r="7530" spans="2:49" ht="16.5" customHeight="1">
      <c r="B7530"/>
      <c r="C7530"/>
      <c r="D7530"/>
      <c r="E7530"/>
      <c r="F75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row>
    <row r="7531" spans="2:49" ht="16.5" customHeight="1">
      <c r="B7531"/>
      <c r="C7531"/>
      <c r="D7531"/>
      <c r="E7531"/>
      <c r="F7531"/>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row>
    <row r="7532" spans="2:49" ht="16.5" customHeight="1">
      <c r="B7532"/>
      <c r="C7532"/>
      <c r="D7532"/>
      <c r="E7532"/>
      <c r="F7532"/>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row>
    <row r="7533" spans="2:49" ht="16.5" customHeight="1">
      <c r="B7533"/>
      <c r="C7533"/>
      <c r="D7533"/>
      <c r="E7533"/>
      <c r="F7533"/>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row>
    <row r="7534" spans="2:49" ht="16.5" customHeight="1">
      <c r="B7534"/>
      <c r="C7534"/>
      <c r="D7534"/>
      <c r="E7534"/>
      <c r="F7534"/>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row>
    <row r="7535" spans="2:49" ht="16.5" customHeight="1">
      <c r="B7535"/>
      <c r="C7535"/>
      <c r="D7535"/>
      <c r="E7535"/>
      <c r="F7535"/>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row>
    <row r="7536" spans="2:49" ht="16.5" customHeight="1">
      <c r="B7536"/>
      <c r="C7536"/>
      <c r="D7536"/>
      <c r="E7536"/>
      <c r="F7536"/>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row>
    <row r="7537" spans="2:49" ht="16.5" customHeight="1">
      <c r="B7537"/>
      <c r="C7537"/>
      <c r="D7537"/>
      <c r="E7537"/>
      <c r="F7537"/>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row>
    <row r="7538" spans="2:49" ht="16.5" customHeight="1">
      <c r="B7538"/>
      <c r="C7538"/>
      <c r="D7538"/>
      <c r="E7538"/>
      <c r="F7538"/>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row>
    <row r="7539" spans="2:49" ht="16.5" customHeight="1">
      <c r="B7539"/>
      <c r="C7539"/>
      <c r="D7539"/>
      <c r="E7539"/>
      <c r="F7539"/>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row>
    <row r="7540" spans="2:49" ht="16.5" customHeight="1">
      <c r="B7540"/>
      <c r="C7540"/>
      <c r="D7540"/>
      <c r="E7540"/>
      <c r="F754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row>
    <row r="7541" spans="2:49" ht="16.5" customHeight="1">
      <c r="B7541"/>
      <c r="C7541"/>
      <c r="D7541"/>
      <c r="E7541"/>
      <c r="F7541"/>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row>
    <row r="7542" spans="2:49" ht="16.5" customHeight="1">
      <c r="B7542"/>
      <c r="C7542"/>
      <c r="D7542"/>
      <c r="E7542"/>
      <c r="F7542"/>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row>
    <row r="7543" spans="2:49" ht="16.5" customHeight="1">
      <c r="B7543"/>
      <c r="C7543"/>
      <c r="D7543"/>
      <c r="E7543"/>
      <c r="F7543"/>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row>
    <row r="7544" spans="2:49" ht="16.5" customHeight="1">
      <c r="B7544"/>
      <c r="C7544"/>
      <c r="D7544"/>
      <c r="E7544"/>
      <c r="F7544"/>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row>
    <row r="7545" spans="2:49" ht="16.5" customHeight="1">
      <c r="B7545"/>
      <c r="C7545"/>
      <c r="D7545"/>
      <c r="E7545"/>
      <c r="F7545"/>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row>
    <row r="7546" spans="2:49" ht="16.5" customHeight="1">
      <c r="B7546"/>
      <c r="C7546"/>
      <c r="D7546"/>
      <c r="E7546"/>
      <c r="F7546"/>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row>
    <row r="7547" spans="2:49" ht="16.5" customHeight="1">
      <c r="B7547"/>
      <c r="C7547"/>
      <c r="D7547"/>
      <c r="E7547"/>
      <c r="F7547"/>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row>
    <row r="7548" spans="2:49" ht="16.5" customHeight="1">
      <c r="B7548"/>
      <c r="C7548"/>
      <c r="D7548"/>
      <c r="E7548"/>
      <c r="F7548"/>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row>
    <row r="7549" spans="2:49" ht="16.5" customHeight="1">
      <c r="B7549"/>
      <c r="C7549"/>
      <c r="D7549"/>
      <c r="E7549"/>
      <c r="F7549"/>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row>
    <row r="7550" spans="2:49" ht="16.5" customHeight="1">
      <c r="B7550"/>
      <c r="C7550"/>
      <c r="D7550"/>
      <c r="E7550"/>
      <c r="F755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row>
    <row r="7551" spans="2:49" ht="16.5" customHeight="1">
      <c r="B7551"/>
      <c r="C7551"/>
      <c r="D7551"/>
      <c r="E7551"/>
      <c r="F7551"/>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row>
    <row r="7552" spans="2:49" ht="16.5" customHeight="1">
      <c r="B7552"/>
      <c r="C7552"/>
      <c r="D7552"/>
      <c r="E7552"/>
      <c r="F7552"/>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row>
    <row r="7553" spans="2:49" ht="16.5" customHeight="1">
      <c r="B7553"/>
      <c r="C7553"/>
      <c r="D7553"/>
      <c r="E7553"/>
      <c r="F7553"/>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row>
    <row r="7554" spans="2:49" ht="16.5" customHeight="1">
      <c r="B7554"/>
      <c r="C7554"/>
      <c r="D7554"/>
      <c r="E7554"/>
      <c r="F7554"/>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row>
    <row r="7555" spans="2:49" ht="16.5" customHeight="1">
      <c r="B7555"/>
      <c r="C7555"/>
      <c r="D7555"/>
      <c r="E7555"/>
      <c r="F7555"/>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row>
    <row r="7556" spans="2:49" ht="16.5" customHeight="1">
      <c r="B7556"/>
      <c r="C7556"/>
      <c r="D7556"/>
      <c r="E7556"/>
      <c r="F7556"/>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row>
    <row r="7557" spans="2:49" ht="16.5" customHeight="1">
      <c r="B7557"/>
      <c r="C7557"/>
      <c r="D7557"/>
      <c r="E7557"/>
      <c r="F7557"/>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row>
    <row r="7558" spans="2:49" ht="16.5" customHeight="1">
      <c r="B7558"/>
      <c r="C7558"/>
      <c r="D7558"/>
      <c r="E7558"/>
      <c r="F7558"/>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row>
    <row r="7559" spans="2:49" ht="16.5" customHeight="1">
      <c r="B7559"/>
      <c r="C7559"/>
      <c r="D7559"/>
      <c r="E7559"/>
      <c r="F7559"/>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row>
    <row r="7560" spans="2:49" ht="16.5" customHeight="1">
      <c r="B7560"/>
      <c r="C7560"/>
      <c r="D7560"/>
      <c r="E7560"/>
      <c r="F756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row>
    <row r="7561" spans="2:49" ht="16.5" customHeight="1">
      <c r="B7561"/>
      <c r="C7561"/>
      <c r="D7561"/>
      <c r="E7561"/>
      <c r="F7561"/>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row>
    <row r="7562" spans="2:49" ht="16.5" customHeight="1">
      <c r="B7562"/>
      <c r="C7562"/>
      <c r="D7562"/>
      <c r="E7562"/>
      <c r="F7562"/>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row>
    <row r="7563" spans="2:49" ht="16.5" customHeight="1">
      <c r="B7563"/>
      <c r="C7563"/>
      <c r="D7563"/>
      <c r="E7563"/>
      <c r="F7563"/>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row>
    <row r="7564" spans="2:49" ht="16.5" customHeight="1">
      <c r="B7564"/>
      <c r="C7564"/>
      <c r="D7564"/>
      <c r="E7564"/>
      <c r="F7564"/>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row>
    <row r="7565" spans="2:49" ht="16.5" customHeight="1">
      <c r="B7565"/>
      <c r="C7565"/>
      <c r="D7565"/>
      <c r="E7565"/>
      <c r="F7565"/>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row>
    <row r="7566" spans="2:49" ht="16.5" customHeight="1">
      <c r="B7566"/>
      <c r="C7566"/>
      <c r="D7566"/>
      <c r="E7566"/>
      <c r="F7566"/>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row>
    <row r="7567" spans="2:49" ht="16.5" customHeight="1">
      <c r="B7567"/>
      <c r="C7567"/>
      <c r="D7567"/>
      <c r="E7567"/>
      <c r="F7567"/>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row>
    <row r="7568" spans="2:49" ht="16.5" customHeight="1">
      <c r="B7568"/>
      <c r="C7568"/>
      <c r="D7568"/>
      <c r="E7568"/>
      <c r="F7568"/>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row>
    <row r="7569" spans="2:49" ht="16.5" customHeight="1">
      <c r="B7569"/>
      <c r="C7569"/>
      <c r="D7569"/>
      <c r="E7569"/>
      <c r="F7569"/>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row>
    <row r="7570" spans="2:49" ht="16.5" customHeight="1">
      <c r="B7570"/>
      <c r="C7570"/>
      <c r="D7570"/>
      <c r="E7570"/>
      <c r="F757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row>
    <row r="7571" spans="2:49" ht="16.5" customHeight="1">
      <c r="B7571"/>
      <c r="C7571"/>
      <c r="D7571"/>
      <c r="E7571"/>
      <c r="F7571"/>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row>
    <row r="7572" spans="2:49" ht="16.5" customHeight="1">
      <c r="B7572"/>
      <c r="C7572"/>
      <c r="D7572"/>
      <c r="E7572"/>
      <c r="F7572"/>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row>
    <row r="7573" spans="2:49" ht="16.5" customHeight="1">
      <c r="B7573"/>
      <c r="C7573"/>
      <c r="D7573"/>
      <c r="E7573"/>
      <c r="F7573"/>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row>
    <row r="7574" spans="2:49" ht="16.5" customHeight="1">
      <c r="B7574"/>
      <c r="C7574"/>
      <c r="D7574"/>
      <c r="E7574"/>
      <c r="F7574"/>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row>
    <row r="7575" spans="2:49" ht="16.5" customHeight="1">
      <c r="B7575"/>
      <c r="C7575"/>
      <c r="D7575"/>
      <c r="E7575"/>
      <c r="F7575"/>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row>
    <row r="7576" spans="2:49" ht="16.5" customHeight="1">
      <c r="B7576"/>
      <c r="C7576"/>
      <c r="D7576"/>
      <c r="E7576"/>
      <c r="F7576"/>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row>
    <row r="7577" spans="2:49" ht="16.5" customHeight="1">
      <c r="B7577"/>
      <c r="C7577"/>
      <c r="D7577"/>
      <c r="E7577"/>
      <c r="F7577"/>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row>
    <row r="7578" spans="2:49" ht="16.5" customHeight="1">
      <c r="B7578"/>
      <c r="C7578"/>
      <c r="D7578"/>
      <c r="E7578"/>
      <c r="F7578"/>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row>
    <row r="7579" spans="2:49" ht="16.5" customHeight="1">
      <c r="B7579"/>
      <c r="C7579"/>
      <c r="D7579"/>
      <c r="E7579"/>
      <c r="F7579"/>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row>
    <row r="7580" spans="2:49" ht="16.5" customHeight="1">
      <c r="B7580"/>
      <c r="C7580"/>
      <c r="D7580"/>
      <c r="E7580"/>
      <c r="F758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row>
    <row r="7581" spans="2:49" ht="16.5" customHeight="1">
      <c r="B7581"/>
      <c r="C7581"/>
      <c r="D7581"/>
      <c r="E7581"/>
      <c r="F7581"/>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row>
    <row r="7582" spans="2:49" ht="16.5" customHeight="1">
      <c r="B7582"/>
      <c r="C7582"/>
      <c r="D7582"/>
      <c r="E7582"/>
      <c r="F7582"/>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row>
    <row r="7583" spans="2:49" ht="16.5" customHeight="1">
      <c r="B7583"/>
      <c r="C7583"/>
      <c r="D7583"/>
      <c r="E7583"/>
      <c r="F7583"/>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row>
    <row r="7584" spans="2:49" ht="16.5" customHeight="1">
      <c r="B7584"/>
      <c r="C7584"/>
      <c r="D7584"/>
      <c r="E7584"/>
      <c r="F7584"/>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row>
    <row r="7585" spans="2:49" ht="16.5" customHeight="1">
      <c r="B7585"/>
      <c r="C7585"/>
      <c r="D7585"/>
      <c r="E7585"/>
      <c r="F7585"/>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row>
    <row r="7586" spans="2:49" ht="16.5" customHeight="1">
      <c r="B7586"/>
      <c r="C7586"/>
      <c r="D7586"/>
      <c r="E7586"/>
      <c r="F7586"/>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row>
    <row r="7587" spans="2:49" ht="16.5" customHeight="1">
      <c r="B7587"/>
      <c r="C7587"/>
      <c r="D7587"/>
      <c r="E7587"/>
      <c r="F7587"/>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row>
    <row r="7588" spans="2:49" ht="16.5" customHeight="1">
      <c r="B7588"/>
      <c r="C7588"/>
      <c r="D7588"/>
      <c r="E7588"/>
      <c r="F7588"/>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row>
    <row r="7589" spans="2:49" ht="16.5" customHeight="1">
      <c r="B7589"/>
      <c r="C7589"/>
      <c r="D7589"/>
      <c r="E7589"/>
      <c r="F7589"/>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row>
    <row r="7590" spans="2:49" ht="16.5" customHeight="1">
      <c r="B7590"/>
      <c r="C7590"/>
      <c r="D7590"/>
      <c r="E7590"/>
      <c r="F759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row>
    <row r="7591" spans="2:49" ht="16.5" customHeight="1">
      <c r="B7591"/>
      <c r="C7591"/>
      <c r="D7591"/>
      <c r="E7591"/>
      <c r="F7591"/>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row>
    <row r="7592" spans="2:49" ht="16.5" customHeight="1">
      <c r="B7592"/>
      <c r="C7592"/>
      <c r="D7592"/>
      <c r="E7592"/>
      <c r="F7592"/>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row>
    <row r="7593" spans="2:49" ht="16.5" customHeight="1">
      <c r="B7593"/>
      <c r="C7593"/>
      <c r="D7593"/>
      <c r="E7593"/>
      <c r="F7593"/>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row>
    <row r="7594" spans="2:49" ht="16.5" customHeight="1">
      <c r="B7594"/>
      <c r="C7594"/>
      <c r="D7594"/>
      <c r="E7594"/>
      <c r="F7594"/>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row>
    <row r="7595" spans="2:49" ht="16.5" customHeight="1">
      <c r="B7595"/>
      <c r="C7595"/>
      <c r="D7595"/>
      <c r="E7595"/>
      <c r="F7595"/>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row>
    <row r="7596" spans="2:49" ht="16.5" customHeight="1">
      <c r="B7596"/>
      <c r="C7596"/>
      <c r="D7596"/>
      <c r="E7596"/>
      <c r="F7596"/>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row>
    <row r="7597" spans="2:49" ht="16.5" customHeight="1">
      <c r="B7597"/>
      <c r="C7597"/>
      <c r="D7597"/>
      <c r="E7597"/>
      <c r="F7597"/>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row>
    <row r="7598" spans="2:49" ht="16.5" customHeight="1">
      <c r="B7598"/>
      <c r="C7598"/>
      <c r="D7598"/>
      <c r="E7598"/>
      <c r="F7598"/>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row>
    <row r="7599" spans="2:49" ht="16.5" customHeight="1">
      <c r="B7599"/>
      <c r="C7599"/>
      <c r="D7599"/>
      <c r="E7599"/>
      <c r="F7599"/>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row>
    <row r="7600" spans="2:49" ht="16.5" customHeight="1">
      <c r="B7600"/>
      <c r="C7600"/>
      <c r="D7600"/>
      <c r="E7600"/>
      <c r="F760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row>
    <row r="7601" spans="2:49" ht="16.5" customHeight="1">
      <c r="B7601"/>
      <c r="C7601"/>
      <c r="D7601"/>
      <c r="E7601"/>
      <c r="F7601"/>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row>
    <row r="7602" spans="2:49" ht="16.5" customHeight="1">
      <c r="B7602"/>
      <c r="C7602"/>
      <c r="D7602"/>
      <c r="E7602"/>
      <c r="F7602"/>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row>
    <row r="7603" spans="2:49" ht="16.5" customHeight="1">
      <c r="B7603"/>
      <c r="C7603"/>
      <c r="D7603"/>
      <c r="E7603"/>
      <c r="F7603"/>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row>
    <row r="7604" spans="2:49" ht="16.5" customHeight="1">
      <c r="B7604"/>
      <c r="C7604"/>
      <c r="D7604"/>
      <c r="E7604"/>
      <c r="F7604"/>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row>
    <row r="7605" spans="2:49" ht="16.5" customHeight="1">
      <c r="B7605"/>
      <c r="C7605"/>
      <c r="D7605"/>
      <c r="E7605"/>
      <c r="F7605"/>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row>
    <row r="7606" spans="2:49" ht="16.5" customHeight="1">
      <c r="B7606"/>
      <c r="C7606"/>
      <c r="D7606"/>
      <c r="E7606"/>
      <c r="F7606"/>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row>
    <row r="7607" spans="2:49" ht="16.5" customHeight="1">
      <c r="B7607"/>
      <c r="C7607"/>
      <c r="D7607"/>
      <c r="E7607"/>
      <c r="F7607"/>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row>
    <row r="7608" spans="2:49" ht="16.5" customHeight="1">
      <c r="B7608"/>
      <c r="C7608"/>
      <c r="D7608"/>
      <c r="E7608"/>
      <c r="F7608"/>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row>
    <row r="7609" spans="2:49" ht="16.5" customHeight="1">
      <c r="B7609"/>
      <c r="C7609"/>
      <c r="D7609"/>
      <c r="E7609"/>
      <c r="F7609"/>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row>
    <row r="7610" spans="2:49" ht="16.5" customHeight="1">
      <c r="B7610"/>
      <c r="C7610"/>
      <c r="D7610"/>
      <c r="E7610"/>
      <c r="F761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row>
    <row r="7611" spans="2:49" ht="16.5" customHeight="1">
      <c r="B7611"/>
      <c r="C7611"/>
      <c r="D7611"/>
      <c r="E7611"/>
      <c r="F7611"/>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row>
    <row r="7612" spans="2:49" ht="16.5" customHeight="1">
      <c r="B7612"/>
      <c r="C7612"/>
      <c r="D7612"/>
      <c r="E7612"/>
      <c r="F7612"/>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row>
    <row r="7613" spans="2:49" ht="16.5" customHeight="1">
      <c r="B7613"/>
      <c r="C7613"/>
      <c r="D7613"/>
      <c r="E7613"/>
      <c r="F7613"/>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row>
    <row r="7614" spans="2:49" ht="16.5" customHeight="1">
      <c r="B7614"/>
      <c r="C7614"/>
      <c r="D7614"/>
      <c r="E7614"/>
      <c r="F7614"/>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row>
    <row r="7615" spans="2:49" ht="16.5" customHeight="1">
      <c r="B7615"/>
      <c r="C7615"/>
      <c r="D7615"/>
      <c r="E7615"/>
      <c r="F7615"/>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row>
    <row r="7616" spans="2:49" ht="16.5" customHeight="1">
      <c r="B7616"/>
      <c r="C7616"/>
      <c r="D7616"/>
      <c r="E7616"/>
      <c r="F7616"/>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row>
    <row r="7617" spans="2:49" ht="16.5" customHeight="1">
      <c r="B7617"/>
      <c r="C7617"/>
      <c r="D7617"/>
      <c r="E7617"/>
      <c r="F7617"/>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row>
    <row r="7618" spans="2:49" ht="16.5" customHeight="1">
      <c r="B7618"/>
      <c r="C7618"/>
      <c r="D7618"/>
      <c r="E7618"/>
      <c r="F7618"/>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row>
    <row r="7619" spans="2:49" ht="16.5" customHeight="1">
      <c r="B7619"/>
      <c r="C7619"/>
      <c r="D7619"/>
      <c r="E7619"/>
      <c r="F7619"/>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row>
    <row r="7620" spans="2:49" ht="16.5" customHeight="1">
      <c r="B7620"/>
      <c r="C7620"/>
      <c r="D7620"/>
      <c r="E7620"/>
      <c r="F762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row>
    <row r="7621" spans="2:49" ht="16.5" customHeight="1">
      <c r="B7621"/>
      <c r="C7621"/>
      <c r="D7621"/>
      <c r="E7621"/>
      <c r="F7621"/>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row>
    <row r="7622" spans="2:49" ht="16.5" customHeight="1">
      <c r="B7622"/>
      <c r="C7622"/>
      <c r="D7622"/>
      <c r="E7622"/>
      <c r="F7622"/>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row>
    <row r="7623" spans="2:49" ht="16.5" customHeight="1">
      <c r="B7623"/>
      <c r="C7623"/>
      <c r="D7623"/>
      <c r="E7623"/>
      <c r="F7623"/>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row>
    <row r="7624" spans="2:49" ht="16.5" customHeight="1">
      <c r="B7624"/>
      <c r="C7624"/>
      <c r="D7624"/>
      <c r="E7624"/>
      <c r="F7624"/>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row>
    <row r="7625" spans="2:49" ht="16.5" customHeight="1">
      <c r="B7625"/>
      <c r="C7625"/>
      <c r="D7625"/>
      <c r="E7625"/>
      <c r="F7625"/>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row>
    <row r="7626" spans="2:49" ht="16.5" customHeight="1">
      <c r="B7626"/>
      <c r="C7626"/>
      <c r="D7626"/>
      <c r="E7626"/>
      <c r="F7626"/>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row>
    <row r="7627" spans="2:49" ht="16.5" customHeight="1">
      <c r="B7627"/>
      <c r="C7627"/>
      <c r="D7627"/>
      <c r="E7627"/>
      <c r="F7627"/>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row>
    <row r="7628" spans="2:49" ht="16.5" customHeight="1">
      <c r="B7628"/>
      <c r="C7628"/>
      <c r="D7628"/>
      <c r="E7628"/>
      <c r="F7628"/>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row>
    <row r="7629" spans="2:49" ht="16.5" customHeight="1">
      <c r="B7629"/>
      <c r="C7629"/>
      <c r="D7629"/>
      <c r="E7629"/>
      <c r="F7629"/>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row>
    <row r="7630" spans="2:49" ht="16.5" customHeight="1">
      <c r="B7630"/>
      <c r="C7630"/>
      <c r="D7630"/>
      <c r="E7630"/>
      <c r="F76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row>
    <row r="7631" spans="2:49" ht="16.5" customHeight="1">
      <c r="B7631"/>
      <c r="C7631"/>
      <c r="D7631"/>
      <c r="E7631"/>
      <c r="F7631"/>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row>
    <row r="7632" spans="2:49" ht="16.5" customHeight="1">
      <c r="B7632"/>
      <c r="C7632"/>
      <c r="D7632"/>
      <c r="E7632"/>
      <c r="F7632"/>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row>
    <row r="7633" spans="2:49" ht="16.5" customHeight="1">
      <c r="B7633"/>
      <c r="C7633"/>
      <c r="D7633"/>
      <c r="E7633"/>
      <c r="F7633"/>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row>
    <row r="7634" spans="2:49" ht="16.5" customHeight="1">
      <c r="B7634"/>
      <c r="C7634"/>
      <c r="D7634"/>
      <c r="E7634"/>
      <c r="F7634"/>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row>
    <row r="7635" spans="2:49" ht="16.5" customHeight="1">
      <c r="B7635"/>
      <c r="C7635"/>
      <c r="D7635"/>
      <c r="E7635"/>
      <c r="F7635"/>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row>
    <row r="7636" spans="2:49" ht="16.5" customHeight="1">
      <c r="B7636"/>
      <c r="C7636"/>
      <c r="D7636"/>
      <c r="E7636"/>
      <c r="F7636"/>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row>
    <row r="7637" spans="2:49" ht="16.5" customHeight="1">
      <c r="B7637"/>
      <c r="C7637"/>
      <c r="D7637"/>
      <c r="E7637"/>
      <c r="F7637"/>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row>
    <row r="7638" spans="2:49" ht="16.5" customHeight="1">
      <c r="B7638"/>
      <c r="C7638"/>
      <c r="D7638"/>
      <c r="E7638"/>
      <c r="F7638"/>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row>
    <row r="7639" spans="2:49" ht="16.5" customHeight="1">
      <c r="B7639"/>
      <c r="C7639"/>
      <c r="D7639"/>
      <c r="E7639"/>
      <c r="F7639"/>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row>
    <row r="7640" spans="2:49" ht="16.5" customHeight="1">
      <c r="B7640"/>
      <c r="C7640"/>
      <c r="D7640"/>
      <c r="E7640"/>
      <c r="F764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row>
    <row r="7641" spans="2:49" ht="16.5" customHeight="1">
      <c r="B7641"/>
      <c r="C7641"/>
      <c r="D7641"/>
      <c r="E7641"/>
      <c r="F7641"/>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row>
    <row r="7642" spans="2:49" ht="16.5" customHeight="1">
      <c r="B7642"/>
      <c r="C7642"/>
      <c r="D7642"/>
      <c r="E7642"/>
      <c r="F7642"/>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row>
    <row r="7643" spans="2:49" ht="16.5" customHeight="1">
      <c r="B7643"/>
      <c r="C7643"/>
      <c r="D7643"/>
      <c r="E7643"/>
      <c r="F7643"/>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row>
    <row r="7644" spans="2:49" ht="16.5" customHeight="1">
      <c r="B7644"/>
      <c r="C7644"/>
      <c r="D7644"/>
      <c r="E7644"/>
      <c r="F7644"/>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row>
    <row r="7645" spans="2:49" ht="16.5" customHeight="1">
      <c r="B7645"/>
      <c r="C7645"/>
      <c r="D7645"/>
      <c r="E7645"/>
      <c r="F7645"/>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row>
    <row r="7646" spans="2:49" ht="16.5" customHeight="1">
      <c r="B7646"/>
      <c r="C7646"/>
      <c r="D7646"/>
      <c r="E7646"/>
      <c r="F7646"/>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row>
    <row r="7647" spans="2:49" ht="16.5" customHeight="1">
      <c r="B7647"/>
      <c r="C7647"/>
      <c r="D7647"/>
      <c r="E7647"/>
      <c r="F7647"/>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row>
    <row r="7648" spans="2:49" ht="16.5" customHeight="1">
      <c r="B7648"/>
      <c r="C7648"/>
      <c r="D7648"/>
      <c r="E7648"/>
      <c r="F7648"/>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row>
    <row r="7649" spans="2:49" ht="16.5" customHeight="1">
      <c r="B7649"/>
      <c r="C7649"/>
      <c r="D7649"/>
      <c r="E7649"/>
      <c r="F7649"/>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row>
    <row r="7650" spans="2:49" ht="16.5" customHeight="1">
      <c r="B7650"/>
      <c r="C7650"/>
      <c r="D7650"/>
      <c r="E7650"/>
      <c r="F765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row>
    <row r="7651" spans="2:49" ht="16.5" customHeight="1">
      <c r="B7651"/>
      <c r="C7651"/>
      <c r="D7651"/>
      <c r="E7651"/>
      <c r="F7651"/>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row>
    <row r="7652" spans="2:49" ht="16.5" customHeight="1">
      <c r="B7652"/>
      <c r="C7652"/>
      <c r="D7652"/>
      <c r="E7652"/>
      <c r="F7652"/>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row>
    <row r="7653" spans="2:49" ht="16.5" customHeight="1">
      <c r="B7653"/>
      <c r="C7653"/>
      <c r="D7653"/>
      <c r="E7653"/>
      <c r="F7653"/>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row>
    <row r="7654" spans="2:49" ht="16.5" customHeight="1">
      <c r="B7654"/>
      <c r="C7654"/>
      <c r="D7654"/>
      <c r="E7654"/>
      <c r="F7654"/>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row>
    <row r="7655" spans="2:49" ht="16.5" customHeight="1">
      <c r="B7655"/>
      <c r="C7655"/>
      <c r="D7655"/>
      <c r="E7655"/>
      <c r="F7655"/>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row>
    <row r="7656" spans="2:49" ht="16.5" customHeight="1">
      <c r="B7656"/>
      <c r="C7656"/>
      <c r="D7656"/>
      <c r="E7656"/>
      <c r="F7656"/>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row>
    <row r="7657" spans="2:49" ht="16.5" customHeight="1">
      <c r="B7657"/>
      <c r="C7657"/>
      <c r="D7657"/>
      <c r="E7657"/>
      <c r="F7657"/>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row>
    <row r="7658" spans="2:49" ht="16.5" customHeight="1">
      <c r="B7658"/>
      <c r="C7658"/>
      <c r="D7658"/>
      <c r="E7658"/>
      <c r="F7658"/>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row>
    <row r="7659" spans="2:49" ht="16.5" customHeight="1">
      <c r="B7659"/>
      <c r="C7659"/>
      <c r="D7659"/>
      <c r="E7659"/>
      <c r="F7659"/>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row>
    <row r="7660" spans="2:49" ht="16.5" customHeight="1">
      <c r="B7660"/>
      <c r="C7660"/>
      <c r="D7660"/>
      <c r="E7660"/>
      <c r="F766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row>
    <row r="7661" spans="2:49" ht="16.5" customHeight="1">
      <c r="B7661"/>
      <c r="C7661"/>
      <c r="D7661"/>
      <c r="E7661"/>
      <c r="F7661"/>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row>
    <row r="7662" spans="2:49" ht="16.5" customHeight="1">
      <c r="B7662"/>
      <c r="C7662"/>
      <c r="D7662"/>
      <c r="E7662"/>
      <c r="F7662"/>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row>
    <row r="7663" spans="2:49" ht="16.5" customHeight="1">
      <c r="B7663"/>
      <c r="C7663"/>
      <c r="D7663"/>
      <c r="E7663"/>
      <c r="F7663"/>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row>
    <row r="7664" spans="2:49" ht="16.5" customHeight="1">
      <c r="B7664"/>
      <c r="C7664"/>
      <c r="D7664"/>
      <c r="E7664"/>
      <c r="F7664"/>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row>
    <row r="7665" spans="2:49" ht="16.5" customHeight="1">
      <c r="B7665"/>
      <c r="C7665"/>
      <c r="D7665"/>
      <c r="E7665"/>
      <c r="F7665"/>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row>
    <row r="7666" spans="2:49" ht="16.5" customHeight="1">
      <c r="B7666"/>
      <c r="C7666"/>
      <c r="D7666"/>
      <c r="E7666"/>
      <c r="F7666"/>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row>
    <row r="7667" spans="2:49" ht="16.5" customHeight="1">
      <c r="B7667"/>
      <c r="C7667"/>
      <c r="D7667"/>
      <c r="E7667"/>
      <c r="F7667"/>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row>
    <row r="7668" spans="2:49" ht="16.5" customHeight="1">
      <c r="B7668"/>
      <c r="C7668"/>
      <c r="D7668"/>
      <c r="E7668"/>
      <c r="F7668"/>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row>
    <row r="7669" spans="2:49" ht="16.5" customHeight="1">
      <c r="B7669"/>
      <c r="C7669"/>
      <c r="D7669"/>
      <c r="E7669"/>
      <c r="F7669"/>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row>
    <row r="7670" spans="2:49" ht="16.5" customHeight="1">
      <c r="B7670"/>
      <c r="C7670"/>
      <c r="D7670"/>
      <c r="E7670"/>
      <c r="F767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row>
    <row r="7671" spans="2:49" ht="16.5" customHeight="1">
      <c r="B7671"/>
      <c r="C7671"/>
      <c r="D7671"/>
      <c r="E7671"/>
      <c r="F7671"/>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row>
    <row r="7672" spans="2:49" ht="16.5" customHeight="1">
      <c r="B7672"/>
      <c r="C7672"/>
      <c r="D7672"/>
      <c r="E7672"/>
      <c r="F7672"/>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row>
    <row r="7673" spans="2:49" ht="16.5" customHeight="1">
      <c r="B7673"/>
      <c r="C7673"/>
      <c r="D7673"/>
      <c r="E7673"/>
      <c r="F7673"/>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row>
    <row r="7674" spans="2:49" ht="16.5" customHeight="1">
      <c r="B7674"/>
      <c r="C7674"/>
      <c r="D7674"/>
      <c r="E7674"/>
      <c r="F7674"/>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row>
    <row r="7675" spans="2:49" ht="16.5" customHeight="1">
      <c r="B7675"/>
      <c r="C7675"/>
      <c r="D7675"/>
      <c r="E7675"/>
      <c r="F7675"/>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row>
    <row r="7676" spans="2:49" ht="16.5" customHeight="1">
      <c r="B7676"/>
      <c r="C7676"/>
      <c r="D7676"/>
      <c r="E7676"/>
      <c r="F7676"/>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row>
    <row r="7677" spans="2:49" ht="16.5" customHeight="1">
      <c r="B7677"/>
      <c r="C7677"/>
      <c r="D7677"/>
      <c r="E7677"/>
      <c r="F7677"/>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row>
    <row r="7678" spans="2:49" ht="16.5" customHeight="1">
      <c r="B7678"/>
      <c r="C7678"/>
      <c r="D7678"/>
      <c r="E7678"/>
      <c r="F7678"/>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row>
    <row r="7679" spans="2:49" ht="16.5" customHeight="1">
      <c r="B7679"/>
      <c r="C7679"/>
      <c r="D7679"/>
      <c r="E7679"/>
      <c r="F7679"/>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row>
    <row r="7680" spans="2:49" ht="16.5" customHeight="1">
      <c r="B7680"/>
      <c r="C7680"/>
      <c r="D7680"/>
      <c r="E7680"/>
      <c r="F768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row>
    <row r="7681" spans="2:49" ht="16.5" customHeight="1">
      <c r="B7681"/>
      <c r="C7681"/>
      <c r="D7681"/>
      <c r="E7681"/>
      <c r="F7681"/>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row>
    <row r="7682" spans="2:49" ht="16.5" customHeight="1">
      <c r="B7682"/>
      <c r="C7682"/>
      <c r="D7682"/>
      <c r="E7682"/>
      <c r="F7682"/>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row>
    <row r="7683" spans="2:49" ht="16.5" customHeight="1">
      <c r="B7683"/>
      <c r="C7683"/>
      <c r="D7683"/>
      <c r="E7683"/>
      <c r="F7683"/>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row>
    <row r="7684" spans="2:49" ht="16.5" customHeight="1">
      <c r="B7684"/>
      <c r="C7684"/>
      <c r="D7684"/>
      <c r="E7684"/>
      <c r="F7684"/>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row>
    <row r="7685" spans="2:49" ht="16.5" customHeight="1">
      <c r="B7685"/>
      <c r="C7685"/>
      <c r="D7685"/>
      <c r="E7685"/>
      <c r="F7685"/>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row>
    <row r="7686" spans="2:49" ht="16.5" customHeight="1">
      <c r="B7686"/>
      <c r="C7686"/>
      <c r="D7686"/>
      <c r="E7686"/>
      <c r="F7686"/>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row>
    <row r="7687" spans="2:49" ht="16.5" customHeight="1">
      <c r="B7687"/>
      <c r="C7687"/>
      <c r="D7687"/>
      <c r="E7687"/>
      <c r="F7687"/>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row>
    <row r="7688" spans="2:49" ht="16.5" customHeight="1">
      <c r="B7688"/>
      <c r="C7688"/>
      <c r="D7688"/>
      <c r="E7688"/>
      <c r="F7688"/>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row>
    <row r="7689" spans="2:49" ht="16.5" customHeight="1">
      <c r="B7689"/>
      <c r="C7689"/>
      <c r="D7689"/>
      <c r="E7689"/>
      <c r="F7689"/>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row>
    <row r="7690" spans="2:49" ht="16.5" customHeight="1">
      <c r="B7690"/>
      <c r="C7690"/>
      <c r="D7690"/>
      <c r="E7690"/>
      <c r="F769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row>
    <row r="7691" spans="2:49" ht="16.5" customHeight="1">
      <c r="B7691"/>
      <c r="C7691"/>
      <c r="D7691"/>
      <c r="E7691"/>
      <c r="F7691"/>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row>
    <row r="7692" spans="2:49" ht="16.5" customHeight="1">
      <c r="B7692"/>
      <c r="C7692"/>
      <c r="D7692"/>
      <c r="E7692"/>
      <c r="F7692"/>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row>
    <row r="7693" spans="2:49" ht="16.5" customHeight="1">
      <c r="B7693"/>
      <c r="C7693"/>
      <c r="D7693"/>
      <c r="E7693"/>
      <c r="F7693"/>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row>
    <row r="7694" spans="2:49" ht="16.5" customHeight="1">
      <c r="B7694"/>
      <c r="C7694"/>
      <c r="D7694"/>
      <c r="E7694"/>
      <c r="F7694"/>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row>
    <row r="7695" spans="2:49" ht="16.5" customHeight="1">
      <c r="B7695"/>
      <c r="C7695"/>
      <c r="D7695"/>
      <c r="E7695"/>
      <c r="F7695"/>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row>
    <row r="7696" spans="2:49" ht="16.5" customHeight="1">
      <c r="B7696"/>
      <c r="C7696"/>
      <c r="D7696"/>
      <c r="E7696"/>
      <c r="F7696"/>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row>
    <row r="7697" spans="2:49" ht="16.5" customHeight="1">
      <c r="B7697"/>
      <c r="C7697"/>
      <c r="D7697"/>
      <c r="E7697"/>
      <c r="F7697"/>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row>
    <row r="7698" spans="2:49" ht="16.5" customHeight="1">
      <c r="B7698"/>
      <c r="C7698"/>
      <c r="D7698"/>
      <c r="E7698"/>
      <c r="F7698"/>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row>
    <row r="7699" spans="2:49" ht="16.5" customHeight="1">
      <c r="B7699"/>
      <c r="C7699"/>
      <c r="D7699"/>
      <c r="E7699"/>
      <c r="F7699"/>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row>
    <row r="7700" spans="2:49" ht="16.5" customHeight="1">
      <c r="B7700"/>
      <c r="C7700"/>
      <c r="D7700"/>
      <c r="E7700"/>
      <c r="F770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row>
    <row r="7701" spans="2:49" ht="16.5" customHeight="1">
      <c r="B7701"/>
      <c r="C7701"/>
      <c r="D7701"/>
      <c r="E7701"/>
      <c r="F7701"/>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row>
    <row r="7702" spans="2:49" ht="16.5" customHeight="1">
      <c r="B7702"/>
      <c r="C7702"/>
      <c r="D7702"/>
      <c r="E7702"/>
      <c r="F7702"/>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row>
    <row r="7703" spans="2:49" ht="16.5" customHeight="1">
      <c r="B7703"/>
      <c r="C7703"/>
      <c r="D7703"/>
      <c r="E7703"/>
      <c r="F7703"/>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row>
    <row r="7704" spans="2:49" ht="16.5" customHeight="1">
      <c r="B7704"/>
      <c r="C7704"/>
      <c r="D7704"/>
      <c r="E7704"/>
      <c r="F7704"/>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row>
    <row r="7705" spans="2:49" ht="16.5" customHeight="1">
      <c r="B7705"/>
      <c r="C7705"/>
      <c r="D7705"/>
      <c r="E7705"/>
      <c r="F7705"/>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row>
    <row r="7706" spans="2:49" ht="16.5" customHeight="1">
      <c r="B7706"/>
      <c r="C7706"/>
      <c r="D7706"/>
      <c r="E7706"/>
      <c r="F7706"/>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row>
    <row r="7707" spans="2:49" ht="16.5" customHeight="1">
      <c r="B7707"/>
      <c r="C7707"/>
      <c r="D7707"/>
      <c r="E7707"/>
      <c r="F7707"/>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row>
    <row r="7708" spans="2:49" ht="16.5" customHeight="1">
      <c r="B7708"/>
      <c r="C7708"/>
      <c r="D7708"/>
      <c r="E7708"/>
      <c r="F7708"/>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row>
    <row r="7709" spans="2:49" ht="16.5" customHeight="1">
      <c r="B7709"/>
      <c r="C7709"/>
      <c r="D7709"/>
      <c r="E7709"/>
      <c r="F7709"/>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row>
    <row r="7710" spans="2:49" ht="16.5" customHeight="1">
      <c r="B7710"/>
      <c r="C7710"/>
      <c r="D7710"/>
      <c r="E7710"/>
      <c r="F771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row>
    <row r="7711" spans="2:49" ht="16.5" customHeight="1">
      <c r="B7711"/>
      <c r="C7711"/>
      <c r="D7711"/>
      <c r="E7711"/>
      <c r="F7711"/>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row>
    <row r="7712" spans="2:49" ht="16.5" customHeight="1">
      <c r="B7712"/>
      <c r="C7712"/>
      <c r="D7712"/>
      <c r="E7712"/>
      <c r="F7712"/>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row>
    <row r="7713" spans="2:49" ht="16.5" customHeight="1">
      <c r="B7713"/>
      <c r="C7713"/>
      <c r="D7713"/>
      <c r="E7713"/>
      <c r="F7713"/>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row>
    <row r="7714" spans="2:49" ht="16.5" customHeight="1">
      <c r="B7714"/>
      <c r="C7714"/>
      <c r="D7714"/>
      <c r="E7714"/>
      <c r="F7714"/>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row>
    <row r="7715" spans="2:49" ht="16.5" customHeight="1">
      <c r="B7715"/>
      <c r="C7715"/>
      <c r="D7715"/>
      <c r="E7715"/>
      <c r="F7715"/>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row>
    <row r="7716" spans="2:49" ht="16.5" customHeight="1">
      <c r="B7716"/>
      <c r="C7716"/>
      <c r="D7716"/>
      <c r="E7716"/>
      <c r="F7716"/>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row>
    <row r="7717" spans="2:49" ht="16.5" customHeight="1">
      <c r="B7717"/>
      <c r="C7717"/>
      <c r="D7717"/>
      <c r="E7717"/>
      <c r="F7717"/>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row>
    <row r="7718" spans="2:49" ht="16.5" customHeight="1">
      <c r="B7718"/>
      <c r="C7718"/>
      <c r="D7718"/>
      <c r="E7718"/>
      <c r="F7718"/>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row>
    <row r="7719" spans="2:49" ht="16.5" customHeight="1">
      <c r="B7719"/>
      <c r="C7719"/>
      <c r="D7719"/>
      <c r="E7719"/>
      <c r="F7719"/>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row>
    <row r="7720" spans="2:49" ht="16.5" customHeight="1">
      <c r="B7720"/>
      <c r="C7720"/>
      <c r="D7720"/>
      <c r="E7720"/>
      <c r="F772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row>
    <row r="7721" spans="2:49" ht="16.5" customHeight="1">
      <c r="B7721"/>
      <c r="C7721"/>
      <c r="D7721"/>
      <c r="E7721"/>
      <c r="F7721"/>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row>
    <row r="7722" spans="2:49" ht="16.5" customHeight="1">
      <c r="B7722"/>
      <c r="C7722"/>
      <c r="D7722"/>
      <c r="E7722"/>
      <c r="F7722"/>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row>
    <row r="7723" spans="2:49" ht="16.5" customHeight="1">
      <c r="B7723"/>
      <c r="C7723"/>
      <c r="D7723"/>
      <c r="E7723"/>
      <c r="F7723"/>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row>
    <row r="7724" spans="2:49" ht="16.5" customHeight="1">
      <c r="B7724"/>
      <c r="C7724"/>
      <c r="D7724"/>
      <c r="E7724"/>
      <c r="F7724"/>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row>
    <row r="7725" spans="2:49" ht="16.5" customHeight="1">
      <c r="B7725"/>
      <c r="C7725"/>
      <c r="D7725"/>
      <c r="E7725"/>
      <c r="F7725"/>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row>
    <row r="7726" spans="2:49" ht="16.5" customHeight="1">
      <c r="B7726"/>
      <c r="C7726"/>
      <c r="D7726"/>
      <c r="E7726"/>
      <c r="F7726"/>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row>
    <row r="7727" spans="2:49" ht="16.5" customHeight="1">
      <c r="B7727"/>
      <c r="C7727"/>
      <c r="D7727"/>
      <c r="E7727"/>
      <c r="F7727"/>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row>
    <row r="7728" spans="2:49" ht="16.5" customHeight="1">
      <c r="B7728"/>
      <c r="C7728"/>
      <c r="D7728"/>
      <c r="E7728"/>
      <c r="F7728"/>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row>
    <row r="7729" spans="2:49" ht="16.5" customHeight="1">
      <c r="B7729"/>
      <c r="C7729"/>
      <c r="D7729"/>
      <c r="E7729"/>
      <c r="F7729"/>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row>
    <row r="7730" spans="2:49" ht="16.5" customHeight="1">
      <c r="B7730"/>
      <c r="C7730"/>
      <c r="D7730"/>
      <c r="E7730"/>
      <c r="F77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row>
    <row r="7731" spans="2:49" ht="16.5" customHeight="1">
      <c r="B7731"/>
      <c r="C7731"/>
      <c r="D7731"/>
      <c r="E7731"/>
      <c r="F7731"/>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row>
    <row r="7732" spans="2:49" ht="16.5" customHeight="1">
      <c r="B7732"/>
      <c r="C7732"/>
      <c r="D7732"/>
      <c r="E7732"/>
      <c r="F7732"/>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row>
    <row r="7733" spans="2:49" ht="16.5" customHeight="1">
      <c r="B7733"/>
      <c r="C7733"/>
      <c r="D7733"/>
      <c r="E7733"/>
      <c r="F7733"/>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row>
    <row r="7734" spans="2:49" ht="16.5" customHeight="1">
      <c r="B7734"/>
      <c r="C7734"/>
      <c r="D7734"/>
      <c r="E7734"/>
      <c r="F7734"/>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row>
    <row r="7735" spans="2:49" ht="16.5" customHeight="1">
      <c r="B7735"/>
      <c r="C7735"/>
      <c r="D7735"/>
      <c r="E7735"/>
      <c r="F7735"/>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row>
    <row r="7736" spans="2:49" ht="16.5" customHeight="1">
      <c r="B7736"/>
      <c r="C7736"/>
      <c r="D7736"/>
      <c r="E7736"/>
      <c r="F7736"/>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row>
    <row r="7737" spans="2:49" ht="16.5" customHeight="1">
      <c r="B7737"/>
      <c r="C7737"/>
      <c r="D7737"/>
      <c r="E7737"/>
      <c r="F7737"/>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row>
    <row r="7738" spans="2:49" ht="16.5" customHeight="1">
      <c r="B7738"/>
      <c r="C7738"/>
      <c r="D7738"/>
      <c r="E7738"/>
      <c r="F7738"/>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row>
    <row r="7739" spans="2:49" ht="16.5" customHeight="1">
      <c r="B7739"/>
      <c r="C7739"/>
      <c r="D7739"/>
      <c r="E7739"/>
      <c r="F7739"/>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row>
    <row r="7740" spans="2:49" ht="16.5" customHeight="1">
      <c r="B7740"/>
      <c r="C7740"/>
      <c r="D7740"/>
      <c r="E7740"/>
      <c r="F774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row>
    <row r="7741" spans="2:49" ht="16.5" customHeight="1">
      <c r="B7741"/>
      <c r="C7741"/>
      <c r="D7741"/>
      <c r="E7741"/>
      <c r="F7741"/>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row>
    <row r="7742" spans="2:49" ht="16.5" customHeight="1">
      <c r="B7742"/>
      <c r="C7742"/>
      <c r="D7742"/>
      <c r="E7742"/>
      <c r="F7742"/>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row>
    <row r="7743" spans="2:49" ht="16.5" customHeight="1">
      <c r="B7743"/>
      <c r="C7743"/>
      <c r="D7743"/>
      <c r="E7743"/>
      <c r="F7743"/>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row>
    <row r="7744" spans="2:49" ht="16.5" customHeight="1">
      <c r="B7744"/>
      <c r="C7744"/>
      <c r="D7744"/>
      <c r="E7744"/>
      <c r="F7744"/>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row>
    <row r="7745" spans="2:49" ht="16.5" customHeight="1">
      <c r="B7745"/>
      <c r="C7745"/>
      <c r="D7745"/>
      <c r="E7745"/>
      <c r="F7745"/>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row>
    <row r="7746" spans="2:49" ht="16.5" customHeight="1">
      <c r="B7746"/>
      <c r="C7746"/>
      <c r="D7746"/>
      <c r="E7746"/>
      <c r="F7746"/>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row>
    <row r="7747" spans="2:49" ht="16.5" customHeight="1">
      <c r="B7747"/>
      <c r="C7747"/>
      <c r="D7747"/>
      <c r="E7747"/>
      <c r="F7747"/>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row>
    <row r="7748" spans="2:49" ht="16.5" customHeight="1">
      <c r="B7748"/>
      <c r="C7748"/>
      <c r="D7748"/>
      <c r="E7748"/>
      <c r="F7748"/>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row>
    <row r="7749" spans="2:49" ht="16.5" customHeight="1">
      <c r="B7749"/>
      <c r="C7749"/>
      <c r="D7749"/>
      <c r="E7749"/>
      <c r="F7749"/>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row>
    <row r="7750" spans="2:49" ht="16.5" customHeight="1">
      <c r="B7750"/>
      <c r="C7750"/>
      <c r="D7750"/>
      <c r="E7750"/>
      <c r="F775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row>
    <row r="7751" spans="2:49" ht="16.5" customHeight="1">
      <c r="B7751"/>
      <c r="C7751"/>
      <c r="D7751"/>
      <c r="E7751"/>
      <c r="F7751"/>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row>
    <row r="7752" spans="2:49" ht="16.5" customHeight="1">
      <c r="B7752"/>
      <c r="C7752"/>
      <c r="D7752"/>
      <c r="E7752"/>
      <c r="F7752"/>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row>
    <row r="7753" spans="2:49" ht="16.5" customHeight="1">
      <c r="B7753"/>
      <c r="C7753"/>
      <c r="D7753"/>
      <c r="E7753"/>
      <c r="F7753"/>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row>
    <row r="7754" spans="2:49" ht="16.5" customHeight="1">
      <c r="B7754"/>
      <c r="C7754"/>
      <c r="D7754"/>
      <c r="E7754"/>
      <c r="F7754"/>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row>
    <row r="7755" spans="2:49" ht="16.5" customHeight="1">
      <c r="B7755"/>
      <c r="C7755"/>
      <c r="D7755"/>
      <c r="E7755"/>
      <c r="F7755"/>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row>
    <row r="7756" spans="2:49" ht="16.5" customHeight="1">
      <c r="B7756"/>
      <c r="C7756"/>
      <c r="D7756"/>
      <c r="E7756"/>
      <c r="F7756"/>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row>
    <row r="7757" spans="2:49" ht="16.5" customHeight="1">
      <c r="B7757"/>
      <c r="C7757"/>
      <c r="D7757"/>
      <c r="E7757"/>
      <c r="F7757"/>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row>
    <row r="7758" spans="2:49" ht="16.5" customHeight="1">
      <c r="B7758"/>
      <c r="C7758"/>
      <c r="D7758"/>
      <c r="E7758"/>
      <c r="F7758"/>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row>
    <row r="7759" spans="2:49" ht="16.5" customHeight="1">
      <c r="B7759"/>
      <c r="C7759"/>
      <c r="D7759"/>
      <c r="E7759"/>
      <c r="F7759"/>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row>
    <row r="7760" spans="2:49" ht="16.5" customHeight="1">
      <c r="B7760"/>
      <c r="C7760"/>
      <c r="D7760"/>
      <c r="E7760"/>
      <c r="F776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row>
    <row r="7761" spans="2:49" ht="16.5" customHeight="1">
      <c r="B7761"/>
      <c r="C7761"/>
      <c r="D7761"/>
      <c r="E7761"/>
      <c r="F7761"/>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row>
    <row r="7762" spans="2:49" ht="16.5" customHeight="1">
      <c r="B7762"/>
      <c r="C7762"/>
      <c r="D7762"/>
      <c r="E7762"/>
      <c r="F7762"/>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row>
    <row r="7763" spans="2:49" ht="16.5" customHeight="1">
      <c r="B7763"/>
      <c r="C7763"/>
      <c r="D7763"/>
      <c r="E7763"/>
      <c r="F7763"/>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row>
    <row r="7764" spans="2:49" ht="16.5" customHeight="1">
      <c r="B7764"/>
      <c r="C7764"/>
      <c r="D7764"/>
      <c r="E7764"/>
      <c r="F7764"/>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row>
    <row r="7765" spans="2:49" ht="16.5" customHeight="1">
      <c r="B7765"/>
      <c r="C7765"/>
      <c r="D7765"/>
      <c r="E7765"/>
      <c r="F7765"/>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row>
    <row r="7766" spans="2:49" ht="16.5" customHeight="1">
      <c r="B7766"/>
      <c r="C7766"/>
      <c r="D7766"/>
      <c r="E7766"/>
      <c r="F7766"/>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row>
    <row r="7767" spans="2:49" ht="16.5" customHeight="1">
      <c r="B7767"/>
      <c r="C7767"/>
      <c r="D7767"/>
      <c r="E7767"/>
      <c r="F7767"/>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row>
    <row r="7768" spans="2:49" ht="16.5" customHeight="1">
      <c r="B7768"/>
      <c r="C7768"/>
      <c r="D7768"/>
      <c r="E7768"/>
      <c r="F7768"/>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row>
    <row r="7769" spans="2:49" ht="16.5" customHeight="1">
      <c r="B7769"/>
      <c r="C7769"/>
      <c r="D7769"/>
      <c r="E7769"/>
      <c r="F7769"/>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row>
    <row r="7770" spans="2:49" ht="16.5" customHeight="1">
      <c r="B7770"/>
      <c r="C7770"/>
      <c r="D7770"/>
      <c r="E7770"/>
      <c r="F777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row>
    <row r="7771" spans="2:49" ht="16.5" customHeight="1">
      <c r="B7771"/>
      <c r="C7771"/>
      <c r="D7771"/>
      <c r="E7771"/>
      <c r="F7771"/>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row>
    <row r="7772" spans="2:49" ht="16.5" customHeight="1">
      <c r="B7772"/>
      <c r="C7772"/>
      <c r="D7772"/>
      <c r="E7772"/>
      <c r="F7772"/>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row>
    <row r="7773" spans="2:49" ht="16.5" customHeight="1">
      <c r="B7773"/>
      <c r="C7773"/>
      <c r="D7773"/>
      <c r="E7773"/>
      <c r="F7773"/>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row>
    <row r="7774" spans="2:49" ht="16.5" customHeight="1">
      <c r="B7774"/>
      <c r="C7774"/>
      <c r="D7774"/>
      <c r="E7774"/>
      <c r="F7774"/>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row>
    <row r="7775" spans="2:49" ht="16.5" customHeight="1">
      <c r="B7775"/>
      <c r="C7775"/>
      <c r="D7775"/>
      <c r="E7775"/>
      <c r="F7775"/>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row>
    <row r="7776" spans="2:49" ht="16.5" customHeight="1">
      <c r="B7776"/>
      <c r="C7776"/>
      <c r="D7776"/>
      <c r="E7776"/>
      <c r="F7776"/>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row>
    <row r="7777" spans="2:49" ht="16.5" customHeight="1">
      <c r="B7777"/>
      <c r="C7777"/>
      <c r="D7777"/>
      <c r="E7777"/>
      <c r="F7777"/>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row>
    <row r="7778" spans="2:49" ht="16.5" customHeight="1">
      <c r="B7778"/>
      <c r="C7778"/>
      <c r="D7778"/>
      <c r="E7778"/>
      <c r="F7778"/>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row>
    <row r="7779" spans="2:49" ht="16.5" customHeight="1">
      <c r="B7779"/>
      <c r="C7779"/>
      <c r="D7779"/>
      <c r="E7779"/>
      <c r="F7779"/>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row>
    <row r="7780" spans="2:49" ht="16.5" customHeight="1">
      <c r="B7780"/>
      <c r="C7780"/>
      <c r="D7780"/>
      <c r="E7780"/>
      <c r="F778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row>
    <row r="7781" spans="2:49" ht="16.5" customHeight="1">
      <c r="B7781"/>
      <c r="C7781"/>
      <c r="D7781"/>
      <c r="E7781"/>
      <c r="F7781"/>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row>
    <row r="7782" spans="2:49" ht="16.5" customHeight="1">
      <c r="B7782"/>
      <c r="C7782"/>
      <c r="D7782"/>
      <c r="E7782"/>
      <c r="F7782"/>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row>
    <row r="7783" spans="2:49" ht="16.5" customHeight="1">
      <c r="B7783"/>
      <c r="C7783"/>
      <c r="D7783"/>
      <c r="E7783"/>
      <c r="F7783"/>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row>
    <row r="7784" spans="2:49" ht="16.5" customHeight="1">
      <c r="B7784"/>
      <c r="C7784"/>
      <c r="D7784"/>
      <c r="E7784"/>
      <c r="F7784"/>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row>
    <row r="7785" spans="2:49" ht="16.5" customHeight="1">
      <c r="B7785"/>
      <c r="C7785"/>
      <c r="D7785"/>
      <c r="E7785"/>
      <c r="F7785"/>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row>
    <row r="7786" spans="2:49" ht="16.5" customHeight="1">
      <c r="B7786"/>
      <c r="C7786"/>
      <c r="D7786"/>
      <c r="E7786"/>
      <c r="F7786"/>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row>
    <row r="7787" spans="2:49" ht="16.5" customHeight="1">
      <c r="B7787"/>
      <c r="C7787"/>
      <c r="D7787"/>
      <c r="E7787"/>
      <c r="F7787"/>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row>
    <row r="7788" spans="2:49" ht="16.5" customHeight="1">
      <c r="B7788"/>
      <c r="C7788"/>
      <c r="D7788"/>
      <c r="E7788"/>
      <c r="F7788"/>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row>
    <row r="7789" spans="2:49" ht="16.5" customHeight="1">
      <c r="B7789"/>
      <c r="C7789"/>
      <c r="D7789"/>
      <c r="E7789"/>
      <c r="F7789"/>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row>
    <row r="7790" spans="2:49" ht="16.5" customHeight="1">
      <c r="B7790"/>
      <c r="C7790"/>
      <c r="D7790"/>
      <c r="E7790"/>
      <c r="F779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row>
    <row r="7791" spans="2:49" ht="16.5" customHeight="1">
      <c r="B7791"/>
      <c r="C7791"/>
      <c r="D7791"/>
      <c r="E7791"/>
      <c r="F7791"/>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row>
    <row r="7792" spans="2:49" ht="16.5" customHeight="1">
      <c r="B7792"/>
      <c r="C7792"/>
      <c r="D7792"/>
      <c r="E7792"/>
      <c r="F7792"/>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row>
    <row r="7793" spans="2:49" ht="16.5" customHeight="1">
      <c r="B7793"/>
      <c r="C7793"/>
      <c r="D7793"/>
      <c r="E7793"/>
      <c r="F7793"/>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row>
    <row r="7794" spans="2:49" ht="16.5" customHeight="1">
      <c r="B7794"/>
      <c r="C7794"/>
      <c r="D7794"/>
      <c r="E7794"/>
      <c r="F7794"/>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row>
    <row r="7795" spans="2:49" ht="16.5" customHeight="1">
      <c r="B7795"/>
      <c r="C7795"/>
      <c r="D7795"/>
      <c r="E7795"/>
      <c r="F7795"/>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row>
    <row r="7796" spans="2:49" ht="16.5" customHeight="1">
      <c r="B7796"/>
      <c r="C7796"/>
      <c r="D7796"/>
      <c r="E7796"/>
      <c r="F7796"/>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row>
    <row r="7797" spans="2:49" ht="16.5" customHeight="1">
      <c r="B7797"/>
      <c r="C7797"/>
      <c r="D7797"/>
      <c r="E7797"/>
      <c r="F7797"/>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row>
    <row r="7798" spans="2:49" ht="16.5" customHeight="1">
      <c r="B7798"/>
      <c r="C7798"/>
      <c r="D7798"/>
      <c r="E7798"/>
      <c r="F7798"/>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row>
    <row r="7799" spans="2:49" ht="16.5" customHeight="1">
      <c r="B7799"/>
      <c r="C7799"/>
      <c r="D7799"/>
      <c r="E7799"/>
      <c r="F7799"/>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row>
    <row r="7800" spans="2:49" ht="16.5" customHeight="1">
      <c r="B7800"/>
      <c r="C7800"/>
      <c r="D7800"/>
      <c r="E7800"/>
      <c r="F780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row>
    <row r="7801" spans="2:49" ht="16.5" customHeight="1">
      <c r="B7801"/>
      <c r="C7801"/>
      <c r="D7801"/>
      <c r="E7801"/>
      <c r="F7801"/>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row>
    <row r="7802" spans="2:49" ht="16.5" customHeight="1">
      <c r="B7802"/>
      <c r="C7802"/>
      <c r="D7802"/>
      <c r="E7802"/>
      <c r="F7802"/>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row>
    <row r="7803" spans="2:49" ht="16.5" customHeight="1">
      <c r="B7803"/>
      <c r="C7803"/>
      <c r="D7803"/>
      <c r="E7803"/>
      <c r="F7803"/>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row>
    <row r="7804" spans="2:49" ht="16.5" customHeight="1">
      <c r="B7804"/>
      <c r="C7804"/>
      <c r="D7804"/>
      <c r="E7804"/>
      <c r="F7804"/>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row>
    <row r="7805" spans="2:49" ht="16.5" customHeight="1">
      <c r="B7805"/>
      <c r="C7805"/>
      <c r="D7805"/>
      <c r="E7805"/>
      <c r="F7805"/>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row>
    <row r="7806" spans="2:49" ht="16.5" customHeight="1">
      <c r="B7806"/>
      <c r="C7806"/>
      <c r="D7806"/>
      <c r="E7806"/>
      <c r="F7806"/>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row>
    <row r="7807" spans="2:49" ht="16.5" customHeight="1">
      <c r="B7807"/>
      <c r="C7807"/>
      <c r="D7807"/>
      <c r="E7807"/>
      <c r="F7807"/>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row>
    <row r="7808" spans="2:49" ht="16.5" customHeight="1">
      <c r="B7808"/>
      <c r="C7808"/>
      <c r="D7808"/>
      <c r="E7808"/>
      <c r="F7808"/>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row>
    <row r="7809" spans="2:49" ht="16.5" customHeight="1">
      <c r="B7809"/>
      <c r="C7809"/>
      <c r="D7809"/>
      <c r="E7809"/>
      <c r="F7809"/>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row>
    <row r="7810" spans="2:49" ht="16.5" customHeight="1">
      <c r="B7810"/>
      <c r="C7810"/>
      <c r="D7810"/>
      <c r="E7810"/>
      <c r="F781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row>
    <row r="7811" spans="2:49" ht="16.5" customHeight="1">
      <c r="B7811"/>
      <c r="C7811"/>
      <c r="D7811"/>
      <c r="E7811"/>
      <c r="F7811"/>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row>
    <row r="7812" spans="2:49" ht="16.5" customHeight="1">
      <c r="B7812"/>
      <c r="C7812"/>
      <c r="D7812"/>
      <c r="E7812"/>
      <c r="F7812"/>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row>
    <row r="7813" spans="2:49" ht="16.5" customHeight="1">
      <c r="B7813"/>
      <c r="C7813"/>
      <c r="D7813"/>
      <c r="E7813"/>
      <c r="F7813"/>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row>
    <row r="7814" spans="2:49" ht="16.5" customHeight="1">
      <c r="B7814"/>
      <c r="C7814"/>
      <c r="D7814"/>
      <c r="E7814"/>
      <c r="F7814"/>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row>
    <row r="7815" spans="2:49" ht="16.5" customHeight="1">
      <c r="B7815"/>
      <c r="C7815"/>
      <c r="D7815"/>
      <c r="E7815"/>
      <c r="F7815"/>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row>
    <row r="7816" spans="2:49" ht="16.5" customHeight="1">
      <c r="B7816"/>
      <c r="C7816"/>
      <c r="D7816"/>
      <c r="E7816"/>
      <c r="F7816"/>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row>
    <row r="7817" spans="2:49" ht="16.5" customHeight="1">
      <c r="B7817"/>
      <c r="C7817"/>
      <c r="D7817"/>
      <c r="E7817"/>
      <c r="F7817"/>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row>
    <row r="7818" spans="2:49" ht="16.5" customHeight="1">
      <c r="B7818"/>
      <c r="C7818"/>
      <c r="D7818"/>
      <c r="E7818"/>
      <c r="F7818"/>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row>
    <row r="7819" spans="2:49" ht="16.5" customHeight="1">
      <c r="B7819"/>
      <c r="C7819"/>
      <c r="D7819"/>
      <c r="E7819"/>
      <c r="F7819"/>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row>
    <row r="7820" spans="2:49" ht="16.5" customHeight="1">
      <c r="B7820"/>
      <c r="C7820"/>
      <c r="D7820"/>
      <c r="E7820"/>
      <c r="F782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row>
    <row r="7821" spans="2:49" ht="16.5" customHeight="1">
      <c r="B7821"/>
      <c r="C7821"/>
      <c r="D7821"/>
      <c r="E7821"/>
      <c r="F7821"/>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row>
    <row r="7822" spans="2:49" ht="16.5" customHeight="1">
      <c r="B7822"/>
      <c r="C7822"/>
      <c r="D7822"/>
      <c r="E7822"/>
      <c r="F7822"/>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row>
    <row r="7823" spans="2:49" ht="16.5" customHeight="1">
      <c r="B7823"/>
      <c r="C7823"/>
      <c r="D7823"/>
      <c r="E7823"/>
      <c r="F7823"/>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row>
    <row r="7824" spans="2:49" ht="16.5" customHeight="1">
      <c r="B7824"/>
      <c r="C7824"/>
      <c r="D7824"/>
      <c r="E7824"/>
      <c r="F7824"/>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row>
    <row r="7825" spans="2:49" ht="16.5" customHeight="1">
      <c r="B7825"/>
      <c r="C7825"/>
      <c r="D7825"/>
      <c r="E7825"/>
      <c r="F7825"/>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row>
    <row r="7826" spans="2:49" ht="16.5" customHeight="1">
      <c r="B7826"/>
      <c r="C7826"/>
      <c r="D7826"/>
      <c r="E7826"/>
      <c r="F7826"/>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row>
    <row r="7827" spans="2:49" ht="16.5" customHeight="1">
      <c r="B7827"/>
      <c r="C7827"/>
      <c r="D7827"/>
      <c r="E7827"/>
      <c r="F7827"/>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row>
    <row r="7828" spans="2:49" ht="16.5" customHeight="1">
      <c r="B7828"/>
      <c r="C7828"/>
      <c r="D7828"/>
      <c r="E7828"/>
      <c r="F7828"/>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row>
    <row r="7829" spans="2:49" ht="16.5" customHeight="1">
      <c r="B7829"/>
      <c r="C7829"/>
      <c r="D7829"/>
      <c r="E7829"/>
      <c r="F7829"/>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row>
    <row r="7830" spans="2:49" ht="16.5" customHeight="1">
      <c r="B7830"/>
      <c r="C7830"/>
      <c r="D7830"/>
      <c r="E7830"/>
      <c r="F78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row>
    <row r="7831" spans="2:49" ht="16.5" customHeight="1">
      <c r="B7831"/>
      <c r="C7831"/>
      <c r="D7831"/>
      <c r="E7831"/>
      <c r="F7831"/>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row>
    <row r="7832" spans="2:49" ht="16.5" customHeight="1">
      <c r="B7832"/>
      <c r="C7832"/>
      <c r="D7832"/>
      <c r="E7832"/>
      <c r="F7832"/>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row>
    <row r="7833" spans="2:49" ht="16.5" customHeight="1">
      <c r="B7833"/>
      <c r="C7833"/>
      <c r="D7833"/>
      <c r="E7833"/>
      <c r="F7833"/>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row>
    <row r="7834" spans="2:49" ht="16.5" customHeight="1">
      <c r="B7834"/>
      <c r="C7834"/>
      <c r="D7834"/>
      <c r="E7834"/>
      <c r="F7834"/>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row>
    <row r="7835" spans="2:49" ht="16.5" customHeight="1">
      <c r="B7835"/>
      <c r="C7835"/>
      <c r="D7835"/>
      <c r="E7835"/>
      <c r="F7835"/>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row>
    <row r="7836" spans="2:49" ht="16.5" customHeight="1">
      <c r="B7836"/>
      <c r="C7836"/>
      <c r="D7836"/>
      <c r="E7836"/>
      <c r="F7836"/>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row>
    <row r="7837" spans="2:49" ht="16.5" customHeight="1">
      <c r="B7837"/>
      <c r="C7837"/>
      <c r="D7837"/>
      <c r="E7837"/>
      <c r="F7837"/>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row>
    <row r="7838" spans="2:49" ht="16.5" customHeight="1">
      <c r="B7838"/>
      <c r="C7838"/>
      <c r="D7838"/>
      <c r="E7838"/>
      <c r="F7838"/>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row>
    <row r="7839" spans="2:49" ht="16.5" customHeight="1">
      <c r="B7839"/>
      <c r="C7839"/>
      <c r="D7839"/>
      <c r="E7839"/>
      <c r="F7839"/>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row>
    <row r="7840" spans="2:49" ht="16.5" customHeight="1">
      <c r="B7840"/>
      <c r="C7840"/>
      <c r="D7840"/>
      <c r="E7840"/>
      <c r="F784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row>
    <row r="7841" spans="2:49" ht="16.5" customHeight="1">
      <c r="B7841"/>
      <c r="C7841"/>
      <c r="D7841"/>
      <c r="E7841"/>
      <c r="F7841"/>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row>
    <row r="7842" spans="2:49" ht="16.5" customHeight="1">
      <c r="B7842"/>
      <c r="C7842"/>
      <c r="D7842"/>
      <c r="E7842"/>
      <c r="F7842"/>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row>
    <row r="7843" spans="2:49" ht="16.5" customHeight="1">
      <c r="B7843"/>
      <c r="C7843"/>
      <c r="D7843"/>
      <c r="E7843"/>
      <c r="F7843"/>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row>
    <row r="7844" spans="2:49" ht="16.5" customHeight="1">
      <c r="B7844"/>
      <c r="C7844"/>
      <c r="D7844"/>
      <c r="E7844"/>
      <c r="F7844"/>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row>
    <row r="7845" spans="2:49" ht="16.5" customHeight="1">
      <c r="B7845"/>
      <c r="C7845"/>
      <c r="D7845"/>
      <c r="E7845"/>
      <c r="F7845"/>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row>
    <row r="7846" spans="2:49" ht="16.5" customHeight="1">
      <c r="B7846"/>
      <c r="C7846"/>
      <c r="D7846"/>
      <c r="E7846"/>
      <c r="F7846"/>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row>
    <row r="7847" spans="2:49" ht="16.5" customHeight="1">
      <c r="B7847"/>
      <c r="C7847"/>
      <c r="D7847"/>
      <c r="E7847"/>
      <c r="F7847"/>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row>
    <row r="7848" spans="2:49" ht="16.5" customHeight="1">
      <c r="B7848"/>
      <c r="C7848"/>
      <c r="D7848"/>
      <c r="E7848"/>
      <c r="F7848"/>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row>
    <row r="7849" spans="2:49" ht="16.5" customHeight="1">
      <c r="B7849"/>
      <c r="C7849"/>
      <c r="D7849"/>
      <c r="E7849"/>
      <c r="F7849"/>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row>
    <row r="7850" spans="2:49" ht="16.5" customHeight="1">
      <c r="B7850"/>
      <c r="C7850"/>
      <c r="D7850"/>
      <c r="E7850"/>
      <c r="F785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row>
    <row r="7851" spans="2:49" ht="16.5" customHeight="1">
      <c r="B7851"/>
      <c r="C7851"/>
      <c r="D7851"/>
      <c r="E7851"/>
      <c r="F7851"/>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row>
    <row r="7852" spans="2:49" ht="16.5" customHeight="1">
      <c r="B7852"/>
      <c r="C7852"/>
      <c r="D7852"/>
      <c r="E7852"/>
      <c r="F7852"/>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row>
    <row r="7853" spans="2:49" ht="16.5" customHeight="1">
      <c r="B7853"/>
      <c r="C7853"/>
      <c r="D7853"/>
      <c r="E7853"/>
      <c r="F7853"/>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row>
    <row r="7854" spans="2:49" ht="16.5" customHeight="1">
      <c r="B7854"/>
      <c r="C7854"/>
      <c r="D7854"/>
      <c r="E7854"/>
      <c r="F7854"/>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row>
    <row r="7855" spans="2:49" ht="16.5" customHeight="1">
      <c r="B7855"/>
      <c r="C7855"/>
      <c r="D7855"/>
      <c r="E7855"/>
      <c r="F7855"/>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row>
    <row r="7856" spans="2:49" ht="16.5" customHeight="1">
      <c r="B7856"/>
      <c r="C7856"/>
      <c r="D7856"/>
      <c r="E7856"/>
      <c r="F7856"/>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row>
    <row r="7857" spans="2:49" ht="16.5" customHeight="1">
      <c r="B7857"/>
      <c r="C7857"/>
      <c r="D7857"/>
      <c r="E7857"/>
      <c r="F7857"/>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row>
    <row r="7858" spans="2:49" ht="16.5" customHeight="1">
      <c r="B7858"/>
      <c r="C7858"/>
      <c r="D7858"/>
      <c r="E7858"/>
      <c r="F7858"/>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row>
    <row r="7859" spans="2:49" ht="16.5" customHeight="1">
      <c r="B7859"/>
      <c r="C7859"/>
      <c r="D7859"/>
      <c r="E7859"/>
      <c r="F7859"/>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row>
    <row r="7860" spans="2:49" ht="16.5" customHeight="1">
      <c r="B7860"/>
      <c r="C7860"/>
      <c r="D7860"/>
      <c r="E7860"/>
      <c r="F786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row>
    <row r="7861" spans="2:49" ht="16.5" customHeight="1">
      <c r="B7861"/>
      <c r="C7861"/>
      <c r="D7861"/>
      <c r="E7861"/>
      <c r="F7861"/>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row>
    <row r="7862" spans="2:49" ht="16.5" customHeight="1">
      <c r="B7862"/>
      <c r="C7862"/>
      <c r="D7862"/>
      <c r="E7862"/>
      <c r="F7862"/>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row>
    <row r="7863" spans="2:49" ht="16.5" customHeight="1">
      <c r="B7863"/>
      <c r="C7863"/>
      <c r="D7863"/>
      <c r="E7863"/>
      <c r="F7863"/>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row>
    <row r="7864" spans="2:49" ht="16.5" customHeight="1">
      <c r="B7864"/>
      <c r="C7864"/>
      <c r="D7864"/>
      <c r="E7864"/>
      <c r="F7864"/>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row>
    <row r="7865" spans="2:49" ht="16.5" customHeight="1">
      <c r="B7865"/>
      <c r="C7865"/>
      <c r="D7865"/>
      <c r="E7865"/>
      <c r="F7865"/>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row>
    <row r="7866" spans="2:49" ht="16.5" customHeight="1">
      <c r="B7866"/>
      <c r="C7866"/>
      <c r="D7866"/>
      <c r="E7866"/>
      <c r="F7866"/>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row>
    <row r="7867" spans="2:49" ht="16.5" customHeight="1">
      <c r="B7867"/>
      <c r="C7867"/>
      <c r="D7867"/>
      <c r="E7867"/>
      <c r="F7867"/>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row>
    <row r="7868" spans="2:49" ht="16.5" customHeight="1">
      <c r="B7868"/>
      <c r="C7868"/>
      <c r="D7868"/>
      <c r="E7868"/>
      <c r="F7868"/>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row>
    <row r="7869" spans="2:49" ht="16.5" customHeight="1">
      <c r="B7869"/>
      <c r="C7869"/>
      <c r="D7869"/>
      <c r="E7869"/>
      <c r="F7869"/>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row>
    <row r="7870" spans="2:49" ht="16.5" customHeight="1">
      <c r="B7870"/>
      <c r="C7870"/>
      <c r="D7870"/>
      <c r="E7870"/>
      <c r="F787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row>
    <row r="7871" spans="2:49" ht="16.5" customHeight="1">
      <c r="B7871"/>
      <c r="C7871"/>
      <c r="D7871"/>
      <c r="E7871"/>
      <c r="F7871"/>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row>
    <row r="7872" spans="2:49" ht="16.5" customHeight="1">
      <c r="B7872"/>
      <c r="C7872"/>
      <c r="D7872"/>
      <c r="E7872"/>
      <c r="F7872"/>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row>
    <row r="7873" spans="2:49" ht="16.5" customHeight="1">
      <c r="B7873"/>
      <c r="C7873"/>
      <c r="D7873"/>
      <c r="E7873"/>
      <c r="F7873"/>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row>
    <row r="7874" spans="2:49" ht="16.5" customHeight="1">
      <c r="B7874"/>
      <c r="C7874"/>
      <c r="D7874"/>
      <c r="E7874"/>
      <c r="F7874"/>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row>
    <row r="7875" spans="2:49" ht="16.5" customHeight="1">
      <c r="B7875"/>
      <c r="C7875"/>
      <c r="D7875"/>
      <c r="E7875"/>
      <c r="F7875"/>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row>
    <row r="7876" spans="2:49" ht="16.5" customHeight="1">
      <c r="B7876"/>
      <c r="C7876"/>
      <c r="D7876"/>
      <c r="E7876"/>
      <c r="F7876"/>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row>
    <row r="7877" spans="2:49" ht="16.5" customHeight="1">
      <c r="B7877"/>
      <c r="C7877"/>
      <c r="D7877"/>
      <c r="E7877"/>
      <c r="F7877"/>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row>
    <row r="7878" spans="2:49" ht="16.5" customHeight="1">
      <c r="B7878"/>
      <c r="C7878"/>
      <c r="D7878"/>
      <c r="E7878"/>
      <c r="F7878"/>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row>
    <row r="7879" spans="2:49" ht="16.5" customHeight="1">
      <c r="B7879"/>
      <c r="C7879"/>
      <c r="D7879"/>
      <c r="E7879"/>
      <c r="F7879"/>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row>
    <row r="7880" spans="2:49" ht="16.5" customHeight="1">
      <c r="B7880"/>
      <c r="C7880"/>
      <c r="D7880"/>
      <c r="E7880"/>
      <c r="F788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row>
    <row r="7881" spans="2:49" ht="16.5" customHeight="1">
      <c r="B7881"/>
      <c r="C7881"/>
      <c r="D7881"/>
      <c r="E7881"/>
      <c r="F7881"/>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row>
    <row r="7882" spans="2:49" ht="16.5" customHeight="1">
      <c r="B7882"/>
      <c r="C7882"/>
      <c r="D7882"/>
      <c r="E7882"/>
      <c r="F7882"/>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row>
    <row r="7883" spans="2:49" ht="16.5" customHeight="1">
      <c r="B7883"/>
      <c r="C7883"/>
      <c r="D7883"/>
      <c r="E7883"/>
      <c r="F7883"/>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row>
    <row r="7884" spans="2:49" ht="16.5" customHeight="1">
      <c r="B7884"/>
      <c r="C7884"/>
      <c r="D7884"/>
      <c r="E7884"/>
      <c r="F7884"/>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row>
    <row r="7885" spans="2:49" ht="16.5" customHeight="1">
      <c r="B7885"/>
      <c r="C7885"/>
      <c r="D7885"/>
      <c r="E7885"/>
      <c r="F7885"/>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row>
    <row r="7886" spans="2:49" ht="16.5" customHeight="1">
      <c r="B7886"/>
      <c r="C7886"/>
      <c r="D7886"/>
      <c r="E7886"/>
      <c r="F7886"/>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row>
    <row r="7887" spans="2:49" ht="16.5" customHeight="1">
      <c r="B7887"/>
      <c r="C7887"/>
      <c r="D7887"/>
      <c r="E7887"/>
      <c r="F7887"/>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row>
    <row r="7888" spans="2:49" ht="16.5" customHeight="1">
      <c r="B7888"/>
      <c r="C7888"/>
      <c r="D7888"/>
      <c r="E7888"/>
      <c r="F7888"/>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row>
    <row r="7889" spans="2:49" ht="16.5" customHeight="1">
      <c r="B7889"/>
      <c r="C7889"/>
      <c r="D7889"/>
      <c r="E7889"/>
      <c r="F7889"/>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row>
    <row r="7890" spans="2:49" ht="16.5" customHeight="1">
      <c r="B7890"/>
      <c r="C7890"/>
      <c r="D7890"/>
      <c r="E7890"/>
      <c r="F789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row>
    <row r="7891" spans="2:49" ht="16.5" customHeight="1">
      <c r="B7891"/>
      <c r="C7891"/>
      <c r="D7891"/>
      <c r="E7891"/>
      <c r="F7891"/>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row>
    <row r="7892" spans="2:49" ht="16.5" customHeight="1">
      <c r="B7892"/>
      <c r="C7892"/>
      <c r="D7892"/>
      <c r="E7892"/>
      <c r="F7892"/>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row>
    <row r="7893" spans="2:49" ht="16.5" customHeight="1">
      <c r="B7893"/>
      <c r="C7893"/>
      <c r="D7893"/>
      <c r="E7893"/>
      <c r="F7893"/>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row>
    <row r="7894" spans="2:49" ht="16.5" customHeight="1">
      <c r="B7894"/>
      <c r="C7894"/>
      <c r="D7894"/>
      <c r="E7894"/>
      <c r="F7894"/>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row>
    <row r="7895" spans="2:49" ht="16.5" customHeight="1">
      <c r="B7895"/>
      <c r="C7895"/>
      <c r="D7895"/>
      <c r="E7895"/>
      <c r="F7895"/>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row>
    <row r="7896" spans="2:49" ht="16.5" customHeight="1">
      <c r="B7896"/>
      <c r="C7896"/>
      <c r="D7896"/>
      <c r="E7896"/>
      <c r="F7896"/>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row>
    <row r="7897" spans="2:49" ht="16.5" customHeight="1">
      <c r="B7897"/>
      <c r="C7897"/>
      <c r="D7897"/>
      <c r="E7897"/>
      <c r="F7897"/>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row>
    <row r="7898" spans="2:49" ht="16.5" customHeight="1">
      <c r="B7898"/>
      <c r="C7898"/>
      <c r="D7898"/>
      <c r="E7898"/>
      <c r="F7898"/>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row>
    <row r="7899" spans="2:49" ht="16.5" customHeight="1">
      <c r="B7899"/>
      <c r="C7899"/>
      <c r="D7899"/>
      <c r="E7899"/>
      <c r="F7899"/>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row>
    <row r="7900" spans="2:49" ht="16.5" customHeight="1">
      <c r="B7900"/>
      <c r="C7900"/>
      <c r="D7900"/>
      <c r="E7900"/>
      <c r="F790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row>
    <row r="7901" spans="2:49" ht="16.5" customHeight="1">
      <c r="B7901"/>
      <c r="C7901"/>
      <c r="D7901"/>
      <c r="E7901"/>
      <c r="F7901"/>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row>
    <row r="7902" spans="2:49" ht="16.5" customHeight="1">
      <c r="B7902"/>
      <c r="C7902"/>
      <c r="D7902"/>
      <c r="E7902"/>
      <c r="F7902"/>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row>
    <row r="7903" spans="2:49" ht="16.5" customHeight="1">
      <c r="B7903"/>
      <c r="C7903"/>
      <c r="D7903"/>
      <c r="E7903"/>
      <c r="F7903"/>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row>
    <row r="7904" spans="2:49" ht="16.5" customHeight="1">
      <c r="B7904"/>
      <c r="C7904"/>
      <c r="D7904"/>
      <c r="E7904"/>
      <c r="F7904"/>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row>
    <row r="7905" spans="2:49" ht="16.5" customHeight="1">
      <c r="B7905"/>
      <c r="C7905"/>
      <c r="D7905"/>
      <c r="E7905"/>
      <c r="F7905"/>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row>
    <row r="7906" spans="2:49" ht="16.5" customHeight="1">
      <c r="B7906"/>
      <c r="C7906"/>
      <c r="D7906"/>
      <c r="E7906"/>
      <c r="F7906"/>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row>
    <row r="7907" spans="2:49" ht="16.5" customHeight="1">
      <c r="B7907"/>
      <c r="C7907"/>
      <c r="D7907"/>
      <c r="E7907"/>
      <c r="F7907"/>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row>
    <row r="7908" spans="2:49" ht="16.5" customHeight="1">
      <c r="B7908"/>
      <c r="C7908"/>
      <c r="D7908"/>
      <c r="E7908"/>
      <c r="F7908"/>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row>
    <row r="7909" spans="2:49" ht="16.5" customHeight="1">
      <c r="B7909"/>
      <c r="C7909"/>
      <c r="D7909"/>
      <c r="E7909"/>
      <c r="F7909"/>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row>
    <row r="7910" spans="2:49" ht="16.5" customHeight="1">
      <c r="B7910"/>
      <c r="C7910"/>
      <c r="D7910"/>
      <c r="E7910"/>
      <c r="F791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row>
    <row r="7911" spans="2:49" ht="16.5" customHeight="1">
      <c r="B7911"/>
      <c r="C7911"/>
      <c r="D7911"/>
      <c r="E7911"/>
      <c r="F7911"/>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row>
    <row r="7912" spans="2:49" ht="16.5" customHeight="1">
      <c r="B7912"/>
      <c r="C7912"/>
      <c r="D7912"/>
      <c r="E7912"/>
      <c r="F7912"/>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row>
    <row r="7913" spans="2:49" ht="16.5" customHeight="1">
      <c r="B7913"/>
      <c r="C7913"/>
      <c r="D7913"/>
      <c r="E7913"/>
      <c r="F7913"/>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row>
    <row r="7914" spans="2:49" ht="16.5" customHeight="1">
      <c r="B7914"/>
      <c r="C7914"/>
      <c r="D7914"/>
      <c r="E7914"/>
      <c r="F7914"/>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row>
    <row r="7915" spans="2:49" ht="16.5" customHeight="1">
      <c r="B7915"/>
      <c r="C7915"/>
      <c r="D7915"/>
      <c r="E7915"/>
      <c r="F7915"/>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row>
    <row r="7916" spans="2:49" ht="16.5" customHeight="1">
      <c r="B7916"/>
      <c r="C7916"/>
      <c r="D7916"/>
      <c r="E7916"/>
      <c r="F7916"/>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row>
    <row r="7917" spans="2:49" ht="16.5" customHeight="1">
      <c r="B7917"/>
      <c r="C7917"/>
      <c r="D7917"/>
      <c r="E7917"/>
      <c r="F7917"/>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row>
    <row r="7918" spans="2:49" ht="16.5" customHeight="1">
      <c r="B7918"/>
      <c r="C7918"/>
      <c r="D7918"/>
      <c r="E7918"/>
      <c r="F7918"/>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row>
    <row r="7919" spans="2:49" ht="16.5" customHeight="1">
      <c r="B7919"/>
      <c r="C7919"/>
      <c r="D7919"/>
      <c r="E7919"/>
      <c r="F7919"/>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row>
    <row r="7920" spans="2:49" ht="16.5" customHeight="1">
      <c r="B7920"/>
      <c r="C7920"/>
      <c r="D7920"/>
      <c r="E7920"/>
      <c r="F792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row>
    <row r="7921" spans="2:49" ht="16.5" customHeight="1">
      <c r="B7921"/>
      <c r="C7921"/>
      <c r="D7921"/>
      <c r="E7921"/>
      <c r="F7921"/>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row>
    <row r="7922" spans="2:49" ht="16.5" customHeight="1">
      <c r="B7922"/>
      <c r="C7922"/>
      <c r="D7922"/>
      <c r="E7922"/>
      <c r="F7922"/>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row>
    <row r="7923" spans="2:49" ht="16.5" customHeight="1">
      <c r="B7923"/>
      <c r="C7923"/>
      <c r="D7923"/>
      <c r="E7923"/>
      <c r="F7923"/>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row>
    <row r="7924" spans="2:49" ht="16.5" customHeight="1">
      <c r="B7924"/>
      <c r="C7924"/>
      <c r="D7924"/>
      <c r="E7924"/>
      <c r="F7924"/>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row>
    <row r="7925" spans="2:49" ht="16.5" customHeight="1">
      <c r="B7925"/>
      <c r="C7925"/>
      <c r="D7925"/>
      <c r="E7925"/>
      <c r="F7925"/>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row>
    <row r="7926" spans="2:49" ht="16.5" customHeight="1">
      <c r="B7926"/>
      <c r="C7926"/>
      <c r="D7926"/>
      <c r="E7926"/>
      <c r="F7926"/>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row>
    <row r="7927" spans="2:49" ht="16.5" customHeight="1">
      <c r="B7927"/>
      <c r="C7927"/>
      <c r="D7927"/>
      <c r="E7927"/>
      <c r="F7927"/>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row>
    <row r="7928" spans="2:49" ht="16.5" customHeight="1">
      <c r="B7928"/>
      <c r="C7928"/>
      <c r="D7928"/>
      <c r="E7928"/>
      <c r="F7928"/>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row>
    <row r="7929" spans="2:49" ht="16.5" customHeight="1">
      <c r="B7929"/>
      <c r="C7929"/>
      <c r="D7929"/>
      <c r="E7929"/>
      <c r="F7929"/>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row>
    <row r="7930" spans="2:49" ht="16.5" customHeight="1">
      <c r="B7930"/>
      <c r="C7930"/>
      <c r="D7930"/>
      <c r="E7930"/>
      <c r="F79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row>
    <row r="7931" spans="2:49" ht="16.5" customHeight="1">
      <c r="B7931"/>
      <c r="C7931"/>
      <c r="D7931"/>
      <c r="E7931"/>
      <c r="F7931"/>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row>
    <row r="7932" spans="2:49" ht="16.5" customHeight="1">
      <c r="B7932"/>
      <c r="C7932"/>
      <c r="D7932"/>
      <c r="E7932"/>
      <c r="F7932"/>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row>
    <row r="7933" spans="2:49" ht="16.5" customHeight="1">
      <c r="B7933"/>
      <c r="C7933"/>
      <c r="D7933"/>
      <c r="E7933"/>
      <c r="F7933"/>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row>
    <row r="7934" spans="2:49" ht="16.5" customHeight="1">
      <c r="B7934"/>
      <c r="C7934"/>
      <c r="D7934"/>
      <c r="E7934"/>
      <c r="F7934"/>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row>
    <row r="7935" spans="2:49" ht="16.5" customHeight="1">
      <c r="B7935"/>
      <c r="C7935"/>
      <c r="D7935"/>
      <c r="E7935"/>
      <c r="F7935"/>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row>
    <row r="7936" spans="2:49" ht="16.5" customHeight="1">
      <c r="B7936"/>
      <c r="C7936"/>
      <c r="D7936"/>
      <c r="E7936"/>
      <c r="F7936"/>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row>
    <row r="7937" spans="2:49" ht="16.5" customHeight="1">
      <c r="B7937"/>
      <c r="C7937"/>
      <c r="D7937"/>
      <c r="E7937"/>
      <c r="F7937"/>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row>
    <row r="7938" spans="2:49" ht="16.5" customHeight="1">
      <c r="B7938"/>
      <c r="C7938"/>
      <c r="D7938"/>
      <c r="E7938"/>
      <c r="F7938"/>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row>
    <row r="7939" spans="2:49" ht="16.5" customHeight="1">
      <c r="B7939"/>
      <c r="C7939"/>
      <c r="D7939"/>
      <c r="E7939"/>
      <c r="F7939"/>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row>
    <row r="7940" spans="2:49" ht="16.5" customHeight="1">
      <c r="B7940"/>
      <c r="C7940"/>
      <c r="D7940"/>
      <c r="E7940"/>
      <c r="F794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row>
    <row r="7941" spans="2:49" ht="16.5" customHeight="1">
      <c r="B7941"/>
      <c r="C7941"/>
      <c r="D7941"/>
      <c r="E7941"/>
      <c r="F7941"/>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row>
    <row r="7942" spans="2:49" ht="16.5" customHeight="1">
      <c r="B7942"/>
      <c r="C7942"/>
      <c r="D7942"/>
      <c r="E7942"/>
      <c r="F7942"/>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row>
    <row r="7943" spans="2:49" ht="16.5" customHeight="1">
      <c r="B7943"/>
      <c r="C7943"/>
      <c r="D7943"/>
      <c r="E7943"/>
      <c r="F7943"/>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row>
    <row r="7944" spans="2:49" ht="16.5" customHeight="1">
      <c r="B7944"/>
      <c r="C7944"/>
      <c r="D7944"/>
      <c r="E7944"/>
      <c r="F7944"/>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row>
    <row r="7945" spans="2:49" ht="16.5" customHeight="1">
      <c r="B7945"/>
      <c r="C7945"/>
      <c r="D7945"/>
      <c r="E7945"/>
      <c r="F7945"/>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row>
    <row r="7946" spans="2:49" ht="16.5" customHeight="1">
      <c r="B7946"/>
      <c r="C7946"/>
      <c r="D7946"/>
      <c r="E7946"/>
      <c r="F7946"/>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row>
    <row r="7947" spans="2:49" ht="16.5" customHeight="1">
      <c r="B7947"/>
      <c r="C7947"/>
      <c r="D7947"/>
      <c r="E7947"/>
      <c r="F7947"/>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row>
    <row r="7948" spans="2:49" ht="16.5" customHeight="1">
      <c r="B7948"/>
      <c r="C7948"/>
      <c r="D7948"/>
      <c r="E7948"/>
      <c r="F7948"/>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row>
    <row r="7949" spans="2:49" ht="16.5" customHeight="1">
      <c r="B7949"/>
      <c r="C7949"/>
      <c r="D7949"/>
      <c r="E7949"/>
      <c r="F7949"/>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row>
    <row r="7950" spans="2:49" ht="16.5" customHeight="1">
      <c r="B7950"/>
      <c r="C7950"/>
      <c r="D7950"/>
      <c r="E7950"/>
      <c r="F795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row>
    <row r="7951" spans="2:49" ht="16.5" customHeight="1">
      <c r="B7951"/>
      <c r="C7951"/>
      <c r="D7951"/>
      <c r="E7951"/>
      <c r="F7951"/>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row>
    <row r="7952" spans="2:49" ht="16.5" customHeight="1">
      <c r="B7952"/>
      <c r="C7952"/>
      <c r="D7952"/>
      <c r="E7952"/>
      <c r="F7952"/>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row>
    <row r="7953" spans="2:49" ht="16.5" customHeight="1">
      <c r="B7953"/>
      <c r="C7953"/>
      <c r="D7953"/>
      <c r="E7953"/>
      <c r="F7953"/>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row>
    <row r="7954" spans="2:49" ht="16.5" customHeight="1">
      <c r="B7954"/>
      <c r="C7954"/>
      <c r="D7954"/>
      <c r="E7954"/>
      <c r="F7954"/>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row>
    <row r="7955" spans="2:49" ht="16.5" customHeight="1">
      <c r="B7955"/>
      <c r="C7955"/>
      <c r="D7955"/>
      <c r="E7955"/>
      <c r="F7955"/>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row>
    <row r="7956" spans="2:49" ht="16.5" customHeight="1">
      <c r="B7956"/>
      <c r="C7956"/>
      <c r="D7956"/>
      <c r="E7956"/>
      <c r="F7956"/>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row>
    <row r="7957" spans="2:49" ht="16.5" customHeight="1">
      <c r="B7957"/>
      <c r="C7957"/>
      <c r="D7957"/>
      <c r="E7957"/>
      <c r="F7957"/>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row>
    <row r="7958" spans="2:49" ht="16.5" customHeight="1">
      <c r="B7958"/>
      <c r="C7958"/>
      <c r="D7958"/>
      <c r="E7958"/>
      <c r="F7958"/>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row>
    <row r="7959" spans="2:49" ht="16.5" customHeight="1">
      <c r="B7959"/>
      <c r="C7959"/>
      <c r="D7959"/>
      <c r="E7959"/>
      <c r="F7959"/>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row>
    <row r="7960" spans="2:49" ht="16.5" customHeight="1">
      <c r="B7960"/>
      <c r="C7960"/>
      <c r="D7960"/>
      <c r="E7960"/>
      <c r="F796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row>
    <row r="7961" spans="2:49" ht="16.5" customHeight="1">
      <c r="B7961"/>
      <c r="C7961"/>
      <c r="D7961"/>
      <c r="E7961"/>
      <c r="F7961"/>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row>
    <row r="7962" spans="2:49" ht="16.5" customHeight="1">
      <c r="B7962"/>
      <c r="C7962"/>
      <c r="D7962"/>
      <c r="E7962"/>
      <c r="F7962"/>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row>
    <row r="7963" spans="2:49" ht="16.5" customHeight="1">
      <c r="B7963"/>
      <c r="C7963"/>
      <c r="D7963"/>
      <c r="E7963"/>
      <c r="F7963"/>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row>
    <row r="7964" spans="2:49" ht="16.5" customHeight="1">
      <c r="B7964"/>
      <c r="C7964"/>
      <c r="D7964"/>
      <c r="E7964"/>
      <c r="F7964"/>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row>
    <row r="7965" spans="2:49" ht="16.5" customHeight="1">
      <c r="B7965"/>
      <c r="C7965"/>
      <c r="D7965"/>
      <c r="E7965"/>
      <c r="F7965"/>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row>
    <row r="7966" spans="2:49" ht="16.5" customHeight="1">
      <c r="B7966"/>
      <c r="C7966"/>
      <c r="D7966"/>
      <c r="E7966"/>
      <c r="F7966"/>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row>
    <row r="7967" spans="2:49" ht="16.5" customHeight="1">
      <c r="B7967"/>
      <c r="C7967"/>
      <c r="D7967"/>
      <c r="E7967"/>
      <c r="F7967"/>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row>
    <row r="7968" spans="2:49" ht="16.5" customHeight="1">
      <c r="B7968"/>
      <c r="C7968"/>
      <c r="D7968"/>
      <c r="E7968"/>
      <c r="F7968"/>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row>
    <row r="7969" spans="2:49" ht="16.5" customHeight="1">
      <c r="B7969"/>
      <c r="C7969"/>
      <c r="D7969"/>
      <c r="E7969"/>
      <c r="F7969"/>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row>
    <row r="7970" spans="2:49" ht="16.5" customHeight="1">
      <c r="B7970"/>
      <c r="C7970"/>
      <c r="D7970"/>
      <c r="E7970"/>
      <c r="F797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row>
    <row r="7971" spans="2:49" ht="16.5" customHeight="1">
      <c r="B7971"/>
      <c r="C7971"/>
      <c r="D7971"/>
      <c r="E7971"/>
      <c r="F7971"/>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row>
    <row r="7972" spans="2:49" ht="16.5" customHeight="1">
      <c r="B7972"/>
      <c r="C7972"/>
      <c r="D7972"/>
      <c r="E7972"/>
      <c r="F7972"/>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row>
    <row r="7973" spans="2:49" ht="16.5" customHeight="1">
      <c r="B7973"/>
      <c r="C7973"/>
      <c r="D7973"/>
      <c r="E7973"/>
      <c r="F7973"/>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row>
    <row r="7974" spans="2:49" ht="16.5" customHeight="1">
      <c r="B7974"/>
      <c r="C7974"/>
      <c r="D7974"/>
      <c r="E7974"/>
      <c r="F7974"/>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row>
    <row r="7975" spans="2:49" ht="16.5" customHeight="1">
      <c r="B7975"/>
      <c r="C7975"/>
      <c r="D7975"/>
      <c r="E7975"/>
      <c r="F7975"/>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row>
    <row r="7976" spans="2:49" ht="16.5" customHeight="1">
      <c r="B7976"/>
      <c r="C7976"/>
      <c r="D7976"/>
      <c r="E7976"/>
      <c r="F7976"/>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row>
    <row r="7977" spans="2:49" ht="16.5" customHeight="1">
      <c r="B7977"/>
      <c r="C7977"/>
      <c r="D7977"/>
      <c r="E7977"/>
      <c r="F7977"/>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row>
    <row r="7978" spans="2:49" ht="16.5" customHeight="1">
      <c r="B7978"/>
      <c r="C7978"/>
      <c r="D7978"/>
      <c r="E7978"/>
      <c r="F7978"/>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row>
    <row r="7979" spans="2:49" ht="16.5" customHeight="1">
      <c r="B7979"/>
      <c r="C7979"/>
      <c r="D7979"/>
      <c r="E7979"/>
      <c r="F7979"/>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row>
    <row r="7980" spans="2:49" ht="16.5" customHeight="1">
      <c r="B7980"/>
      <c r="C7980"/>
      <c r="D7980"/>
      <c r="E7980"/>
      <c r="F798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row>
    <row r="7981" spans="2:49" ht="16.5" customHeight="1">
      <c r="B7981"/>
      <c r="C7981"/>
      <c r="D7981"/>
      <c r="E7981"/>
      <c r="F7981"/>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row>
    <row r="7982" spans="2:49" ht="16.5" customHeight="1">
      <c r="B7982"/>
      <c r="C7982"/>
      <c r="D7982"/>
      <c r="E7982"/>
      <c r="F7982"/>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row>
    <row r="7983" spans="2:49" ht="16.5" customHeight="1">
      <c r="B7983"/>
      <c r="C7983"/>
      <c r="D7983"/>
      <c r="E7983"/>
      <c r="F7983"/>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row>
    <row r="7984" spans="2:49" ht="16.5" customHeight="1">
      <c r="B7984"/>
      <c r="C7984"/>
      <c r="D7984"/>
      <c r="E7984"/>
      <c r="F7984"/>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row>
    <row r="7985" spans="2:49" ht="16.5" customHeight="1">
      <c r="B7985"/>
      <c r="C7985"/>
      <c r="D7985"/>
      <c r="E7985"/>
      <c r="F7985"/>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row>
    <row r="7986" spans="2:49" ht="16.5" customHeight="1">
      <c r="B7986"/>
      <c r="C7986"/>
      <c r="D7986"/>
      <c r="E7986"/>
      <c r="F7986"/>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row>
    <row r="7987" spans="2:49" ht="16.5" customHeight="1">
      <c r="B7987"/>
      <c r="C7987"/>
      <c r="D7987"/>
      <c r="E7987"/>
      <c r="F7987"/>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row>
    <row r="7988" spans="2:49" ht="16.5" customHeight="1">
      <c r="B7988"/>
      <c r="C7988"/>
      <c r="D7988"/>
      <c r="E7988"/>
      <c r="F7988"/>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row>
    <row r="7989" spans="2:49" ht="16.5" customHeight="1">
      <c r="B7989"/>
      <c r="C7989"/>
      <c r="D7989"/>
      <c r="E7989"/>
      <c r="F7989"/>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row>
    <row r="7990" spans="2:49" ht="16.5" customHeight="1">
      <c r="B7990"/>
      <c r="C7990"/>
      <c r="D7990"/>
      <c r="E7990"/>
      <c r="F799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row>
    <row r="7991" spans="2:49" ht="16.5" customHeight="1">
      <c r="B7991"/>
      <c r="C7991"/>
      <c r="D7991"/>
      <c r="E7991"/>
      <c r="F7991"/>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row>
    <row r="7992" spans="2:49" ht="16.5" customHeight="1">
      <c r="B7992"/>
      <c r="C7992"/>
      <c r="D7992"/>
      <c r="E7992"/>
      <c r="F7992"/>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row>
    <row r="7993" spans="2:49" ht="16.5" customHeight="1">
      <c r="B7993"/>
      <c r="C7993"/>
      <c r="D7993"/>
      <c r="E7993"/>
      <c r="F7993"/>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row>
    <row r="7994" spans="2:49" ht="16.5" customHeight="1">
      <c r="B7994"/>
      <c r="C7994"/>
      <c r="D7994"/>
      <c r="E7994"/>
      <c r="F7994"/>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row>
    <row r="7995" spans="2:49" ht="16.5" customHeight="1">
      <c r="B7995"/>
      <c r="C7995"/>
      <c r="D7995"/>
      <c r="E7995"/>
      <c r="F7995"/>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row>
    <row r="7996" spans="2:49" ht="16.5" customHeight="1">
      <c r="B7996"/>
      <c r="C7996"/>
      <c r="D7996"/>
      <c r="E7996"/>
      <c r="F7996"/>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row>
    <row r="7997" spans="2:49" ht="16.5" customHeight="1">
      <c r="B7997"/>
      <c r="C7997"/>
      <c r="D7997"/>
      <c r="E7997"/>
      <c r="F7997"/>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row>
    <row r="7998" spans="2:49" ht="16.5" customHeight="1">
      <c r="B7998"/>
      <c r="C7998"/>
      <c r="D7998"/>
      <c r="E7998"/>
      <c r="F7998"/>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row>
    <row r="7999" spans="2:49" ht="16.5" customHeight="1">
      <c r="B7999"/>
      <c r="C7999"/>
      <c r="D7999"/>
      <c r="E7999"/>
      <c r="F7999"/>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row>
    <row r="8000" spans="2:49" ht="16.5" customHeight="1">
      <c r="B8000"/>
      <c r="C8000"/>
      <c r="D8000"/>
      <c r="E8000"/>
      <c r="F800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row>
    <row r="8001" spans="2:49" ht="16.5" customHeight="1">
      <c r="B8001"/>
      <c r="C8001"/>
      <c r="D8001"/>
      <c r="E8001"/>
      <c r="F8001"/>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row>
    <row r="8002" spans="2:49" ht="16.5" customHeight="1">
      <c r="B8002"/>
      <c r="C8002"/>
      <c r="D8002"/>
      <c r="E8002"/>
      <c r="F8002"/>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row>
    <row r="8003" spans="2:49" ht="16.5" customHeight="1">
      <c r="B8003"/>
      <c r="C8003"/>
      <c r="D8003"/>
      <c r="E8003"/>
      <c r="F8003"/>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row>
    <row r="8004" spans="2:49" ht="16.5" customHeight="1">
      <c r="B8004"/>
      <c r="C8004"/>
      <c r="D8004"/>
      <c r="E8004"/>
      <c r="F8004"/>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row>
    <row r="8005" spans="2:49" ht="16.5" customHeight="1">
      <c r="B8005"/>
      <c r="C8005"/>
      <c r="D8005"/>
      <c r="E8005"/>
      <c r="F8005"/>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row>
    <row r="8006" spans="2:49" ht="16.5" customHeight="1">
      <c r="B8006"/>
      <c r="C8006"/>
      <c r="D8006"/>
      <c r="E8006"/>
      <c r="F8006"/>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row>
    <row r="8007" spans="2:49" ht="16.5" customHeight="1">
      <c r="B8007"/>
      <c r="C8007"/>
      <c r="D8007"/>
      <c r="E8007"/>
      <c r="F8007"/>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row>
    <row r="8008" spans="2:49" ht="16.5" customHeight="1">
      <c r="B8008"/>
      <c r="C8008"/>
      <c r="D8008"/>
      <c r="E8008"/>
      <c r="F8008"/>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row>
    <row r="8009" spans="2:49" ht="16.5" customHeight="1">
      <c r="B8009"/>
      <c r="C8009"/>
      <c r="D8009"/>
      <c r="E8009"/>
      <c r="F8009"/>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row>
    <row r="8010" spans="2:49" ht="16.5" customHeight="1">
      <c r="B8010"/>
      <c r="C8010"/>
      <c r="D8010"/>
      <c r="E8010"/>
      <c r="F801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row>
    <row r="8011" spans="2:49" ht="16.5" customHeight="1">
      <c r="B8011"/>
      <c r="C8011"/>
      <c r="D8011"/>
      <c r="E8011"/>
      <c r="F8011"/>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row>
    <row r="8012" spans="2:49" ht="16.5" customHeight="1">
      <c r="B8012"/>
      <c r="C8012"/>
      <c r="D8012"/>
      <c r="E8012"/>
      <c r="F8012"/>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row>
    <row r="8013" spans="2:49" ht="16.5" customHeight="1">
      <c r="B8013"/>
      <c r="C8013"/>
      <c r="D8013"/>
      <c r="E8013"/>
      <c r="F8013"/>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row>
    <row r="8014" spans="2:49" ht="16.5" customHeight="1">
      <c r="B8014"/>
      <c r="C8014"/>
      <c r="D8014"/>
      <c r="E8014"/>
      <c r="F8014"/>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row>
    <row r="8015" spans="2:49" ht="16.5" customHeight="1">
      <c r="B8015"/>
      <c r="C8015"/>
      <c r="D8015"/>
      <c r="E8015"/>
      <c r="F8015"/>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row>
    <row r="8016" spans="2:49" ht="16.5" customHeight="1">
      <c r="B8016"/>
      <c r="C8016"/>
      <c r="D8016"/>
      <c r="E8016"/>
      <c r="F8016"/>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row>
    <row r="8017" spans="2:49" ht="16.5" customHeight="1">
      <c r="B8017"/>
      <c r="C8017"/>
      <c r="D8017"/>
      <c r="E8017"/>
      <c r="F8017"/>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row>
    <row r="8018" spans="2:49" ht="16.5" customHeight="1">
      <c r="B8018"/>
      <c r="C8018"/>
      <c r="D8018"/>
      <c r="E8018"/>
      <c r="F8018"/>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row>
    <row r="8019" spans="2:49" ht="16.5" customHeight="1">
      <c r="B8019"/>
      <c r="C8019"/>
      <c r="D8019"/>
      <c r="E8019"/>
      <c r="F8019"/>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row>
    <row r="8020" spans="2:49" ht="16.5" customHeight="1">
      <c r="B8020"/>
      <c r="C8020"/>
      <c r="D8020"/>
      <c r="E8020"/>
      <c r="F802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row>
    <row r="8021" spans="2:49" ht="16.5" customHeight="1">
      <c r="B8021"/>
      <c r="C8021"/>
      <c r="D8021"/>
      <c r="E8021"/>
      <c r="F8021"/>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row>
    <row r="8022" spans="2:49" ht="16.5" customHeight="1">
      <c r="B8022"/>
      <c r="C8022"/>
      <c r="D8022"/>
      <c r="E8022"/>
      <c r="F8022"/>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row>
    <row r="8023" spans="2:49" ht="16.5" customHeight="1">
      <c r="B8023"/>
      <c r="C8023"/>
      <c r="D8023"/>
      <c r="E8023"/>
      <c r="F8023"/>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row>
    <row r="8024" spans="2:49" ht="16.5" customHeight="1">
      <c r="B8024"/>
      <c r="C8024"/>
      <c r="D8024"/>
      <c r="E8024"/>
      <c r="F8024"/>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row>
    <row r="8025" spans="2:49" ht="16.5" customHeight="1">
      <c r="B8025"/>
      <c r="C8025"/>
      <c r="D8025"/>
      <c r="E8025"/>
      <c r="F8025"/>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row>
    <row r="8026" spans="2:49" ht="16.5" customHeight="1">
      <c r="B8026"/>
      <c r="C8026"/>
      <c r="D8026"/>
      <c r="E8026"/>
      <c r="F8026"/>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row>
    <row r="8027" spans="2:49" ht="16.5" customHeight="1">
      <c r="B8027"/>
      <c r="C8027"/>
      <c r="D8027"/>
      <c r="E8027"/>
      <c r="F8027"/>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row>
    <row r="8028" spans="2:49" ht="16.5" customHeight="1">
      <c r="B8028"/>
      <c r="C8028"/>
      <c r="D8028"/>
      <c r="E8028"/>
      <c r="F8028"/>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row>
    <row r="8029" spans="2:49" ht="16.5" customHeight="1">
      <c r="B8029"/>
      <c r="C8029"/>
      <c r="D8029"/>
      <c r="E8029"/>
      <c r="F8029"/>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row>
    <row r="8030" spans="2:49" ht="16.5" customHeight="1">
      <c r="B8030"/>
      <c r="C8030"/>
      <c r="D8030"/>
      <c r="E8030"/>
      <c r="F80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row>
    <row r="8031" spans="2:49" ht="16.5" customHeight="1">
      <c r="B8031"/>
      <c r="C8031"/>
      <c r="D8031"/>
      <c r="E8031"/>
      <c r="F8031"/>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row>
    <row r="8032" spans="2:49" ht="16.5" customHeight="1">
      <c r="B8032"/>
      <c r="C8032"/>
      <c r="D8032"/>
      <c r="E8032"/>
      <c r="F8032"/>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row>
    <row r="8033" spans="2:49" ht="16.5" customHeight="1">
      <c r="B8033"/>
      <c r="C8033"/>
      <c r="D8033"/>
      <c r="E8033"/>
      <c r="F8033"/>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row>
    <row r="8034" spans="2:49" ht="16.5" customHeight="1">
      <c r="B8034"/>
      <c r="C8034"/>
      <c r="D8034"/>
      <c r="E8034"/>
      <c r="F8034"/>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row>
    <row r="8035" spans="2:49" ht="16.5" customHeight="1">
      <c r="B8035"/>
      <c r="C8035"/>
      <c r="D8035"/>
      <c r="E8035"/>
      <c r="F8035"/>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row>
    <row r="8036" spans="2:49" ht="16.5" customHeight="1">
      <c r="B8036"/>
      <c r="C8036"/>
      <c r="D8036"/>
      <c r="E8036"/>
      <c r="F8036"/>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row>
    <row r="8037" spans="2:49" ht="16.5" customHeight="1">
      <c r="B8037"/>
      <c r="C8037"/>
      <c r="D8037"/>
      <c r="E8037"/>
      <c r="F8037"/>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row>
    <row r="8038" spans="2:49" ht="16.5" customHeight="1">
      <c r="B8038"/>
      <c r="C8038"/>
      <c r="D8038"/>
      <c r="E8038"/>
      <c r="F8038"/>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row>
    <row r="8039" spans="2:49" ht="16.5" customHeight="1">
      <c r="B8039"/>
      <c r="C8039"/>
      <c r="D8039"/>
      <c r="E8039"/>
      <c r="F8039"/>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row>
    <row r="8040" spans="2:49" ht="16.5" customHeight="1">
      <c r="B8040"/>
      <c r="C8040"/>
      <c r="D8040"/>
      <c r="E8040"/>
      <c r="F804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row>
    <row r="8041" spans="2:49" ht="16.5" customHeight="1">
      <c r="B8041"/>
      <c r="C8041"/>
      <c r="D8041"/>
      <c r="E8041"/>
      <c r="F8041"/>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row>
    <row r="8042" spans="2:49" ht="16.5" customHeight="1">
      <c r="B8042"/>
      <c r="C8042"/>
      <c r="D8042"/>
      <c r="E8042"/>
      <c r="F8042"/>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row>
    <row r="8043" spans="2:49" ht="16.5" customHeight="1">
      <c r="B8043"/>
      <c r="C8043"/>
      <c r="D8043"/>
      <c r="E8043"/>
      <c r="F8043"/>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row>
    <row r="8044" spans="2:49" ht="16.5" customHeight="1">
      <c r="B8044"/>
      <c r="C8044"/>
      <c r="D8044"/>
      <c r="E8044"/>
      <c r="F8044"/>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row>
    <row r="8045" spans="2:49" ht="16.5" customHeight="1">
      <c r="B8045"/>
      <c r="C8045"/>
      <c r="D8045"/>
      <c r="E8045"/>
      <c r="F8045"/>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row>
    <row r="8046" spans="2:49" ht="16.5" customHeight="1">
      <c r="B8046"/>
      <c r="C8046"/>
      <c r="D8046"/>
      <c r="E8046"/>
      <c r="F8046"/>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row>
    <row r="8047" spans="2:49" ht="16.5" customHeight="1">
      <c r="B8047"/>
      <c r="C8047"/>
      <c r="D8047"/>
      <c r="E8047"/>
      <c r="F8047"/>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row>
    <row r="8048" spans="2:49" ht="16.5" customHeight="1">
      <c r="B8048"/>
      <c r="C8048"/>
      <c r="D8048"/>
      <c r="E8048"/>
      <c r="F8048"/>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row>
    <row r="8049" spans="2:49" ht="16.5" customHeight="1">
      <c r="B8049"/>
      <c r="C8049"/>
      <c r="D8049"/>
      <c r="E8049"/>
      <c r="F8049"/>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row>
    <row r="8050" spans="2:49" ht="16.5" customHeight="1">
      <c r="B8050"/>
      <c r="C8050"/>
      <c r="D8050"/>
      <c r="E8050"/>
      <c r="F805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row>
    <row r="8051" spans="2:49" ht="16.5" customHeight="1">
      <c r="B8051"/>
      <c r="C8051"/>
      <c r="D8051"/>
      <c r="E8051"/>
      <c r="F8051"/>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row>
    <row r="8052" spans="2:49" ht="16.5" customHeight="1">
      <c r="B8052"/>
      <c r="C8052"/>
      <c r="D8052"/>
      <c r="E8052"/>
      <c r="F8052"/>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row>
    <row r="8053" spans="2:49" ht="16.5" customHeight="1">
      <c r="B8053"/>
      <c r="C8053"/>
      <c r="D8053"/>
      <c r="E8053"/>
      <c r="F8053"/>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row>
    <row r="8054" spans="2:49" ht="16.5" customHeight="1">
      <c r="B8054"/>
      <c r="C8054"/>
      <c r="D8054"/>
      <c r="E8054"/>
      <c r="F8054"/>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row>
    <row r="8055" spans="2:49" ht="16.5" customHeight="1">
      <c r="B8055"/>
      <c r="C8055"/>
      <c r="D8055"/>
      <c r="E8055"/>
      <c r="F8055"/>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row>
    <row r="8056" spans="2:49" ht="16.5" customHeight="1">
      <c r="B8056"/>
      <c r="C8056"/>
      <c r="D8056"/>
      <c r="E8056"/>
      <c r="F8056"/>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row>
    <row r="8057" spans="2:49" ht="16.5" customHeight="1">
      <c r="B8057"/>
      <c r="C8057"/>
      <c r="D8057"/>
      <c r="E8057"/>
      <c r="F8057"/>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row>
    <row r="8058" spans="2:49" ht="16.5" customHeight="1">
      <c r="B8058"/>
      <c r="C8058"/>
      <c r="D8058"/>
      <c r="E8058"/>
      <c r="F8058"/>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row>
    <row r="8059" spans="2:49" ht="16.5" customHeight="1">
      <c r="B8059"/>
      <c r="C8059"/>
      <c r="D8059"/>
      <c r="E8059"/>
      <c r="F8059"/>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row>
    <row r="8060" spans="2:49" ht="16.5" customHeight="1">
      <c r="B8060"/>
      <c r="C8060"/>
      <c r="D8060"/>
      <c r="E8060"/>
      <c r="F806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row>
    <row r="8061" spans="2:49" ht="16.5" customHeight="1">
      <c r="B8061"/>
      <c r="C8061"/>
      <c r="D8061"/>
      <c r="E8061"/>
      <c r="F8061"/>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row>
    <row r="8062" spans="2:49" ht="16.5" customHeight="1">
      <c r="B8062"/>
      <c r="C8062"/>
      <c r="D8062"/>
      <c r="E8062"/>
      <c r="F8062"/>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row>
    <row r="8063" spans="2:49" ht="16.5" customHeight="1">
      <c r="B8063"/>
      <c r="C8063"/>
      <c r="D8063"/>
      <c r="E8063"/>
      <c r="F8063"/>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row>
    <row r="8064" spans="2:49" ht="16.5" customHeight="1">
      <c r="B8064"/>
      <c r="C8064"/>
      <c r="D8064"/>
      <c r="E8064"/>
      <c r="F8064"/>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row>
    <row r="8065" spans="2:49" ht="16.5" customHeight="1">
      <c r="B8065"/>
      <c r="C8065"/>
      <c r="D8065"/>
      <c r="E8065"/>
      <c r="F8065"/>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row>
    <row r="8066" spans="2:49" ht="16.5" customHeight="1">
      <c r="B8066"/>
      <c r="C8066"/>
      <c r="D8066"/>
      <c r="E8066"/>
      <c r="F8066"/>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row>
    <row r="8067" spans="2:49" ht="16.5" customHeight="1">
      <c r="B8067"/>
      <c r="C8067"/>
      <c r="D8067"/>
      <c r="E8067"/>
      <c r="F8067"/>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row>
    <row r="8068" spans="2:49" ht="16.5" customHeight="1">
      <c r="B8068"/>
      <c r="C8068"/>
      <c r="D8068"/>
      <c r="E8068"/>
      <c r="F8068"/>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row>
    <row r="8069" spans="2:49" ht="16.5" customHeight="1">
      <c r="B8069"/>
      <c r="C8069"/>
      <c r="D8069"/>
      <c r="E8069"/>
      <c r="F8069"/>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row>
    <row r="8070" spans="2:49" ht="16.5" customHeight="1">
      <c r="B8070"/>
      <c r="C8070"/>
      <c r="D8070"/>
      <c r="E8070"/>
      <c r="F807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row>
    <row r="8071" spans="2:49" ht="16.5" customHeight="1">
      <c r="B8071"/>
      <c r="C8071"/>
      <c r="D8071"/>
      <c r="E8071"/>
      <c r="F8071"/>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row>
    <row r="8072" spans="2:49" ht="16.5" customHeight="1">
      <c r="B8072"/>
      <c r="C8072"/>
      <c r="D8072"/>
      <c r="E8072"/>
      <c r="F8072"/>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row>
    <row r="8073" spans="2:49" ht="16.5" customHeight="1">
      <c r="B8073"/>
      <c r="C8073"/>
      <c r="D8073"/>
      <c r="E8073"/>
      <c r="F8073"/>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row>
    <row r="8074" spans="2:49" ht="16.5" customHeight="1">
      <c r="B8074"/>
      <c r="C8074"/>
      <c r="D8074"/>
      <c r="E8074"/>
      <c r="F8074"/>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row>
    <row r="8075" spans="2:49" ht="16.5" customHeight="1">
      <c r="B8075"/>
      <c r="C8075"/>
      <c r="D8075"/>
      <c r="E8075"/>
      <c r="F8075"/>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row>
    <row r="8076" spans="2:49" ht="16.5" customHeight="1">
      <c r="B8076"/>
      <c r="C8076"/>
      <c r="D8076"/>
      <c r="E8076"/>
      <c r="F8076"/>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row>
    <row r="8077" spans="2:49" ht="16.5" customHeight="1">
      <c r="B8077"/>
      <c r="C8077"/>
      <c r="D8077"/>
      <c r="E8077"/>
      <c r="F8077"/>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row>
    <row r="8078" spans="2:49" ht="16.5" customHeight="1">
      <c r="B8078"/>
      <c r="C8078"/>
      <c r="D8078"/>
      <c r="E8078"/>
      <c r="F8078"/>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row>
    <row r="8079" spans="2:49" ht="16.5" customHeight="1">
      <c r="B8079"/>
      <c r="C8079"/>
      <c r="D8079"/>
      <c r="E8079"/>
      <c r="F8079"/>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row>
    <row r="8080" spans="2:49" ht="16.5" customHeight="1">
      <c r="B8080"/>
      <c r="C8080"/>
      <c r="D8080"/>
      <c r="E8080"/>
      <c r="F808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row>
    <row r="8081" spans="2:49" ht="16.5" customHeight="1">
      <c r="B8081"/>
      <c r="C8081"/>
      <c r="D8081"/>
      <c r="E8081"/>
      <c r="F8081"/>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row>
    <row r="8082" spans="2:49" ht="16.5" customHeight="1">
      <c r="B8082"/>
      <c r="C8082"/>
      <c r="D8082"/>
      <c r="E8082"/>
      <c r="F8082"/>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row>
    <row r="8083" spans="2:49" ht="16.5" customHeight="1">
      <c r="B8083"/>
      <c r="C8083"/>
      <c r="D8083"/>
      <c r="E8083"/>
      <c r="F8083"/>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row>
    <row r="8084" spans="2:49" ht="16.5" customHeight="1">
      <c r="B8084"/>
      <c r="C8084"/>
      <c r="D8084"/>
      <c r="E8084"/>
      <c r="F8084"/>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row>
    <row r="8085" spans="2:49" ht="16.5" customHeight="1">
      <c r="B8085"/>
      <c r="C8085"/>
      <c r="D8085"/>
      <c r="E8085"/>
      <c r="F8085"/>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row>
    <row r="8086" spans="2:49" ht="16.5" customHeight="1">
      <c r="B8086"/>
      <c r="C8086"/>
      <c r="D8086"/>
      <c r="E8086"/>
      <c r="F8086"/>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row>
    <row r="8087" spans="2:49" ht="16.5" customHeight="1">
      <c r="B8087"/>
      <c r="C8087"/>
      <c r="D8087"/>
      <c r="E8087"/>
      <c r="F8087"/>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row>
    <row r="8088" spans="2:49" ht="16.5" customHeight="1">
      <c r="B8088"/>
      <c r="C8088"/>
      <c r="D8088"/>
      <c r="E8088"/>
      <c r="F8088"/>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row>
    <row r="8089" spans="2:49" ht="16.5" customHeight="1">
      <c r="B8089"/>
      <c r="C8089"/>
      <c r="D8089"/>
      <c r="E8089"/>
      <c r="F8089"/>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row>
    <row r="8090" spans="2:49" ht="16.5" customHeight="1">
      <c r="B8090"/>
      <c r="C8090"/>
      <c r="D8090"/>
      <c r="E8090"/>
      <c r="F809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row>
    <row r="8091" spans="2:49" ht="16.5" customHeight="1">
      <c r="B8091"/>
      <c r="C8091"/>
      <c r="D8091"/>
      <c r="E8091"/>
      <c r="F8091"/>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row>
    <row r="8092" spans="2:49" ht="16.5" customHeight="1">
      <c r="B8092"/>
      <c r="C8092"/>
      <c r="D8092"/>
      <c r="E8092"/>
      <c r="F8092"/>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row>
    <row r="8093" spans="2:49" ht="16.5" customHeight="1">
      <c r="B8093"/>
      <c r="C8093"/>
      <c r="D8093"/>
      <c r="E8093"/>
      <c r="F8093"/>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row>
    <row r="8094" spans="2:49" ht="16.5" customHeight="1">
      <c r="B8094"/>
      <c r="C8094"/>
      <c r="D8094"/>
      <c r="E8094"/>
      <c r="F8094"/>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row>
    <row r="8095" spans="2:49" ht="16.5" customHeight="1">
      <c r="B8095"/>
      <c r="C8095"/>
      <c r="D8095"/>
      <c r="E8095"/>
      <c r="F8095"/>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row>
    <row r="8096" spans="2:49" ht="16.5" customHeight="1">
      <c r="B8096"/>
      <c r="C8096"/>
      <c r="D8096"/>
      <c r="E8096"/>
      <c r="F8096"/>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row>
    <row r="8097" spans="2:49" ht="16.5" customHeight="1">
      <c r="B8097"/>
      <c r="C8097"/>
      <c r="D8097"/>
      <c r="E8097"/>
      <c r="F8097"/>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row>
    <row r="8098" spans="2:49" ht="16.5" customHeight="1">
      <c r="B8098"/>
      <c r="C8098"/>
      <c r="D8098"/>
      <c r="E8098"/>
      <c r="F8098"/>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row>
    <row r="8099" spans="2:49" ht="16.5" customHeight="1">
      <c r="B8099"/>
      <c r="C8099"/>
      <c r="D8099"/>
      <c r="E8099"/>
      <c r="F8099"/>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row>
    <row r="8100" spans="2:49" ht="16.5" customHeight="1">
      <c r="B8100"/>
      <c r="C8100"/>
      <c r="D8100"/>
      <c r="E8100"/>
      <c r="F810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row>
    <row r="8101" spans="2:49" ht="16.5" customHeight="1">
      <c r="B8101"/>
      <c r="C8101"/>
      <c r="D8101"/>
      <c r="E8101"/>
      <c r="F8101"/>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row>
    <row r="8102" spans="2:49" ht="16.5" customHeight="1">
      <c r="B8102"/>
      <c r="C8102"/>
      <c r="D8102"/>
      <c r="E8102"/>
      <c r="F8102"/>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row>
    <row r="8103" spans="2:49" ht="16.5" customHeight="1">
      <c r="B8103"/>
      <c r="C8103"/>
      <c r="D8103"/>
      <c r="E8103"/>
      <c r="F8103"/>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row>
    <row r="8104" spans="2:49" ht="16.5" customHeight="1">
      <c r="B8104"/>
      <c r="C8104"/>
      <c r="D8104"/>
      <c r="E8104"/>
      <c r="F8104"/>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row>
    <row r="8105" spans="2:49" ht="16.5" customHeight="1">
      <c r="B8105"/>
      <c r="C8105"/>
      <c r="D8105"/>
      <c r="E8105"/>
      <c r="F8105"/>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row>
    <row r="8106" spans="2:49" ht="16.5" customHeight="1">
      <c r="B8106"/>
      <c r="C8106"/>
      <c r="D8106"/>
      <c r="E8106"/>
      <c r="F8106"/>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row>
    <row r="8107" spans="2:49" ht="16.5" customHeight="1">
      <c r="B8107"/>
      <c r="C8107"/>
      <c r="D8107"/>
      <c r="E8107"/>
      <c r="F8107"/>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row>
    <row r="8108" spans="2:49" ht="16.5" customHeight="1">
      <c r="B8108"/>
      <c r="C8108"/>
      <c r="D8108"/>
      <c r="E8108"/>
      <c r="F8108"/>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row>
    <row r="8109" spans="2:49" ht="16.5" customHeight="1">
      <c r="B8109"/>
      <c r="C8109"/>
      <c r="D8109"/>
      <c r="E8109"/>
      <c r="F8109"/>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row>
    <row r="8110" spans="2:49" ht="16.5" customHeight="1">
      <c r="B8110"/>
      <c r="C8110"/>
      <c r="D8110"/>
      <c r="E8110"/>
      <c r="F811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row>
    <row r="8111" spans="2:49" ht="16.5" customHeight="1">
      <c r="B8111"/>
      <c r="C8111"/>
      <c r="D8111"/>
      <c r="E8111"/>
      <c r="F8111"/>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row>
    <row r="8112" spans="2:49" ht="16.5" customHeight="1">
      <c r="B8112"/>
      <c r="C8112"/>
      <c r="D8112"/>
      <c r="E8112"/>
      <c r="F8112"/>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row>
    <row r="8113" spans="2:49" ht="16.5" customHeight="1">
      <c r="B8113"/>
      <c r="C8113"/>
      <c r="D8113"/>
      <c r="E8113"/>
      <c r="F8113"/>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row>
    <row r="8114" spans="2:49" ht="16.5" customHeight="1">
      <c r="B8114"/>
      <c r="C8114"/>
      <c r="D8114"/>
      <c r="E8114"/>
      <c r="F8114"/>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row>
    <row r="8115" spans="2:49" ht="16.5" customHeight="1">
      <c r="B8115"/>
      <c r="C8115"/>
      <c r="D8115"/>
      <c r="E8115"/>
      <c r="F8115"/>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row>
    <row r="8116" spans="2:49" ht="16.5" customHeight="1">
      <c r="B8116"/>
      <c r="C8116"/>
      <c r="D8116"/>
      <c r="E8116"/>
      <c r="F8116"/>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row>
    <row r="8117" spans="2:49" ht="16.5" customHeight="1">
      <c r="B8117"/>
      <c r="C8117"/>
      <c r="D8117"/>
      <c r="E8117"/>
      <c r="F8117"/>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row>
    <row r="8118" spans="2:49" ht="16.5" customHeight="1">
      <c r="B8118"/>
      <c r="C8118"/>
      <c r="D8118"/>
      <c r="E8118"/>
      <c r="F8118"/>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row>
    <row r="8119" spans="2:49" ht="16.5" customHeight="1">
      <c r="B8119"/>
      <c r="C8119"/>
      <c r="D8119"/>
      <c r="E8119"/>
      <c r="F8119"/>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row>
    <row r="8120" spans="2:49" ht="16.5" customHeight="1">
      <c r="B8120"/>
      <c r="C8120"/>
      <c r="D8120"/>
      <c r="E8120"/>
      <c r="F812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row>
    <row r="8121" spans="2:49" ht="16.5" customHeight="1">
      <c r="B8121"/>
      <c r="C8121"/>
      <c r="D8121"/>
      <c r="E8121"/>
      <c r="F8121"/>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row>
    <row r="8122" spans="2:49" ht="16.5" customHeight="1">
      <c r="B8122"/>
      <c r="C8122"/>
      <c r="D8122"/>
      <c r="E8122"/>
      <c r="F8122"/>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row>
    <row r="8123" spans="2:49" ht="16.5" customHeight="1">
      <c r="B8123"/>
      <c r="C8123"/>
      <c r="D8123"/>
      <c r="E8123"/>
      <c r="F8123"/>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row>
    <row r="8124" spans="2:49" ht="16.5" customHeight="1">
      <c r="B8124"/>
      <c r="C8124"/>
      <c r="D8124"/>
      <c r="E8124"/>
      <c r="F8124"/>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row>
    <row r="8125" spans="2:49" ht="16.5" customHeight="1">
      <c r="B8125"/>
      <c r="C8125"/>
      <c r="D8125"/>
      <c r="E8125"/>
      <c r="F8125"/>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row>
    <row r="8126" spans="2:49" ht="16.5" customHeight="1">
      <c r="B8126"/>
      <c r="C8126"/>
      <c r="D8126"/>
      <c r="E8126"/>
      <c r="F8126"/>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row>
    <row r="8127" spans="2:49" ht="16.5" customHeight="1">
      <c r="B8127"/>
      <c r="C8127"/>
      <c r="D8127"/>
      <c r="E8127"/>
      <c r="F8127"/>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row>
    <row r="8128" spans="2:49" ht="16.5" customHeight="1">
      <c r="B8128"/>
      <c r="C8128"/>
      <c r="D8128"/>
      <c r="E8128"/>
      <c r="F8128"/>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row>
    <row r="8129" spans="2:49" ht="16.5" customHeight="1">
      <c r="B8129"/>
      <c r="C8129"/>
      <c r="D8129"/>
      <c r="E8129"/>
      <c r="F8129"/>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row>
    <row r="8130" spans="2:49" ht="16.5" customHeight="1">
      <c r="B8130"/>
      <c r="C8130"/>
      <c r="D8130"/>
      <c r="E8130"/>
      <c r="F8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row>
    <row r="8131" spans="2:49" ht="16.5" customHeight="1">
      <c r="B8131"/>
      <c r="C8131"/>
      <c r="D8131"/>
      <c r="E8131"/>
      <c r="F8131"/>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row>
    <row r="8132" spans="2:49" ht="16.5" customHeight="1">
      <c r="B8132"/>
      <c r="C8132"/>
      <c r="D8132"/>
      <c r="E8132"/>
      <c r="F8132"/>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row>
    <row r="8133" spans="2:49" ht="16.5" customHeight="1">
      <c r="B8133"/>
      <c r="C8133"/>
      <c r="D8133"/>
      <c r="E8133"/>
      <c r="F8133"/>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row>
    <row r="8134" spans="2:49" ht="16.5" customHeight="1">
      <c r="B8134"/>
      <c r="C8134"/>
      <c r="D8134"/>
      <c r="E8134"/>
      <c r="F8134"/>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row>
    <row r="8135" spans="2:49" ht="16.5" customHeight="1">
      <c r="B8135"/>
      <c r="C8135"/>
      <c r="D8135"/>
      <c r="E8135"/>
      <c r="F8135"/>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row>
    <row r="8136" spans="2:49" ht="16.5" customHeight="1">
      <c r="B8136"/>
      <c r="C8136"/>
      <c r="D8136"/>
      <c r="E8136"/>
      <c r="F8136"/>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row>
    <row r="8137" spans="2:49" ht="16.5" customHeight="1">
      <c r="B8137"/>
      <c r="C8137"/>
      <c r="D8137"/>
      <c r="E8137"/>
      <c r="F8137"/>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row>
    <row r="8138" spans="2:49" ht="16.5" customHeight="1">
      <c r="B8138"/>
      <c r="C8138"/>
      <c r="D8138"/>
      <c r="E8138"/>
      <c r="F8138"/>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row>
    <row r="8139" spans="2:49" ht="16.5" customHeight="1">
      <c r="B8139"/>
      <c r="C8139"/>
      <c r="D8139"/>
      <c r="E8139"/>
      <c r="F8139"/>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row>
    <row r="8140" spans="2:49" ht="16.5" customHeight="1">
      <c r="B8140"/>
      <c r="C8140"/>
      <c r="D8140"/>
      <c r="E8140"/>
      <c r="F814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row>
    <row r="8141" spans="2:49" ht="16.5" customHeight="1">
      <c r="B8141"/>
      <c r="C8141"/>
      <c r="D8141"/>
      <c r="E8141"/>
      <c r="F8141"/>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row>
    <row r="8142" spans="2:49" ht="16.5" customHeight="1">
      <c r="B8142"/>
      <c r="C8142"/>
      <c r="D8142"/>
      <c r="E8142"/>
      <c r="F8142"/>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row>
    <row r="8143" spans="2:49" ht="16.5" customHeight="1">
      <c r="B8143"/>
      <c r="C8143"/>
      <c r="D8143"/>
      <c r="E8143"/>
      <c r="F8143"/>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row>
    <row r="8144" spans="2:49" ht="16.5" customHeight="1">
      <c r="B8144"/>
      <c r="C8144"/>
      <c r="D8144"/>
      <c r="E8144"/>
      <c r="F8144"/>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row>
    <row r="8145" spans="2:49" ht="16.5" customHeight="1">
      <c r="B8145"/>
      <c r="C8145"/>
      <c r="D8145"/>
      <c r="E8145"/>
      <c r="F8145"/>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row>
    <row r="8146" spans="2:49" ht="16.5" customHeight="1">
      <c r="B8146"/>
      <c r="C8146"/>
      <c r="D8146"/>
      <c r="E8146"/>
      <c r="F8146"/>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row>
    <row r="8147" spans="2:49" ht="16.5" customHeight="1">
      <c r="B8147"/>
      <c r="C8147"/>
      <c r="D8147"/>
      <c r="E8147"/>
      <c r="F8147"/>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row>
    <row r="8148" spans="2:49" ht="16.5" customHeight="1">
      <c r="B8148"/>
      <c r="C8148"/>
      <c r="D8148"/>
      <c r="E8148"/>
      <c r="F8148"/>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row>
    <row r="8149" spans="2:49" ht="16.5" customHeight="1">
      <c r="B8149"/>
      <c r="C8149"/>
      <c r="D8149"/>
      <c r="E8149"/>
      <c r="F8149"/>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row>
    <row r="8150" spans="2:49" ht="16.5" customHeight="1">
      <c r="B8150"/>
      <c r="C8150"/>
      <c r="D8150"/>
      <c r="E8150"/>
      <c r="F815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row>
    <row r="8151" spans="2:49" ht="16.5" customHeight="1">
      <c r="B8151"/>
      <c r="C8151"/>
      <c r="D8151"/>
      <c r="E8151"/>
      <c r="F8151"/>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row>
    <row r="8152" spans="2:49" ht="16.5" customHeight="1">
      <c r="B8152"/>
      <c r="C8152"/>
      <c r="D8152"/>
      <c r="E8152"/>
      <c r="F8152"/>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row>
    <row r="8153" spans="2:49" ht="16.5" customHeight="1">
      <c r="B8153"/>
      <c r="C8153"/>
      <c r="D8153"/>
      <c r="E8153"/>
      <c r="F8153"/>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row>
    <row r="8154" spans="2:49" ht="16.5" customHeight="1">
      <c r="B8154"/>
      <c r="C8154"/>
      <c r="D8154"/>
      <c r="E8154"/>
      <c r="F8154"/>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row>
    <row r="8155" spans="2:49" ht="16.5" customHeight="1">
      <c r="B8155"/>
      <c r="C8155"/>
      <c r="D8155"/>
      <c r="E8155"/>
      <c r="F8155"/>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row>
    <row r="8156" spans="2:49" ht="16.5" customHeight="1">
      <c r="B8156"/>
      <c r="C8156"/>
      <c r="D8156"/>
      <c r="E8156"/>
      <c r="F8156"/>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row>
    <row r="8157" spans="2:49" ht="16.5" customHeight="1">
      <c r="B8157"/>
      <c r="C8157"/>
      <c r="D8157"/>
      <c r="E8157"/>
      <c r="F8157"/>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row>
    <row r="8158" spans="2:49" ht="16.5" customHeight="1">
      <c r="B8158"/>
      <c r="C8158"/>
      <c r="D8158"/>
      <c r="E8158"/>
      <c r="F8158"/>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row>
    <row r="8159" spans="2:49" ht="16.5" customHeight="1">
      <c r="B8159"/>
      <c r="C8159"/>
      <c r="D8159"/>
      <c r="E8159"/>
      <c r="F8159"/>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row>
    <row r="8160" spans="2:49" ht="16.5" customHeight="1">
      <c r="B8160"/>
      <c r="C8160"/>
      <c r="D8160"/>
      <c r="E8160"/>
      <c r="F816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row>
    <row r="8161" spans="2:49" ht="16.5" customHeight="1">
      <c r="B8161"/>
      <c r="C8161"/>
      <c r="D8161"/>
      <c r="E8161"/>
      <c r="F8161"/>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row>
    <row r="8162" spans="2:49" ht="16.5" customHeight="1">
      <c r="B8162"/>
      <c r="C8162"/>
      <c r="D8162"/>
      <c r="E8162"/>
      <c r="F8162"/>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row>
    <row r="8163" spans="2:49" ht="16.5" customHeight="1">
      <c r="B8163"/>
      <c r="C8163"/>
      <c r="D8163"/>
      <c r="E8163"/>
      <c r="F8163"/>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row>
    <row r="8164" spans="2:49" ht="16.5" customHeight="1">
      <c r="B8164"/>
      <c r="C8164"/>
      <c r="D8164"/>
      <c r="E8164"/>
      <c r="F8164"/>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row>
    <row r="8165" spans="2:49" ht="16.5" customHeight="1">
      <c r="B8165"/>
      <c r="C8165"/>
      <c r="D8165"/>
      <c r="E8165"/>
      <c r="F8165"/>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row>
    <row r="8166" spans="2:49" ht="16.5" customHeight="1">
      <c r="B8166"/>
      <c r="C8166"/>
      <c r="D8166"/>
      <c r="E8166"/>
      <c r="F8166"/>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row>
    <row r="8167" spans="2:49" ht="16.5" customHeight="1">
      <c r="B8167"/>
      <c r="C8167"/>
      <c r="D8167"/>
      <c r="E8167"/>
      <c r="F8167"/>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row>
    <row r="8168" spans="2:49" ht="16.5" customHeight="1">
      <c r="B8168"/>
      <c r="C8168"/>
      <c r="D8168"/>
      <c r="E8168"/>
      <c r="F8168"/>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row>
    <row r="8169" spans="2:49" ht="16.5" customHeight="1">
      <c r="B8169"/>
      <c r="C8169"/>
      <c r="D8169"/>
      <c r="E8169"/>
      <c r="F8169"/>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row>
    <row r="8170" spans="2:49" ht="16.5" customHeight="1">
      <c r="B8170"/>
      <c r="C8170"/>
      <c r="D8170"/>
      <c r="E8170"/>
      <c r="F817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row>
    <row r="8171" spans="2:49" ht="16.5" customHeight="1">
      <c r="B8171"/>
      <c r="C8171"/>
      <c r="D8171"/>
      <c r="E8171"/>
      <c r="F8171"/>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row>
    <row r="8172" spans="2:49" ht="16.5" customHeight="1">
      <c r="B8172"/>
      <c r="C8172"/>
      <c r="D8172"/>
      <c r="E8172"/>
      <c r="F8172"/>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row>
    <row r="8173" spans="2:49" ht="16.5" customHeight="1">
      <c r="B8173"/>
      <c r="C8173"/>
      <c r="D8173"/>
      <c r="E8173"/>
      <c r="F8173"/>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row>
    <row r="8174" spans="2:49" ht="16.5" customHeight="1">
      <c r="B8174"/>
      <c r="C8174"/>
      <c r="D8174"/>
      <c r="E8174"/>
      <c r="F8174"/>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row>
    <row r="8175" spans="2:49" ht="16.5" customHeight="1">
      <c r="B8175"/>
      <c r="C8175"/>
      <c r="D8175"/>
      <c r="E8175"/>
      <c r="F8175"/>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row>
    <row r="8176" spans="2:49" ht="16.5" customHeight="1">
      <c r="B8176"/>
      <c r="C8176"/>
      <c r="D8176"/>
      <c r="E8176"/>
      <c r="F8176"/>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row>
    <row r="8177" spans="2:49" ht="16.5" customHeight="1">
      <c r="B8177"/>
      <c r="C8177"/>
      <c r="D8177"/>
      <c r="E8177"/>
      <c r="F8177"/>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row>
    <row r="8178" spans="2:49" ht="16.5" customHeight="1">
      <c r="B8178"/>
      <c r="C8178"/>
      <c r="D8178"/>
      <c r="E8178"/>
      <c r="F8178"/>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row>
    <row r="8179" spans="2:49" ht="16.5" customHeight="1">
      <c r="B8179"/>
      <c r="C8179"/>
      <c r="D8179"/>
      <c r="E8179"/>
      <c r="F8179"/>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row>
    <row r="8180" spans="2:49" ht="16.5" customHeight="1">
      <c r="B8180"/>
      <c r="C8180"/>
      <c r="D8180"/>
      <c r="E8180"/>
      <c r="F818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row>
    <row r="8181" spans="2:49" ht="16.5" customHeight="1">
      <c r="B8181"/>
      <c r="C8181"/>
      <c r="D8181"/>
      <c r="E8181"/>
      <c r="F8181"/>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row>
    <row r="8182" spans="2:49" ht="16.5" customHeight="1">
      <c r="B8182"/>
      <c r="C8182"/>
      <c r="D8182"/>
      <c r="E8182"/>
      <c r="F8182"/>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row>
    <row r="8183" spans="2:49" ht="16.5" customHeight="1">
      <c r="B8183"/>
      <c r="C8183"/>
      <c r="D8183"/>
      <c r="E8183"/>
      <c r="F8183"/>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row>
    <row r="8184" spans="2:49" ht="16.5" customHeight="1">
      <c r="B8184"/>
      <c r="C8184"/>
      <c r="D8184"/>
      <c r="E8184"/>
      <c r="F8184"/>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row>
    <row r="8185" spans="2:49" ht="16.5" customHeight="1">
      <c r="B8185"/>
      <c r="C8185"/>
      <c r="D8185"/>
      <c r="E8185"/>
      <c r="F8185"/>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row>
    <row r="8186" spans="2:49" ht="16.5" customHeight="1">
      <c r="B8186"/>
      <c r="C8186"/>
      <c r="D8186"/>
      <c r="E8186"/>
      <c r="F8186"/>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row>
    <row r="8187" spans="2:49" ht="16.5" customHeight="1">
      <c r="B8187"/>
      <c r="C8187"/>
      <c r="D8187"/>
      <c r="E8187"/>
      <c r="F8187"/>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row>
    <row r="8188" spans="2:49" ht="16.5" customHeight="1">
      <c r="B8188"/>
      <c r="C8188"/>
      <c r="D8188"/>
      <c r="E8188"/>
      <c r="F8188"/>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row>
    <row r="8189" spans="2:49" ht="16.5" customHeight="1">
      <c r="B8189"/>
      <c r="C8189"/>
      <c r="D8189"/>
      <c r="E8189"/>
      <c r="F8189"/>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row>
    <row r="8190" spans="2:49" ht="16.5" customHeight="1">
      <c r="B8190"/>
      <c r="C8190"/>
      <c r="D8190"/>
      <c r="E8190"/>
      <c r="F819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row>
    <row r="8191" spans="2:49" ht="16.5" customHeight="1">
      <c r="B8191"/>
      <c r="C8191"/>
      <c r="D8191"/>
      <c r="E8191"/>
      <c r="F8191"/>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row>
    <row r="8192" spans="2:49" ht="16.5" customHeight="1">
      <c r="B8192"/>
      <c r="C8192"/>
      <c r="D8192"/>
      <c r="E8192"/>
      <c r="F8192"/>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row>
    <row r="8193" spans="2:49" ht="16.5" customHeight="1">
      <c r="B8193"/>
      <c r="C8193"/>
      <c r="D8193"/>
      <c r="E8193"/>
      <c r="F8193"/>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row>
    <row r="8194" spans="2:49" ht="16.5" customHeight="1">
      <c r="B8194"/>
      <c r="C8194"/>
      <c r="D8194"/>
      <c r="E8194"/>
      <c r="F8194"/>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row>
    <row r="8195" spans="2:49" ht="16.5" customHeight="1">
      <c r="B8195"/>
      <c r="C8195"/>
      <c r="D8195"/>
      <c r="E8195"/>
      <c r="F8195"/>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row>
    <row r="8196" spans="2:49" ht="16.5" customHeight="1">
      <c r="B8196"/>
      <c r="C8196"/>
      <c r="D8196"/>
      <c r="E8196"/>
      <c r="F8196"/>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row>
    <row r="8197" spans="2:49" ht="16.5" customHeight="1">
      <c r="B8197"/>
      <c r="C8197"/>
      <c r="D8197"/>
      <c r="E8197"/>
      <c r="F8197"/>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row>
    <row r="8198" spans="2:49" ht="16.5" customHeight="1">
      <c r="B8198"/>
      <c r="C8198"/>
      <c r="D8198"/>
      <c r="E8198"/>
      <c r="F8198"/>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row>
    <row r="8199" spans="2:49" ht="16.5" customHeight="1">
      <c r="B8199"/>
      <c r="C8199"/>
      <c r="D8199"/>
      <c r="E8199"/>
      <c r="F8199"/>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row>
    <row r="8200" spans="2:49" ht="16.5" customHeight="1">
      <c r="B8200"/>
      <c r="C8200"/>
      <c r="D8200"/>
      <c r="E8200"/>
      <c r="F820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row>
    <row r="8201" spans="2:49" ht="16.5" customHeight="1">
      <c r="B8201"/>
      <c r="C8201"/>
      <c r="D8201"/>
      <c r="E8201"/>
      <c r="F8201"/>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row>
    <row r="8202" spans="2:49" ht="16.5" customHeight="1">
      <c r="B8202"/>
      <c r="C8202"/>
      <c r="D8202"/>
      <c r="E8202"/>
      <c r="F8202"/>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row>
    <row r="8203" spans="2:49" ht="16.5" customHeight="1">
      <c r="B8203"/>
      <c r="C8203"/>
      <c r="D8203"/>
      <c r="E8203"/>
      <c r="F8203"/>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row>
    <row r="8204" spans="2:49" ht="16.5" customHeight="1">
      <c r="B8204"/>
      <c r="C8204"/>
      <c r="D8204"/>
      <c r="E8204"/>
      <c r="F8204"/>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row>
    <row r="8205" spans="2:49" ht="16.5" customHeight="1">
      <c r="B8205"/>
      <c r="C8205"/>
      <c r="D8205"/>
      <c r="E8205"/>
      <c r="F8205"/>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row>
    <row r="8206" spans="2:49" ht="16.5" customHeight="1">
      <c r="B8206"/>
      <c r="C8206"/>
      <c r="D8206"/>
      <c r="E8206"/>
      <c r="F8206"/>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row>
    <row r="8207" spans="2:49" ht="16.5" customHeight="1">
      <c r="B8207"/>
      <c r="C8207"/>
      <c r="D8207"/>
      <c r="E8207"/>
      <c r="F8207"/>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row>
    <row r="8208" spans="2:49" ht="16.5" customHeight="1">
      <c r="B8208"/>
      <c r="C8208"/>
      <c r="D8208"/>
      <c r="E8208"/>
      <c r="F8208"/>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row>
    <row r="8209" spans="2:49" ht="16.5" customHeight="1">
      <c r="B8209"/>
      <c r="C8209"/>
      <c r="D8209"/>
      <c r="E8209"/>
      <c r="F8209"/>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row>
    <row r="8210" spans="2:49" ht="16.5" customHeight="1">
      <c r="B8210"/>
      <c r="C8210"/>
      <c r="D8210"/>
      <c r="E8210"/>
      <c r="F821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row>
    <row r="8211" spans="2:49" ht="16.5" customHeight="1">
      <c r="B8211"/>
      <c r="C8211"/>
      <c r="D8211"/>
      <c r="E8211"/>
      <c r="F8211"/>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row>
    <row r="8212" spans="2:49" ht="16.5" customHeight="1">
      <c r="B8212"/>
      <c r="C8212"/>
      <c r="D8212"/>
      <c r="E8212"/>
      <c r="F8212"/>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row>
    <row r="8213" spans="2:49" ht="16.5" customHeight="1">
      <c r="B8213"/>
      <c r="C8213"/>
      <c r="D8213"/>
      <c r="E8213"/>
      <c r="F8213"/>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row>
    <row r="8214" spans="2:49" ht="16.5" customHeight="1">
      <c r="B8214"/>
      <c r="C8214"/>
      <c r="D8214"/>
      <c r="E8214"/>
      <c r="F8214"/>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row>
    <row r="8215" spans="2:49" ht="16.5" customHeight="1">
      <c r="B8215"/>
      <c r="C8215"/>
      <c r="D8215"/>
      <c r="E8215"/>
      <c r="F8215"/>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row>
    <row r="8216" spans="2:49" ht="16.5" customHeight="1">
      <c r="B8216"/>
      <c r="C8216"/>
      <c r="D8216"/>
      <c r="E8216"/>
      <c r="F8216"/>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row>
    <row r="8217" spans="2:49" ht="16.5" customHeight="1">
      <c r="B8217"/>
      <c r="C8217"/>
      <c r="D8217"/>
      <c r="E8217"/>
      <c r="F8217"/>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row>
    <row r="8218" spans="2:49" ht="16.5" customHeight="1">
      <c r="B8218"/>
      <c r="C8218"/>
      <c r="D8218"/>
      <c r="E8218"/>
      <c r="F8218"/>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row>
    <row r="8219" spans="2:49" ht="16.5" customHeight="1">
      <c r="B8219"/>
      <c r="C8219"/>
      <c r="D8219"/>
      <c r="E8219"/>
      <c r="F8219"/>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row>
    <row r="8220" spans="2:49" ht="16.5" customHeight="1">
      <c r="B8220"/>
      <c r="C8220"/>
      <c r="D8220"/>
      <c r="E8220"/>
      <c r="F822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row>
    <row r="8221" spans="2:49" ht="16.5" customHeight="1">
      <c r="B8221"/>
      <c r="C8221"/>
      <c r="D8221"/>
      <c r="E8221"/>
      <c r="F8221"/>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row>
    <row r="8222" spans="2:49" ht="16.5" customHeight="1">
      <c r="B8222"/>
      <c r="C8222"/>
      <c r="D8222"/>
      <c r="E8222"/>
      <c r="F8222"/>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row>
    <row r="8223" spans="2:49" ht="16.5" customHeight="1">
      <c r="B8223"/>
      <c r="C8223"/>
      <c r="D8223"/>
      <c r="E8223"/>
      <c r="F8223"/>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row>
    <row r="8224" spans="2:49" ht="16.5" customHeight="1">
      <c r="B8224"/>
      <c r="C8224"/>
      <c r="D8224"/>
      <c r="E8224"/>
      <c r="F8224"/>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row>
    <row r="8225" spans="2:49" ht="16.5" customHeight="1">
      <c r="B8225"/>
      <c r="C8225"/>
      <c r="D8225"/>
      <c r="E8225"/>
      <c r="F8225"/>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row>
    <row r="8226" spans="2:49" ht="16.5" customHeight="1">
      <c r="B8226"/>
      <c r="C8226"/>
      <c r="D8226"/>
      <c r="E8226"/>
      <c r="F8226"/>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row>
    <row r="8227" spans="2:49" ht="16.5" customHeight="1">
      <c r="B8227"/>
      <c r="C8227"/>
      <c r="D8227"/>
      <c r="E8227"/>
      <c r="F8227"/>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row>
    <row r="8228" spans="2:49" ht="16.5" customHeight="1">
      <c r="B8228"/>
      <c r="C8228"/>
      <c r="D8228"/>
      <c r="E8228"/>
      <c r="F8228"/>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row>
    <row r="8229" spans="2:49" ht="16.5" customHeight="1">
      <c r="B8229"/>
      <c r="C8229"/>
      <c r="D8229"/>
      <c r="E8229"/>
      <c r="F8229"/>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row>
    <row r="8230" spans="2:49" ht="16.5" customHeight="1">
      <c r="B8230"/>
      <c r="C8230"/>
      <c r="D8230"/>
      <c r="E8230"/>
      <c r="F82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row>
    <row r="8231" spans="2:49" ht="16.5" customHeight="1">
      <c r="B8231"/>
      <c r="C8231"/>
      <c r="D8231"/>
      <c r="E8231"/>
      <c r="F8231"/>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row>
    <row r="8232" spans="2:49" ht="16.5" customHeight="1">
      <c r="B8232"/>
      <c r="C8232"/>
      <c r="D8232"/>
      <c r="E8232"/>
      <c r="F8232"/>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row>
    <row r="8233" spans="2:49" ht="16.5" customHeight="1">
      <c r="B8233"/>
      <c r="C8233"/>
      <c r="D8233"/>
      <c r="E8233"/>
      <c r="F8233"/>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row>
    <row r="8234" spans="2:49" ht="16.5" customHeight="1">
      <c r="B8234"/>
      <c r="C8234"/>
      <c r="D8234"/>
      <c r="E8234"/>
      <c r="F8234"/>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row>
    <row r="8235" spans="2:49" ht="16.5" customHeight="1">
      <c r="B8235"/>
      <c r="C8235"/>
      <c r="D8235"/>
      <c r="E8235"/>
      <c r="F8235"/>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row>
    <row r="8236" spans="2:49" ht="16.5" customHeight="1">
      <c r="B8236"/>
      <c r="C8236"/>
      <c r="D8236"/>
      <c r="E8236"/>
      <c r="F8236"/>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row>
    <row r="8237" spans="2:49" ht="16.5" customHeight="1">
      <c r="B8237"/>
      <c r="C8237"/>
      <c r="D8237"/>
      <c r="E8237"/>
      <c r="F8237"/>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row>
    <row r="8238" spans="2:49" ht="16.5" customHeight="1">
      <c r="B8238"/>
      <c r="C8238"/>
      <c r="D8238"/>
      <c r="E8238"/>
      <c r="F8238"/>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row>
    <row r="8239" spans="2:49" ht="16.5" customHeight="1">
      <c r="B8239"/>
      <c r="C8239"/>
      <c r="D8239"/>
      <c r="E8239"/>
      <c r="F8239"/>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row>
    <row r="8240" spans="2:49" ht="16.5" customHeight="1">
      <c r="B8240"/>
      <c r="C8240"/>
      <c r="D8240"/>
      <c r="E8240"/>
      <c r="F824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row>
    <row r="8241" spans="2:49" ht="16.5" customHeight="1">
      <c r="B8241"/>
      <c r="C8241"/>
      <c r="D8241"/>
      <c r="E8241"/>
      <c r="F8241"/>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row>
    <row r="8242" spans="2:49" ht="16.5" customHeight="1">
      <c r="B8242"/>
      <c r="C8242"/>
      <c r="D8242"/>
      <c r="E8242"/>
      <c r="F8242"/>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row>
    <row r="8243" spans="2:49" ht="16.5" customHeight="1">
      <c r="B8243"/>
      <c r="C8243"/>
      <c r="D8243"/>
      <c r="E8243"/>
      <c r="F8243"/>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row>
    <row r="8244" spans="2:49" ht="16.5" customHeight="1">
      <c r="B8244"/>
      <c r="C8244"/>
      <c r="D8244"/>
      <c r="E8244"/>
      <c r="F8244"/>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row>
    <row r="8245" spans="2:49" ht="16.5" customHeight="1">
      <c r="B8245"/>
      <c r="C8245"/>
      <c r="D8245"/>
      <c r="E8245"/>
      <c r="F8245"/>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row>
    <row r="8246" spans="2:49" ht="16.5" customHeight="1">
      <c r="B8246"/>
      <c r="C8246"/>
      <c r="D8246"/>
      <c r="E8246"/>
      <c r="F8246"/>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row>
    <row r="8247" spans="2:49" ht="16.5" customHeight="1">
      <c r="B8247"/>
      <c r="C8247"/>
      <c r="D8247"/>
      <c r="E8247"/>
      <c r="F8247"/>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row>
    <row r="8248" spans="2:49" ht="16.5" customHeight="1">
      <c r="B8248"/>
      <c r="C8248"/>
      <c r="D8248"/>
      <c r="E8248"/>
      <c r="F8248"/>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row>
    <row r="8249" spans="2:49" ht="16.5" customHeight="1">
      <c r="B8249"/>
      <c r="C8249"/>
      <c r="D8249"/>
      <c r="E8249"/>
      <c r="F8249"/>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row>
    <row r="8250" spans="2:49" ht="16.5" customHeight="1">
      <c r="B8250"/>
      <c r="C8250"/>
      <c r="D8250"/>
      <c r="E8250"/>
      <c r="F825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row>
    <row r="8251" spans="2:49" ht="16.5" customHeight="1">
      <c r="B8251"/>
      <c r="C8251"/>
      <c r="D8251"/>
      <c r="E8251"/>
      <c r="F8251"/>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row>
    <row r="8252" spans="2:49" ht="16.5" customHeight="1">
      <c r="B8252"/>
      <c r="C8252"/>
      <c r="D8252"/>
      <c r="E8252"/>
      <c r="F8252"/>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row>
    <row r="8253" spans="2:49" ht="16.5" customHeight="1">
      <c r="B8253"/>
      <c r="C8253"/>
      <c r="D8253"/>
      <c r="E8253"/>
      <c r="F8253"/>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row>
    <row r="8254" spans="2:49" ht="16.5" customHeight="1">
      <c r="B8254"/>
      <c r="C8254"/>
      <c r="D8254"/>
      <c r="E8254"/>
      <c r="F8254"/>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row>
    <row r="8255" spans="2:49" ht="16.5" customHeight="1">
      <c r="B8255"/>
      <c r="C8255"/>
      <c r="D8255"/>
      <c r="E8255"/>
      <c r="F8255"/>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row>
    <row r="8256" spans="2:49" ht="16.5" customHeight="1">
      <c r="B8256"/>
      <c r="C8256"/>
      <c r="D8256"/>
      <c r="E8256"/>
      <c r="F8256"/>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row>
    <row r="8257" spans="2:49" ht="16.5" customHeight="1">
      <c r="B8257"/>
      <c r="C8257"/>
      <c r="D8257"/>
      <c r="E8257"/>
      <c r="F8257"/>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row>
    <row r="8258" spans="2:49" ht="16.5" customHeight="1">
      <c r="B8258"/>
      <c r="C8258"/>
      <c r="D8258"/>
      <c r="E8258"/>
      <c r="F8258"/>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row>
    <row r="8259" spans="2:49" ht="16.5" customHeight="1">
      <c r="B8259"/>
      <c r="C8259"/>
      <c r="D8259"/>
      <c r="E8259"/>
      <c r="F8259"/>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row>
    <row r="8260" spans="2:49" ht="16.5" customHeight="1">
      <c r="B8260"/>
      <c r="C8260"/>
      <c r="D8260"/>
      <c r="E8260"/>
      <c r="F826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row>
    <row r="8261" spans="2:49" ht="16.5" customHeight="1">
      <c r="B8261"/>
      <c r="C8261"/>
      <c r="D8261"/>
      <c r="E8261"/>
      <c r="F8261"/>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row>
    <row r="8262" spans="2:49" ht="16.5" customHeight="1">
      <c r="B8262"/>
      <c r="C8262"/>
      <c r="D8262"/>
      <c r="E8262"/>
      <c r="F8262"/>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row>
    <row r="8263" spans="2:49" ht="16.5" customHeight="1">
      <c r="B8263"/>
      <c r="C8263"/>
      <c r="D8263"/>
      <c r="E8263"/>
      <c r="F8263"/>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row>
    <row r="8264" spans="2:49" ht="16.5" customHeight="1">
      <c r="B8264"/>
      <c r="C8264"/>
      <c r="D8264"/>
      <c r="E8264"/>
      <c r="F8264"/>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row>
    <row r="8265" spans="2:49" ht="16.5" customHeight="1">
      <c r="B8265"/>
      <c r="C8265"/>
      <c r="D8265"/>
      <c r="E8265"/>
      <c r="F8265"/>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row>
    <row r="8266" spans="2:49" ht="16.5" customHeight="1">
      <c r="B8266"/>
      <c r="C8266"/>
      <c r="D8266"/>
      <c r="E8266"/>
      <c r="F8266"/>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row>
    <row r="8267" spans="2:49" ht="16.5" customHeight="1">
      <c r="B8267"/>
      <c r="C8267"/>
      <c r="D8267"/>
      <c r="E8267"/>
      <c r="F8267"/>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row>
    <row r="8268" spans="2:49" ht="16.5" customHeight="1">
      <c r="B8268"/>
      <c r="C8268"/>
      <c r="D8268"/>
      <c r="E8268"/>
      <c r="F8268"/>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row>
    <row r="8269" spans="2:49" ht="16.5" customHeight="1">
      <c r="B8269"/>
      <c r="C8269"/>
      <c r="D8269"/>
      <c r="E8269"/>
      <c r="F8269"/>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row>
    <row r="8270" spans="2:49" ht="16.5" customHeight="1">
      <c r="B8270"/>
      <c r="C8270"/>
      <c r="D8270"/>
      <c r="E8270"/>
      <c r="F827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row>
    <row r="8271" spans="2:49" ht="16.5" customHeight="1">
      <c r="B8271"/>
      <c r="C8271"/>
      <c r="D8271"/>
      <c r="E8271"/>
      <c r="F8271"/>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row>
    <row r="8272" spans="2:49" ht="16.5" customHeight="1">
      <c r="B8272"/>
      <c r="C8272"/>
      <c r="D8272"/>
      <c r="E8272"/>
      <c r="F8272"/>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row>
    <row r="8273" spans="2:49" ht="16.5" customHeight="1">
      <c r="B8273"/>
      <c r="C8273"/>
      <c r="D8273"/>
      <c r="E8273"/>
      <c r="F8273"/>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row>
    <row r="8274" spans="2:49" ht="16.5" customHeight="1">
      <c r="B8274"/>
      <c r="C8274"/>
      <c r="D8274"/>
      <c r="E8274"/>
      <c r="F8274"/>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row>
    <row r="8275" spans="2:49" ht="16.5" customHeight="1">
      <c r="B8275"/>
      <c r="C8275"/>
      <c r="D8275"/>
      <c r="E8275"/>
      <c r="F8275"/>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row>
    <row r="8276" spans="2:49" ht="16.5" customHeight="1">
      <c r="B8276"/>
      <c r="C8276"/>
      <c r="D8276"/>
      <c r="E8276"/>
      <c r="F8276"/>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row>
    <row r="8277" spans="2:49" ht="16.5" customHeight="1">
      <c r="B8277"/>
      <c r="C8277"/>
      <c r="D8277"/>
      <c r="E8277"/>
      <c r="F8277"/>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row>
    <row r="8278" spans="2:49" ht="16.5" customHeight="1">
      <c r="B8278"/>
      <c r="C8278"/>
      <c r="D8278"/>
      <c r="E8278"/>
      <c r="F8278"/>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row>
    <row r="8279" spans="2:49" ht="16.5" customHeight="1">
      <c r="B8279"/>
      <c r="C8279"/>
      <c r="D8279"/>
      <c r="E8279"/>
      <c r="F8279"/>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row>
    <row r="8280" spans="2:49" ht="16.5" customHeight="1">
      <c r="B8280"/>
      <c r="C8280"/>
      <c r="D8280"/>
      <c r="E8280"/>
      <c r="F828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row>
    <row r="8281" spans="2:49" ht="16.5" customHeight="1">
      <c r="B8281"/>
      <c r="C8281"/>
      <c r="D8281"/>
      <c r="E8281"/>
      <c r="F8281"/>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row>
    <row r="8282" spans="2:49" ht="16.5" customHeight="1">
      <c r="B8282"/>
      <c r="C8282"/>
      <c r="D8282"/>
      <c r="E8282"/>
      <c r="F8282"/>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row>
    <row r="8283" spans="2:49" ht="16.5" customHeight="1">
      <c r="B8283"/>
      <c r="C8283"/>
      <c r="D8283"/>
      <c r="E8283"/>
      <c r="F8283"/>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row>
    <row r="8284" spans="2:49" ht="16.5" customHeight="1">
      <c r="B8284"/>
      <c r="C8284"/>
      <c r="D8284"/>
      <c r="E8284"/>
      <c r="F8284"/>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row>
    <row r="8285" spans="2:49" ht="16.5" customHeight="1">
      <c r="B8285"/>
      <c r="C8285"/>
      <c r="D8285"/>
      <c r="E8285"/>
      <c r="F8285"/>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row>
    <row r="8286" spans="2:49" ht="16.5" customHeight="1">
      <c r="B8286"/>
      <c r="C8286"/>
      <c r="D8286"/>
      <c r="E8286"/>
      <c r="F8286"/>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row>
    <row r="8287" spans="2:49" ht="16.5" customHeight="1">
      <c r="B8287"/>
      <c r="C8287"/>
      <c r="D8287"/>
      <c r="E8287"/>
      <c r="F8287"/>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row>
    <row r="8288" spans="2:49" ht="16.5" customHeight="1">
      <c r="B8288"/>
      <c r="C8288"/>
      <c r="D8288"/>
      <c r="E8288"/>
      <c r="F8288"/>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row>
    <row r="8289" spans="2:49" ht="16.5" customHeight="1">
      <c r="B8289"/>
      <c r="C8289"/>
      <c r="D8289"/>
      <c r="E8289"/>
      <c r="F8289"/>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row>
    <row r="8290" spans="2:49" ht="16.5" customHeight="1">
      <c r="B8290"/>
      <c r="C8290"/>
      <c r="D8290"/>
      <c r="E8290"/>
      <c r="F829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row>
    <row r="8291" spans="2:49" ht="16.5" customHeight="1">
      <c r="B8291"/>
      <c r="C8291"/>
      <c r="D8291"/>
      <c r="E8291"/>
      <c r="F8291"/>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row>
    <row r="8292" spans="2:49" ht="16.5" customHeight="1">
      <c r="B8292"/>
      <c r="C8292"/>
      <c r="D8292"/>
      <c r="E8292"/>
      <c r="F8292"/>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row>
    <row r="8293" spans="2:49" ht="16.5" customHeight="1">
      <c r="B8293"/>
      <c r="C8293"/>
      <c r="D8293"/>
      <c r="E8293"/>
      <c r="F8293"/>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row>
    <row r="8294" spans="2:49" ht="16.5" customHeight="1">
      <c r="B8294"/>
      <c r="C8294"/>
      <c r="D8294"/>
      <c r="E8294"/>
      <c r="F8294"/>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row>
    <row r="8295" spans="2:49" ht="16.5" customHeight="1">
      <c r="B8295"/>
      <c r="C8295"/>
      <c r="D8295"/>
      <c r="E8295"/>
      <c r="F8295"/>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row>
    <row r="8296" spans="2:49" ht="16.5" customHeight="1">
      <c r="B8296"/>
      <c r="C8296"/>
      <c r="D8296"/>
      <c r="E8296"/>
      <c r="F8296"/>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row>
    <row r="8297" spans="2:49" ht="16.5" customHeight="1">
      <c r="B8297"/>
      <c r="C8297"/>
      <c r="D8297"/>
      <c r="E8297"/>
      <c r="F8297"/>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row>
    <row r="8298" spans="2:49" ht="16.5" customHeight="1">
      <c r="B8298"/>
      <c r="C8298"/>
      <c r="D8298"/>
      <c r="E8298"/>
      <c r="F8298"/>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row>
    <row r="8299" spans="2:49" ht="16.5" customHeight="1">
      <c r="B8299"/>
      <c r="C8299"/>
      <c r="D8299"/>
      <c r="E8299"/>
      <c r="F8299"/>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row>
    <row r="8300" spans="2:49" ht="16.5" customHeight="1">
      <c r="B8300"/>
      <c r="C8300"/>
      <c r="D8300"/>
      <c r="E8300"/>
      <c r="F830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row>
    <row r="8301" spans="2:49" ht="16.5" customHeight="1">
      <c r="B8301"/>
      <c r="C8301"/>
      <c r="D8301"/>
      <c r="E8301"/>
      <c r="F8301"/>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row>
    <row r="8302" spans="2:49" ht="16.5" customHeight="1">
      <c r="B8302"/>
      <c r="C8302"/>
      <c r="D8302"/>
      <c r="E8302"/>
      <c r="F8302"/>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row>
    <row r="8303" spans="2:49" ht="16.5" customHeight="1">
      <c r="B8303"/>
      <c r="C8303"/>
      <c r="D8303"/>
      <c r="E8303"/>
      <c r="F8303"/>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row>
    <row r="8304" spans="2:49" ht="16.5" customHeight="1">
      <c r="B8304"/>
      <c r="C8304"/>
      <c r="D8304"/>
      <c r="E8304"/>
      <c r="F8304"/>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row>
    <row r="8305" spans="2:49" ht="16.5" customHeight="1">
      <c r="B8305"/>
      <c r="C8305"/>
      <c r="D8305"/>
      <c r="E8305"/>
      <c r="F8305"/>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row>
    <row r="8306" spans="2:49" ht="16.5" customHeight="1">
      <c r="B8306"/>
      <c r="C8306"/>
      <c r="D8306"/>
      <c r="E8306"/>
      <c r="F8306"/>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row>
    <row r="8307" spans="2:49" ht="16.5" customHeight="1">
      <c r="B8307"/>
      <c r="C8307"/>
      <c r="D8307"/>
      <c r="E8307"/>
      <c r="F8307"/>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row>
    <row r="8308" spans="2:49" ht="16.5" customHeight="1">
      <c r="B8308"/>
      <c r="C8308"/>
      <c r="D8308"/>
      <c r="E8308"/>
      <c r="F8308"/>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row>
    <row r="8309" spans="2:49" ht="16.5" customHeight="1">
      <c r="B8309"/>
      <c r="C8309"/>
      <c r="D8309"/>
      <c r="E8309"/>
      <c r="F8309"/>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row>
    <row r="8310" spans="2:49" ht="16.5" customHeight="1">
      <c r="B8310"/>
      <c r="C8310"/>
      <c r="D8310"/>
      <c r="E8310"/>
      <c r="F831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row>
    <row r="8311" spans="2:49" ht="16.5" customHeight="1">
      <c r="B8311"/>
      <c r="C8311"/>
      <c r="D8311"/>
      <c r="E8311"/>
      <c r="F8311"/>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row>
    <row r="8312" spans="2:49" ht="16.5" customHeight="1">
      <c r="B8312"/>
      <c r="C8312"/>
      <c r="D8312"/>
      <c r="E8312"/>
      <c r="F8312"/>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row>
    <row r="8313" spans="2:49" ht="16.5" customHeight="1">
      <c r="B8313"/>
      <c r="C8313"/>
      <c r="D8313"/>
      <c r="E8313"/>
      <c r="F8313"/>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row>
    <row r="8314" spans="2:49" ht="16.5" customHeight="1">
      <c r="B8314"/>
      <c r="C8314"/>
      <c r="D8314"/>
      <c r="E8314"/>
      <c r="F8314"/>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row>
    <row r="8315" spans="2:49" ht="16.5" customHeight="1">
      <c r="B8315"/>
      <c r="C8315"/>
      <c r="D8315"/>
      <c r="E8315"/>
      <c r="F8315"/>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row>
    <row r="8316" spans="2:49" ht="16.5" customHeight="1">
      <c r="B8316"/>
      <c r="C8316"/>
      <c r="D8316"/>
      <c r="E8316"/>
      <c r="F8316"/>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row>
    <row r="8317" spans="2:49" ht="16.5" customHeight="1">
      <c r="B8317"/>
      <c r="C8317"/>
      <c r="D8317"/>
      <c r="E8317"/>
      <c r="F8317"/>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row>
    <row r="8318" spans="2:49" ht="16.5" customHeight="1">
      <c r="B8318"/>
      <c r="C8318"/>
      <c r="D8318"/>
      <c r="E8318"/>
      <c r="F8318"/>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row>
    <row r="8319" spans="2:49" ht="16.5" customHeight="1">
      <c r="B8319"/>
      <c r="C8319"/>
      <c r="D8319"/>
      <c r="E8319"/>
      <c r="F8319"/>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row>
    <row r="8320" spans="2:49" ht="16.5" customHeight="1">
      <c r="B8320"/>
      <c r="C8320"/>
      <c r="D8320"/>
      <c r="E8320"/>
      <c r="F832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row>
    <row r="8321" spans="2:49" ht="16.5" customHeight="1">
      <c r="B8321"/>
      <c r="C8321"/>
      <c r="D8321"/>
      <c r="E8321"/>
      <c r="F8321"/>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row>
    <row r="8322" spans="2:49" ht="16.5" customHeight="1">
      <c r="B8322"/>
      <c r="C8322"/>
      <c r="D8322"/>
      <c r="E8322"/>
      <c r="F8322"/>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row>
    <row r="8323" spans="2:49" ht="16.5" customHeight="1">
      <c r="B8323"/>
      <c r="C8323"/>
      <c r="D8323"/>
      <c r="E8323"/>
      <c r="F8323"/>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row>
    <row r="8324" spans="2:49" ht="16.5" customHeight="1">
      <c r="B8324"/>
      <c r="C8324"/>
      <c r="D8324"/>
      <c r="E8324"/>
      <c r="F8324"/>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row>
    <row r="8325" spans="2:49" ht="16.5" customHeight="1">
      <c r="B8325"/>
      <c r="C8325"/>
      <c r="D8325"/>
      <c r="E8325"/>
      <c r="F8325"/>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row>
    <row r="8326" spans="2:49" ht="16.5" customHeight="1">
      <c r="B8326"/>
      <c r="C8326"/>
      <c r="D8326"/>
      <c r="E8326"/>
      <c r="F8326"/>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row>
    <row r="8327" spans="2:49" ht="16.5" customHeight="1">
      <c r="B8327"/>
      <c r="C8327"/>
      <c r="D8327"/>
      <c r="E8327"/>
      <c r="F8327"/>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row>
    <row r="8328" spans="2:49" ht="16.5" customHeight="1">
      <c r="B8328"/>
      <c r="C8328"/>
      <c r="D8328"/>
      <c r="E8328"/>
      <c r="F8328"/>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row>
    <row r="8329" spans="2:49" ht="16.5" customHeight="1">
      <c r="B8329"/>
      <c r="C8329"/>
      <c r="D8329"/>
      <c r="E8329"/>
      <c r="F8329"/>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row>
    <row r="8330" spans="2:49" ht="16.5" customHeight="1">
      <c r="B8330"/>
      <c r="C8330"/>
      <c r="D8330"/>
      <c r="E8330"/>
      <c r="F83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row>
    <row r="8331" spans="2:49" ht="16.5" customHeight="1">
      <c r="B8331"/>
      <c r="C8331"/>
      <c r="D8331"/>
      <c r="E8331"/>
      <c r="F8331"/>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row>
    <row r="8332" spans="2:49" ht="16.5" customHeight="1">
      <c r="B8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row>
    <row r="8333" spans="2:49" ht="16.5" customHeight="1">
      <c r="B8333"/>
      <c r="C8333"/>
      <c r="D8333"/>
      <c r="E8333"/>
      <c r="F8333"/>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row>
    <row r="8334" spans="2:49" ht="16.5" customHeight="1">
      <c r="B8334"/>
      <c r="C8334"/>
      <c r="D8334"/>
      <c r="E8334"/>
      <c r="F8334"/>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row>
    <row r="8335" spans="2:49" ht="16.5" customHeight="1">
      <c r="B8335"/>
      <c r="C8335"/>
      <c r="D8335"/>
      <c r="E8335"/>
      <c r="F8335"/>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row>
    <row r="8336" spans="2:49" ht="16.5" customHeight="1">
      <c r="B8336"/>
      <c r="C8336"/>
      <c r="D8336"/>
      <c r="E8336"/>
      <c r="F8336"/>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row>
    <row r="8337" spans="2:49" ht="16.5" customHeight="1">
      <c r="B8337"/>
      <c r="C8337"/>
      <c r="D8337"/>
      <c r="E8337"/>
      <c r="F8337"/>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row>
    <row r="8338" spans="2:49" ht="16.5" customHeight="1">
      <c r="B8338"/>
      <c r="C8338"/>
      <c r="D8338"/>
      <c r="E8338"/>
      <c r="F8338"/>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row>
    <row r="8339" spans="2:49" ht="16.5" customHeight="1">
      <c r="B8339"/>
      <c r="C8339"/>
      <c r="D8339"/>
      <c r="E8339"/>
      <c r="F8339"/>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row>
    <row r="8340" spans="2:49" ht="16.5" customHeight="1">
      <c r="B8340"/>
      <c r="C8340"/>
      <c r="D8340"/>
      <c r="E8340"/>
      <c r="F834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row>
    <row r="8341" spans="2:49" ht="16.5" customHeight="1">
      <c r="B8341"/>
      <c r="C8341"/>
      <c r="D8341"/>
      <c r="E8341"/>
      <c r="F8341"/>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row>
    <row r="8342" spans="2:49" ht="16.5" customHeight="1">
      <c r="B8342"/>
      <c r="C8342"/>
      <c r="D8342"/>
      <c r="E8342"/>
      <c r="F8342"/>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row>
    <row r="8343" spans="2:49" ht="16.5" customHeight="1">
      <c r="B8343"/>
      <c r="C8343"/>
      <c r="D8343"/>
      <c r="E8343"/>
      <c r="F8343"/>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row>
    <row r="8344" spans="2:49" ht="16.5" customHeight="1">
      <c r="B8344"/>
      <c r="C8344"/>
      <c r="D8344"/>
      <c r="E8344"/>
      <c r="F8344"/>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row>
    <row r="8345" spans="2:49" ht="16.5" customHeight="1">
      <c r="B8345"/>
      <c r="C8345"/>
      <c r="D8345"/>
      <c r="E8345"/>
      <c r="F8345"/>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row>
    <row r="8346" spans="2:49" ht="16.5" customHeight="1">
      <c r="B8346"/>
      <c r="C8346"/>
      <c r="D8346"/>
      <c r="E8346"/>
      <c r="F8346"/>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row>
    <row r="8347" spans="2:49" ht="16.5" customHeight="1">
      <c r="B8347"/>
      <c r="C8347"/>
      <c r="D8347"/>
      <c r="E8347"/>
      <c r="F8347"/>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row>
    <row r="8348" spans="2:49" ht="16.5" customHeight="1">
      <c r="B8348"/>
      <c r="C8348"/>
      <c r="D8348"/>
      <c r="E8348"/>
      <c r="F8348"/>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row>
    <row r="8349" spans="2:49" ht="16.5" customHeight="1">
      <c r="B8349"/>
      <c r="C8349"/>
      <c r="D8349"/>
      <c r="E8349"/>
      <c r="F8349"/>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row>
    <row r="8350" spans="2:49" ht="16.5" customHeight="1">
      <c r="B8350"/>
      <c r="C8350"/>
      <c r="D8350"/>
      <c r="E8350"/>
      <c r="F835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row>
    <row r="8351" spans="2:49" ht="16.5" customHeight="1">
      <c r="B8351"/>
      <c r="C8351"/>
      <c r="D8351"/>
      <c r="E8351"/>
      <c r="F8351"/>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row>
    <row r="8352" spans="2:49" ht="16.5" customHeight="1">
      <c r="B8352"/>
      <c r="C8352"/>
      <c r="D8352"/>
      <c r="E8352"/>
      <c r="F8352"/>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row>
    <row r="8353" spans="2:49" ht="16.5" customHeight="1">
      <c r="B8353"/>
      <c r="C8353"/>
      <c r="D8353"/>
      <c r="E8353"/>
      <c r="F8353"/>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row>
    <row r="8354" spans="2:49" ht="16.5" customHeight="1">
      <c r="B8354"/>
      <c r="C8354"/>
      <c r="D8354"/>
      <c r="E8354"/>
      <c r="F8354"/>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row>
    <row r="8355" spans="2:49" ht="16.5" customHeight="1">
      <c r="B8355"/>
      <c r="C8355"/>
      <c r="D8355"/>
      <c r="E8355"/>
      <c r="F8355"/>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row>
    <row r="8356" spans="2:49" ht="16.5" customHeight="1">
      <c r="B8356"/>
      <c r="C8356"/>
      <c r="D8356"/>
      <c r="E8356"/>
      <c r="F8356"/>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row>
    <row r="8357" spans="2:49" ht="16.5" customHeight="1">
      <c r="B8357"/>
      <c r="C8357"/>
      <c r="D8357"/>
      <c r="E8357"/>
      <c r="F8357"/>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row>
    <row r="8358" spans="2:49" ht="16.5" customHeight="1">
      <c r="B8358"/>
      <c r="C8358"/>
      <c r="D8358"/>
      <c r="E8358"/>
      <c r="F8358"/>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row>
    <row r="8359" spans="2:49" ht="16.5" customHeight="1">
      <c r="B8359"/>
      <c r="C8359"/>
      <c r="D8359"/>
      <c r="E8359"/>
      <c r="F8359"/>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row>
    <row r="8360" spans="2:49" ht="16.5" customHeight="1">
      <c r="B8360"/>
      <c r="C8360"/>
      <c r="D8360"/>
      <c r="E8360"/>
      <c r="F836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row>
    <row r="8361" spans="2:49" ht="16.5" customHeight="1">
      <c r="B8361"/>
      <c r="C8361"/>
      <c r="D8361"/>
      <c r="E8361"/>
      <c r="F8361"/>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row>
    <row r="8362" spans="2:49" ht="16.5" customHeight="1">
      <c r="B8362"/>
      <c r="C8362"/>
      <c r="D8362"/>
      <c r="E8362"/>
      <c r="F8362"/>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row>
    <row r="8363" spans="2:49" ht="16.5" customHeight="1">
      <c r="B8363"/>
      <c r="C8363"/>
      <c r="D8363"/>
      <c r="E8363"/>
      <c r="F8363"/>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row>
    <row r="8364" spans="2:49" ht="16.5" customHeight="1">
      <c r="B8364"/>
      <c r="C8364"/>
      <c r="D8364"/>
      <c r="E8364"/>
      <c r="F8364"/>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row>
    <row r="8365" spans="2:49" ht="16.5" customHeight="1">
      <c r="B8365"/>
      <c r="C8365"/>
      <c r="D8365"/>
      <c r="E8365"/>
      <c r="F8365"/>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row>
    <row r="8366" spans="2:49" ht="16.5" customHeight="1">
      <c r="B8366"/>
      <c r="C8366"/>
      <c r="D8366"/>
      <c r="E8366"/>
      <c r="F8366"/>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row>
    <row r="8367" spans="2:49" ht="16.5" customHeight="1">
      <c r="B8367"/>
      <c r="C8367"/>
      <c r="D8367"/>
      <c r="E8367"/>
      <c r="F8367"/>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row>
    <row r="8368" spans="2:49" ht="16.5" customHeight="1">
      <c r="B8368"/>
      <c r="C8368"/>
      <c r="D8368"/>
      <c r="E8368"/>
      <c r="F8368"/>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row>
    <row r="8369" spans="2:49" ht="16.5" customHeight="1">
      <c r="B8369"/>
      <c r="C8369"/>
      <c r="D8369"/>
      <c r="E8369"/>
      <c r="F8369"/>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row>
    <row r="8370" spans="2:49" ht="16.5" customHeight="1">
      <c r="B8370"/>
      <c r="C8370"/>
      <c r="D8370"/>
      <c r="E8370"/>
      <c r="F837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row>
    <row r="8371" spans="2:49" ht="16.5" customHeight="1">
      <c r="B8371"/>
      <c r="C8371"/>
      <c r="D8371"/>
      <c r="E8371"/>
      <c r="F8371"/>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row>
    <row r="8372" spans="2:49" ht="16.5" customHeight="1">
      <c r="B8372"/>
      <c r="C8372"/>
      <c r="D8372"/>
      <c r="E8372"/>
      <c r="F8372"/>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row>
    <row r="8373" spans="2:49" ht="16.5" customHeight="1">
      <c r="B8373"/>
      <c r="C8373"/>
      <c r="D8373"/>
      <c r="E8373"/>
      <c r="F8373"/>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row>
    <row r="8374" spans="2:49" ht="16.5" customHeight="1">
      <c r="B8374"/>
      <c r="C8374"/>
      <c r="D8374"/>
      <c r="E8374"/>
      <c r="F8374"/>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row>
    <row r="8375" spans="2:49" ht="16.5" customHeight="1">
      <c r="B8375"/>
      <c r="C8375"/>
      <c r="D8375"/>
      <c r="E8375"/>
      <c r="F8375"/>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row>
    <row r="8376" spans="2:49" ht="16.5" customHeight="1">
      <c r="B8376"/>
      <c r="C8376"/>
      <c r="D8376"/>
      <c r="E8376"/>
      <c r="F8376"/>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row>
    <row r="8377" spans="2:49" ht="16.5" customHeight="1">
      <c r="B8377"/>
      <c r="C8377"/>
      <c r="D8377"/>
      <c r="E8377"/>
      <c r="F8377"/>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row>
    <row r="8378" spans="2:49" ht="16.5" customHeight="1">
      <c r="B8378"/>
      <c r="C8378"/>
      <c r="D8378"/>
      <c r="E8378"/>
      <c r="F8378"/>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row>
    <row r="8379" spans="2:49" ht="16.5" customHeight="1">
      <c r="B8379"/>
      <c r="C8379"/>
      <c r="D8379"/>
      <c r="E8379"/>
      <c r="F8379"/>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row>
    <row r="8380" spans="2:49" ht="16.5" customHeight="1">
      <c r="B8380"/>
      <c r="C8380"/>
      <c r="D8380"/>
      <c r="E8380"/>
      <c r="F838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row>
    <row r="8381" spans="2:49" ht="16.5" customHeight="1">
      <c r="B8381"/>
      <c r="C8381"/>
      <c r="D8381"/>
      <c r="E8381"/>
      <c r="F8381"/>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row>
    <row r="8382" spans="2:49" ht="16.5" customHeight="1">
      <c r="B8382"/>
      <c r="C8382"/>
      <c r="D8382"/>
      <c r="E8382"/>
      <c r="F8382"/>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row>
    <row r="8383" spans="2:49" ht="16.5" customHeight="1">
      <c r="B8383"/>
      <c r="C8383"/>
      <c r="D8383"/>
      <c r="E8383"/>
      <c r="F8383"/>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row>
    <row r="8384" spans="2:49" ht="16.5" customHeight="1">
      <c r="B8384"/>
      <c r="C8384"/>
      <c r="D8384"/>
      <c r="E8384"/>
      <c r="F8384"/>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row>
    <row r="8385" spans="2:49" ht="16.5" customHeight="1">
      <c r="B8385"/>
      <c r="C8385"/>
      <c r="D8385"/>
      <c r="E8385"/>
      <c r="F8385"/>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row>
    <row r="8386" spans="2:49" ht="16.5" customHeight="1">
      <c r="B8386"/>
      <c r="C8386"/>
      <c r="D8386"/>
      <c r="E8386"/>
      <c r="F8386"/>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row>
    <row r="8387" spans="2:49" ht="16.5" customHeight="1">
      <c r="B8387"/>
      <c r="C8387"/>
      <c r="D8387"/>
      <c r="E8387"/>
      <c r="F8387"/>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row>
    <row r="8388" spans="2:49" ht="16.5" customHeight="1">
      <c r="B8388"/>
      <c r="C8388"/>
      <c r="D8388"/>
      <c r="E8388"/>
      <c r="F8388"/>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row>
    <row r="8389" spans="2:49" ht="16.5" customHeight="1">
      <c r="B8389"/>
      <c r="C8389"/>
      <c r="D8389"/>
      <c r="E8389"/>
      <c r="F8389"/>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row>
    <row r="8390" spans="2:49" ht="16.5" customHeight="1">
      <c r="B8390"/>
      <c r="C8390"/>
      <c r="D8390"/>
      <c r="E8390"/>
      <c r="F839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row>
    <row r="8391" spans="2:49" ht="16.5" customHeight="1">
      <c r="B8391"/>
      <c r="C8391"/>
      <c r="D8391"/>
      <c r="E8391"/>
      <c r="F8391"/>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row>
    <row r="8392" spans="2:49" ht="16.5" customHeight="1">
      <c r="B8392"/>
      <c r="C8392"/>
      <c r="D8392"/>
      <c r="E8392"/>
      <c r="F8392"/>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row>
    <row r="8393" spans="2:49" ht="16.5" customHeight="1">
      <c r="B8393"/>
      <c r="C8393"/>
      <c r="D8393"/>
      <c r="E8393"/>
      <c r="F8393"/>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row>
    <row r="8394" spans="2:49" ht="16.5" customHeight="1">
      <c r="B8394"/>
      <c r="C8394"/>
      <c r="D8394"/>
      <c r="E8394"/>
      <c r="F8394"/>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row>
    <row r="8395" spans="2:49" ht="16.5" customHeight="1">
      <c r="B8395"/>
      <c r="C8395"/>
      <c r="D8395"/>
      <c r="E8395"/>
      <c r="F8395"/>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row>
    <row r="8396" spans="2:49" ht="16.5" customHeight="1">
      <c r="B8396"/>
      <c r="C8396"/>
      <c r="D8396"/>
      <c r="E8396"/>
      <c r="F8396"/>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row>
    <row r="8397" spans="2:49" ht="16.5" customHeight="1">
      <c r="B8397"/>
      <c r="C8397"/>
      <c r="D8397"/>
      <c r="E8397"/>
      <c r="F8397"/>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row>
    <row r="8398" spans="2:49" ht="16.5" customHeight="1">
      <c r="B8398"/>
      <c r="C8398"/>
      <c r="D8398"/>
      <c r="E8398"/>
      <c r="F8398"/>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row>
    <row r="8399" spans="2:49" ht="16.5" customHeight="1">
      <c r="B8399"/>
      <c r="C8399"/>
      <c r="D8399"/>
      <c r="E8399"/>
      <c r="F8399"/>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row>
    <row r="8400" spans="2:49" ht="16.5" customHeight="1">
      <c r="B8400"/>
      <c r="C8400"/>
      <c r="D8400"/>
      <c r="E8400"/>
      <c r="F840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row>
    <row r="8401" spans="2:49" ht="16.5" customHeight="1">
      <c r="B8401"/>
      <c r="C8401"/>
      <c r="D8401"/>
      <c r="E8401"/>
      <c r="F8401"/>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row>
    <row r="8402" spans="2:49" ht="16.5" customHeight="1">
      <c r="B8402"/>
      <c r="C8402"/>
      <c r="D8402"/>
      <c r="E8402"/>
      <c r="F8402"/>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row>
    <row r="8403" spans="2:49" ht="16.5" customHeight="1">
      <c r="B8403"/>
      <c r="C8403"/>
      <c r="D8403"/>
      <c r="E8403"/>
      <c r="F8403"/>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row>
    <row r="8404" spans="2:49" ht="16.5" customHeight="1">
      <c r="B8404"/>
      <c r="C8404"/>
      <c r="D8404"/>
      <c r="E8404"/>
      <c r="F8404"/>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row>
    <row r="8405" spans="2:49" ht="16.5" customHeight="1">
      <c r="B8405"/>
      <c r="C8405"/>
      <c r="D8405"/>
      <c r="E8405"/>
      <c r="F8405"/>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row>
    <row r="8406" spans="2:49" ht="16.5" customHeight="1">
      <c r="B8406"/>
      <c r="C8406"/>
      <c r="D8406"/>
      <c r="E8406"/>
      <c r="F8406"/>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row>
    <row r="8407" spans="2:49" ht="16.5" customHeight="1">
      <c r="B8407"/>
      <c r="C8407"/>
      <c r="D8407"/>
      <c r="E8407"/>
      <c r="F8407"/>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row>
    <row r="8408" spans="2:49" ht="16.5" customHeight="1">
      <c r="B8408"/>
      <c r="C8408"/>
      <c r="D8408"/>
      <c r="E8408"/>
      <c r="F8408"/>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row>
    <row r="8409" spans="2:49" ht="16.5" customHeight="1">
      <c r="B8409"/>
      <c r="C8409"/>
      <c r="D8409"/>
      <c r="E8409"/>
      <c r="F8409"/>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row>
    <row r="8410" spans="2:49" ht="16.5" customHeight="1">
      <c r="B8410"/>
      <c r="C8410"/>
      <c r="D8410"/>
      <c r="E8410"/>
      <c r="F841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row>
    <row r="8411" spans="2:49" ht="16.5" customHeight="1">
      <c r="B8411"/>
      <c r="C8411"/>
      <c r="D8411"/>
      <c r="E8411"/>
      <c r="F8411"/>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row>
    <row r="8412" spans="2:49" ht="16.5" customHeight="1">
      <c r="B8412"/>
      <c r="C8412"/>
      <c r="D8412"/>
      <c r="E8412"/>
      <c r="F8412"/>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row>
    <row r="8413" spans="2:49" ht="16.5" customHeight="1">
      <c r="B8413"/>
      <c r="C8413"/>
      <c r="D8413"/>
      <c r="E8413"/>
      <c r="F8413"/>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row>
    <row r="8414" spans="2:49" ht="16.5" customHeight="1">
      <c r="B8414"/>
      <c r="C8414"/>
      <c r="D8414"/>
      <c r="E8414"/>
      <c r="F8414"/>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row>
    <row r="8415" spans="2:49" ht="16.5" customHeight="1">
      <c r="B8415"/>
      <c r="C8415"/>
      <c r="D8415"/>
      <c r="E8415"/>
      <c r="F8415"/>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row>
    <row r="8416" spans="2:49" ht="16.5" customHeight="1">
      <c r="B8416"/>
      <c r="C8416"/>
      <c r="D8416"/>
      <c r="E8416"/>
      <c r="F8416"/>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row>
    <row r="8417" spans="2:49" ht="16.5" customHeight="1">
      <c r="B8417"/>
      <c r="C8417"/>
      <c r="D8417"/>
      <c r="E8417"/>
      <c r="F8417"/>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row>
    <row r="8418" spans="2:49" ht="16.5" customHeight="1">
      <c r="B8418"/>
      <c r="C8418"/>
      <c r="D8418"/>
      <c r="E8418"/>
      <c r="F8418"/>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row>
    <row r="8419" spans="2:49" ht="16.5" customHeight="1">
      <c r="B8419"/>
      <c r="C8419"/>
      <c r="D8419"/>
      <c r="E8419"/>
      <c r="F8419"/>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row>
    <row r="8420" spans="2:49" ht="16.5" customHeight="1">
      <c r="B8420"/>
      <c r="C8420"/>
      <c r="D8420"/>
      <c r="E8420"/>
      <c r="F842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row>
    <row r="8421" spans="2:49" ht="16.5" customHeight="1">
      <c r="B8421"/>
      <c r="C8421"/>
      <c r="D8421"/>
      <c r="E8421"/>
      <c r="F8421"/>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row>
    <row r="8422" spans="2:49" ht="16.5" customHeight="1">
      <c r="B8422"/>
      <c r="C8422"/>
      <c r="D8422"/>
      <c r="E8422"/>
      <c r="F8422"/>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row>
    <row r="8423" spans="2:49" ht="16.5" customHeight="1">
      <c r="B8423"/>
      <c r="C8423"/>
      <c r="D8423"/>
      <c r="E8423"/>
      <c r="F8423"/>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row>
    <row r="8424" spans="2:49" ht="16.5" customHeight="1">
      <c r="B8424"/>
      <c r="C8424"/>
      <c r="D8424"/>
      <c r="E8424"/>
      <c r="F8424"/>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row>
    <row r="8425" spans="2:49" ht="16.5" customHeight="1">
      <c r="B8425"/>
      <c r="C8425"/>
      <c r="D8425"/>
      <c r="E8425"/>
      <c r="F8425"/>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row>
    <row r="8426" spans="2:49" ht="16.5" customHeight="1">
      <c r="B8426"/>
      <c r="C8426"/>
      <c r="D8426"/>
      <c r="E8426"/>
      <c r="F8426"/>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row>
    <row r="8427" spans="2:49" ht="16.5" customHeight="1">
      <c r="B8427"/>
      <c r="C8427"/>
      <c r="D8427"/>
      <c r="E8427"/>
      <c r="F8427"/>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row>
    <row r="8428" spans="2:49" ht="16.5" customHeight="1">
      <c r="B8428"/>
      <c r="C8428"/>
      <c r="D8428"/>
      <c r="E8428"/>
      <c r="F8428"/>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row>
    <row r="8429" spans="2:49" ht="16.5" customHeight="1">
      <c r="B8429"/>
      <c r="C8429"/>
      <c r="D8429"/>
      <c r="E8429"/>
      <c r="F8429"/>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row>
    <row r="8430" spans="2:49" ht="16.5" customHeight="1">
      <c r="B8430"/>
      <c r="C8430"/>
      <c r="D8430"/>
      <c r="E8430"/>
      <c r="F84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row>
    <row r="8431" spans="2:49" ht="16.5" customHeight="1">
      <c r="B8431"/>
      <c r="C8431"/>
      <c r="D8431"/>
      <c r="E8431"/>
      <c r="F8431"/>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row>
    <row r="8432" spans="2:49" ht="16.5" customHeight="1">
      <c r="B8432"/>
      <c r="C8432"/>
      <c r="D8432"/>
      <c r="E8432"/>
      <c r="F8432"/>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row>
    <row r="8433" spans="2:49" ht="16.5" customHeight="1">
      <c r="B8433"/>
      <c r="C8433"/>
      <c r="D8433"/>
      <c r="E8433"/>
      <c r="F8433"/>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row>
    <row r="8434" spans="2:49" ht="16.5" customHeight="1">
      <c r="B8434"/>
      <c r="C8434"/>
      <c r="D8434"/>
      <c r="E8434"/>
      <c r="F8434"/>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row>
    <row r="8435" spans="2:49" ht="16.5" customHeight="1">
      <c r="B8435"/>
      <c r="C8435"/>
      <c r="D8435"/>
      <c r="E8435"/>
      <c r="F8435"/>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row>
    <row r="8436" spans="2:49" ht="16.5" customHeight="1">
      <c r="B8436"/>
      <c r="C8436"/>
      <c r="D8436"/>
      <c r="E8436"/>
      <c r="F8436"/>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row>
    <row r="8437" spans="2:49" ht="16.5" customHeight="1">
      <c r="B8437"/>
      <c r="C8437"/>
      <c r="D8437"/>
      <c r="E8437"/>
      <c r="F8437"/>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row>
    <row r="8438" spans="2:49" ht="16.5" customHeight="1">
      <c r="B8438"/>
      <c r="C8438"/>
      <c r="D8438"/>
      <c r="E8438"/>
      <c r="F8438"/>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row>
    <row r="8439" spans="2:49" ht="16.5" customHeight="1">
      <c r="B8439"/>
      <c r="C8439"/>
      <c r="D8439"/>
      <c r="E8439"/>
      <c r="F8439"/>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row>
    <row r="8440" spans="2:49" ht="16.5" customHeight="1">
      <c r="B8440"/>
      <c r="C8440"/>
      <c r="D8440"/>
      <c r="E8440"/>
      <c r="F844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row>
    <row r="8441" spans="2:49" ht="16.5" customHeight="1">
      <c r="B8441"/>
      <c r="C8441"/>
      <c r="D8441"/>
      <c r="E8441"/>
      <c r="F8441"/>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row>
    <row r="8442" spans="2:49" ht="16.5" customHeight="1">
      <c r="B8442"/>
      <c r="C8442"/>
      <c r="D8442"/>
      <c r="E8442"/>
      <c r="F8442"/>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row>
    <row r="8443" spans="2:49" ht="16.5" customHeight="1">
      <c r="B8443"/>
      <c r="C8443"/>
      <c r="D8443"/>
      <c r="E8443"/>
      <c r="F8443"/>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row>
    <row r="8444" spans="2:49" ht="16.5" customHeight="1">
      <c r="B8444"/>
      <c r="C8444"/>
      <c r="D8444"/>
      <c r="E8444"/>
      <c r="F8444"/>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row>
    <row r="8445" spans="2:49" ht="16.5" customHeight="1">
      <c r="B8445"/>
      <c r="C8445"/>
      <c r="D8445"/>
      <c r="E8445"/>
      <c r="F8445"/>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row>
    <row r="8446" spans="2:49" ht="16.5" customHeight="1">
      <c r="B8446"/>
      <c r="C8446"/>
      <c r="D8446"/>
      <c r="E8446"/>
      <c r="F8446"/>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row>
    <row r="8447" spans="2:49" ht="16.5" customHeight="1">
      <c r="B8447"/>
      <c r="C8447"/>
      <c r="D8447"/>
      <c r="E8447"/>
      <c r="F8447"/>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row>
    <row r="8448" spans="2:49" ht="16.5" customHeight="1">
      <c r="B8448"/>
      <c r="C8448"/>
      <c r="D8448"/>
      <c r="E8448"/>
      <c r="F8448"/>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row>
    <row r="8449" spans="2:49" ht="16.5" customHeight="1">
      <c r="B8449"/>
      <c r="C8449"/>
      <c r="D8449"/>
      <c r="E8449"/>
      <c r="F8449"/>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row>
    <row r="8450" spans="2:49" ht="16.5" customHeight="1">
      <c r="B8450"/>
      <c r="C8450"/>
      <c r="D8450"/>
      <c r="E8450"/>
      <c r="F845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row>
    <row r="8451" spans="2:49" ht="16.5" customHeight="1">
      <c r="B8451"/>
      <c r="C8451"/>
      <c r="D8451"/>
      <c r="E8451"/>
      <c r="F8451"/>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row>
    <row r="8452" spans="2:49" ht="16.5" customHeight="1">
      <c r="B8452"/>
      <c r="C8452"/>
      <c r="D8452"/>
      <c r="E8452"/>
      <c r="F8452"/>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row>
    <row r="8453" spans="2:49" ht="16.5" customHeight="1">
      <c r="B8453"/>
      <c r="C8453"/>
      <c r="D8453"/>
      <c r="E8453"/>
      <c r="F8453"/>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row>
    <row r="8454" spans="2:49" ht="16.5" customHeight="1">
      <c r="B8454"/>
      <c r="C8454"/>
      <c r="D8454"/>
      <c r="E8454"/>
      <c r="F8454"/>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row>
    <row r="8455" spans="2:49" ht="16.5" customHeight="1">
      <c r="B8455"/>
      <c r="C8455"/>
      <c r="D8455"/>
      <c r="E8455"/>
      <c r="F8455"/>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row>
    <row r="8456" spans="2:49" ht="16.5" customHeight="1">
      <c r="B8456"/>
      <c r="C8456"/>
      <c r="D8456"/>
      <c r="E8456"/>
      <c r="F8456"/>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row>
    <row r="8457" spans="2:49" ht="16.5" customHeight="1">
      <c r="B8457"/>
      <c r="C8457"/>
      <c r="D8457"/>
      <c r="E8457"/>
      <c r="F8457"/>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row>
    <row r="8458" spans="2:49" ht="16.5" customHeight="1">
      <c r="B8458"/>
      <c r="C8458"/>
      <c r="D8458"/>
      <c r="E8458"/>
      <c r="F8458"/>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row>
    <row r="8459" spans="2:49" ht="16.5" customHeight="1">
      <c r="B8459"/>
      <c r="C8459"/>
      <c r="D8459"/>
      <c r="E8459"/>
      <c r="F8459"/>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row>
    <row r="8460" spans="2:49" ht="16.5" customHeight="1">
      <c r="B8460"/>
      <c r="C8460"/>
      <c r="D8460"/>
      <c r="E8460"/>
      <c r="F846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row>
    <row r="8461" spans="2:49" ht="16.5" customHeight="1">
      <c r="B8461"/>
      <c r="C8461"/>
      <c r="D8461"/>
      <c r="E8461"/>
      <c r="F8461"/>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row>
    <row r="8462" spans="2:49" ht="16.5" customHeight="1">
      <c r="B8462"/>
      <c r="C8462"/>
      <c r="D8462"/>
      <c r="E8462"/>
      <c r="F8462"/>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row>
    <row r="8463" spans="2:49" ht="16.5" customHeight="1">
      <c r="B8463"/>
      <c r="C8463"/>
      <c r="D8463"/>
      <c r="E8463"/>
      <c r="F8463"/>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row>
    <row r="8464" spans="2:49" ht="16.5" customHeight="1">
      <c r="B8464"/>
      <c r="C8464"/>
      <c r="D8464"/>
      <c r="E8464"/>
      <c r="F8464"/>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row>
    <row r="8465" spans="2:49" ht="16.5" customHeight="1">
      <c r="B8465"/>
      <c r="C8465"/>
      <c r="D8465"/>
      <c r="E8465"/>
      <c r="F8465"/>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row>
    <row r="8466" spans="2:49" ht="16.5" customHeight="1">
      <c r="B8466"/>
      <c r="C8466"/>
      <c r="D8466"/>
      <c r="E8466"/>
      <c r="F8466"/>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row>
    <row r="8467" spans="2:49" ht="16.5" customHeight="1">
      <c r="B8467"/>
      <c r="C8467"/>
      <c r="D8467"/>
      <c r="E8467"/>
      <c r="F8467"/>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row>
    <row r="8468" spans="2:49" ht="16.5" customHeight="1">
      <c r="B8468"/>
      <c r="C8468"/>
      <c r="D8468"/>
      <c r="E8468"/>
      <c r="F8468"/>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row>
    <row r="8469" spans="2:49" ht="16.5" customHeight="1">
      <c r="B8469"/>
      <c r="C8469"/>
      <c r="D8469"/>
      <c r="E8469"/>
      <c r="F8469"/>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row>
    <row r="8470" spans="2:49" ht="16.5" customHeight="1">
      <c r="B8470"/>
      <c r="C8470"/>
      <c r="D8470"/>
      <c r="E8470"/>
      <c r="F847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row>
    <row r="8471" spans="2:49" ht="16.5" customHeight="1">
      <c r="B8471"/>
      <c r="C8471"/>
      <c r="D8471"/>
      <c r="E8471"/>
      <c r="F8471"/>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row>
    <row r="8472" spans="2:49" ht="16.5" customHeight="1">
      <c r="B8472"/>
      <c r="C8472"/>
      <c r="D8472"/>
      <c r="E8472"/>
      <c r="F8472"/>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row>
    <row r="8473" spans="2:49" ht="16.5" customHeight="1">
      <c r="B8473"/>
      <c r="C8473"/>
      <c r="D8473"/>
      <c r="E8473"/>
      <c r="F8473"/>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row>
    <row r="8474" spans="2:49" ht="16.5" customHeight="1">
      <c r="B8474"/>
      <c r="C8474"/>
      <c r="D8474"/>
      <c r="E8474"/>
      <c r="F8474"/>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row>
    <row r="8475" spans="2:49" ht="16.5" customHeight="1">
      <c r="B8475"/>
      <c r="C8475"/>
      <c r="D8475"/>
      <c r="E8475"/>
      <c r="F8475"/>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row>
    <row r="8476" spans="2:49" ht="16.5" customHeight="1">
      <c r="B8476"/>
      <c r="C8476"/>
      <c r="D8476"/>
      <c r="E8476"/>
      <c r="F8476"/>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row>
    <row r="8477" spans="2:49" ht="16.5" customHeight="1">
      <c r="B8477"/>
      <c r="C8477"/>
      <c r="D8477"/>
      <c r="E8477"/>
      <c r="F8477"/>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row>
    <row r="8478" spans="2:49" ht="16.5" customHeight="1">
      <c r="B8478"/>
      <c r="C8478"/>
      <c r="D8478"/>
      <c r="E8478"/>
      <c r="F8478"/>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row>
    <row r="8479" spans="2:49" ht="16.5" customHeight="1">
      <c r="B8479"/>
      <c r="C8479"/>
      <c r="D8479"/>
      <c r="E8479"/>
      <c r="F8479"/>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row>
    <row r="8480" spans="2:49" ht="16.5" customHeight="1">
      <c r="B8480"/>
      <c r="C8480"/>
      <c r="D8480"/>
      <c r="E8480"/>
      <c r="F848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row>
    <row r="8481" spans="2:49" ht="16.5" customHeight="1">
      <c r="B8481"/>
      <c r="C8481"/>
      <c r="D8481"/>
      <c r="E8481"/>
      <c r="F8481"/>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row>
    <row r="8482" spans="2:49" ht="16.5" customHeight="1">
      <c r="B8482"/>
      <c r="C8482"/>
      <c r="D8482"/>
      <c r="E8482"/>
      <c r="F8482"/>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row>
    <row r="8483" spans="2:49" ht="16.5" customHeight="1">
      <c r="B8483"/>
      <c r="C8483"/>
      <c r="D8483"/>
      <c r="E8483"/>
      <c r="F8483"/>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row>
    <row r="8484" spans="2:49" ht="16.5" customHeight="1">
      <c r="B8484"/>
      <c r="C8484"/>
      <c r="D8484"/>
      <c r="E8484"/>
      <c r="F8484"/>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row>
    <row r="8485" spans="2:49" ht="16.5" customHeight="1">
      <c r="B8485"/>
      <c r="C8485"/>
      <c r="D8485"/>
      <c r="E8485"/>
      <c r="F8485"/>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row>
    <row r="8486" spans="2:49" ht="16.5" customHeight="1">
      <c r="B8486"/>
      <c r="C8486"/>
      <c r="D8486"/>
      <c r="E8486"/>
      <c r="F8486"/>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row>
    <row r="8487" spans="2:49" ht="16.5" customHeight="1">
      <c r="B8487"/>
      <c r="C8487"/>
      <c r="D8487"/>
      <c r="E8487"/>
      <c r="F8487"/>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row>
    <row r="8488" spans="2:49" ht="16.5" customHeight="1">
      <c r="B8488"/>
      <c r="C8488"/>
      <c r="D8488"/>
      <c r="E8488"/>
      <c r="F8488"/>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row>
    <row r="8489" spans="2:49" ht="16.5" customHeight="1">
      <c r="B8489"/>
      <c r="C8489"/>
      <c r="D8489"/>
      <c r="E8489"/>
      <c r="F8489"/>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row>
    <row r="8490" spans="2:49" ht="16.5" customHeight="1">
      <c r="B8490"/>
      <c r="C8490"/>
      <c r="D8490"/>
      <c r="E8490"/>
      <c r="F849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row>
    <row r="8491" spans="2:49" ht="16.5" customHeight="1">
      <c r="B8491"/>
      <c r="C8491"/>
      <c r="D8491"/>
      <c r="E8491"/>
      <c r="F8491"/>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row>
    <row r="8492" spans="2:49" ht="16.5" customHeight="1">
      <c r="B8492"/>
      <c r="C8492"/>
      <c r="D8492"/>
      <c r="E8492"/>
      <c r="F8492"/>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row>
    <row r="8493" spans="2:49" ht="16.5" customHeight="1">
      <c r="B8493"/>
      <c r="C8493"/>
      <c r="D8493"/>
      <c r="E8493"/>
      <c r="F8493"/>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row>
    <row r="8494" spans="2:49" ht="16.5" customHeight="1">
      <c r="B8494"/>
      <c r="C8494"/>
      <c r="D8494"/>
      <c r="E8494"/>
      <c r="F8494"/>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row>
    <row r="8495" spans="2:49" ht="16.5" customHeight="1">
      <c r="B8495"/>
      <c r="C8495"/>
      <c r="D8495"/>
      <c r="E8495"/>
      <c r="F8495"/>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row>
    <row r="8496" spans="2:49" ht="16.5" customHeight="1">
      <c r="B8496"/>
      <c r="C8496"/>
      <c r="D8496"/>
      <c r="E8496"/>
      <c r="F8496"/>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row>
    <row r="8497" spans="2:49" ht="16.5" customHeight="1">
      <c r="B8497"/>
      <c r="C8497"/>
      <c r="D8497"/>
      <c r="E8497"/>
      <c r="F8497"/>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row>
    <row r="8498" spans="2:49" ht="16.5" customHeight="1">
      <c r="B8498"/>
      <c r="C8498"/>
      <c r="D8498"/>
      <c r="E8498"/>
      <c r="F8498"/>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row>
    <row r="8499" spans="2:49" ht="16.5" customHeight="1">
      <c r="B8499"/>
      <c r="C8499"/>
      <c r="D8499"/>
      <c r="E8499"/>
      <c r="F8499"/>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row>
    <row r="8500" spans="2:49" ht="16.5" customHeight="1">
      <c r="B8500"/>
      <c r="C8500"/>
      <c r="D8500"/>
      <c r="E8500"/>
      <c r="F850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row>
    <row r="8501" spans="2:49" ht="16.5" customHeight="1">
      <c r="B8501"/>
      <c r="C8501"/>
      <c r="D8501"/>
      <c r="E8501"/>
      <c r="F8501"/>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row>
    <row r="8502" spans="2:49" ht="16.5" customHeight="1">
      <c r="B8502"/>
      <c r="C8502"/>
      <c r="D8502"/>
      <c r="E8502"/>
      <c r="F8502"/>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row>
    <row r="8503" spans="2:49" ht="16.5" customHeight="1">
      <c r="B8503"/>
      <c r="C8503"/>
      <c r="D8503"/>
      <c r="E8503"/>
      <c r="F8503"/>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row>
    <row r="8504" spans="2:49" ht="16.5" customHeight="1">
      <c r="B8504"/>
      <c r="C8504"/>
      <c r="D8504"/>
      <c r="E8504"/>
      <c r="F8504"/>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row>
    <row r="8505" spans="2:49" ht="16.5" customHeight="1">
      <c r="B8505"/>
      <c r="C8505"/>
      <c r="D8505"/>
      <c r="E8505"/>
      <c r="F8505"/>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row>
    <row r="8506" spans="2:49" ht="16.5" customHeight="1">
      <c r="B8506"/>
      <c r="C8506"/>
      <c r="D8506"/>
      <c r="E8506"/>
      <c r="F8506"/>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row>
    <row r="8507" spans="2:49" ht="16.5" customHeight="1">
      <c r="B8507"/>
      <c r="C8507"/>
      <c r="D8507"/>
      <c r="E8507"/>
      <c r="F8507"/>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row>
    <row r="8508" spans="2:49" ht="16.5" customHeight="1">
      <c r="B8508"/>
      <c r="C8508"/>
      <c r="D8508"/>
      <c r="E8508"/>
      <c r="F8508"/>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row>
    <row r="8509" spans="2:49" ht="16.5" customHeight="1">
      <c r="B8509"/>
      <c r="C8509"/>
      <c r="D8509"/>
      <c r="E8509"/>
      <c r="F8509"/>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row>
    <row r="8510" spans="2:49" ht="16.5" customHeight="1">
      <c r="B8510"/>
      <c r="C8510"/>
      <c r="D8510"/>
      <c r="E8510"/>
      <c r="F851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row>
    <row r="8511" spans="2:49" ht="16.5" customHeight="1">
      <c r="B8511"/>
      <c r="C8511"/>
      <c r="D8511"/>
      <c r="E8511"/>
      <c r="F8511"/>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row>
    <row r="8512" spans="2:49" ht="16.5" customHeight="1">
      <c r="B8512"/>
      <c r="C8512"/>
      <c r="D8512"/>
      <c r="E8512"/>
      <c r="F8512"/>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row>
    <row r="8513" spans="2:49" ht="16.5" customHeight="1">
      <c r="B8513"/>
      <c r="C8513"/>
      <c r="D8513"/>
      <c r="E8513"/>
      <c r="F8513"/>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row>
    <row r="8514" spans="2:49" ht="16.5" customHeight="1">
      <c r="B8514"/>
      <c r="C8514"/>
      <c r="D8514"/>
      <c r="E8514"/>
      <c r="F8514"/>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row>
    <row r="8515" spans="2:49" ht="16.5" customHeight="1">
      <c r="B8515"/>
      <c r="C8515"/>
      <c r="D8515"/>
      <c r="E8515"/>
      <c r="F8515"/>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row>
    <row r="8516" spans="2:49" ht="16.5" customHeight="1">
      <c r="B8516"/>
      <c r="C8516"/>
      <c r="D8516"/>
      <c r="E8516"/>
      <c r="F8516"/>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row>
    <row r="8517" spans="2:49" ht="16.5" customHeight="1">
      <c r="B8517"/>
      <c r="C8517"/>
      <c r="D8517"/>
      <c r="E8517"/>
      <c r="F8517"/>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row>
    <row r="8518" spans="2:49" ht="16.5" customHeight="1">
      <c r="B8518"/>
      <c r="C8518"/>
      <c r="D8518"/>
      <c r="E8518"/>
      <c r="F8518"/>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row>
    <row r="8519" spans="2:49" ht="16.5" customHeight="1">
      <c r="B8519"/>
      <c r="C8519"/>
      <c r="D8519"/>
      <c r="E8519"/>
      <c r="F8519"/>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row>
    <row r="8520" spans="2:49" ht="16.5" customHeight="1">
      <c r="B8520"/>
      <c r="C8520"/>
      <c r="D8520"/>
      <c r="E8520"/>
      <c r="F852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row>
    <row r="8521" spans="2:49" ht="16.5" customHeight="1">
      <c r="B8521"/>
      <c r="C8521"/>
      <c r="D8521"/>
      <c r="E8521"/>
      <c r="F8521"/>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row>
    <row r="8522" spans="2:49" ht="16.5" customHeight="1">
      <c r="B8522"/>
      <c r="C8522"/>
      <c r="D8522"/>
      <c r="E8522"/>
      <c r="F8522"/>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row>
    <row r="8523" spans="2:49" ht="16.5" customHeight="1">
      <c r="B8523"/>
      <c r="C8523"/>
      <c r="D8523"/>
      <c r="E8523"/>
      <c r="F8523"/>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row>
    <row r="8524" spans="2:49" ht="16.5" customHeight="1">
      <c r="B8524"/>
      <c r="C8524"/>
      <c r="D8524"/>
      <c r="E8524"/>
      <c r="F8524"/>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row>
    <row r="8525" spans="2:49" ht="16.5" customHeight="1">
      <c r="B8525"/>
      <c r="C8525"/>
      <c r="D8525"/>
      <c r="E8525"/>
      <c r="F8525"/>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row>
    <row r="8526" spans="2:49" ht="16.5" customHeight="1">
      <c r="B8526"/>
      <c r="C8526"/>
      <c r="D8526"/>
      <c r="E8526"/>
      <c r="F8526"/>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row>
    <row r="8527" spans="2:49" ht="16.5" customHeight="1">
      <c r="B8527"/>
      <c r="C8527"/>
      <c r="D8527"/>
      <c r="E8527"/>
      <c r="F8527"/>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row>
    <row r="8528" spans="2:49" ht="16.5" customHeight="1">
      <c r="B8528"/>
      <c r="C8528"/>
      <c r="D8528"/>
      <c r="E8528"/>
      <c r="F8528"/>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row>
    <row r="8529" spans="2:49" ht="16.5" customHeight="1">
      <c r="B8529"/>
      <c r="C8529"/>
      <c r="D8529"/>
      <c r="E8529"/>
      <c r="F8529"/>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row>
    <row r="8530" spans="2:49" ht="16.5" customHeight="1">
      <c r="B8530"/>
      <c r="C8530"/>
      <c r="D8530"/>
      <c r="E8530"/>
      <c r="F85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row>
    <row r="8531" spans="2:49" ht="16.5" customHeight="1">
      <c r="B8531"/>
      <c r="C8531"/>
      <c r="D8531"/>
      <c r="E8531"/>
      <c r="F8531"/>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row>
    <row r="8532" spans="2:49" ht="16.5" customHeight="1">
      <c r="B8532"/>
      <c r="C8532"/>
      <c r="D8532"/>
      <c r="E8532"/>
      <c r="F8532"/>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row>
    <row r="8533" spans="2:49" ht="16.5" customHeight="1">
      <c r="B8533"/>
      <c r="C8533"/>
      <c r="D8533"/>
      <c r="E8533"/>
      <c r="F8533"/>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row>
    <row r="8534" spans="2:49" ht="16.5" customHeight="1">
      <c r="B8534"/>
      <c r="C8534"/>
      <c r="D8534"/>
      <c r="E8534"/>
      <c r="F8534"/>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row>
    <row r="8535" spans="2:49" ht="16.5" customHeight="1">
      <c r="B8535"/>
      <c r="C8535"/>
      <c r="D8535"/>
      <c r="E8535"/>
      <c r="F8535"/>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row>
    <row r="8536" spans="2:49" ht="16.5" customHeight="1">
      <c r="B8536"/>
      <c r="C8536"/>
      <c r="D8536"/>
      <c r="E8536"/>
      <c r="F8536"/>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row>
    <row r="8537" spans="2:49" ht="16.5" customHeight="1">
      <c r="B8537"/>
      <c r="C8537"/>
      <c r="D8537"/>
      <c r="E8537"/>
      <c r="F8537"/>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row>
    <row r="8538" spans="2:49" ht="16.5" customHeight="1">
      <c r="B8538"/>
      <c r="C8538"/>
      <c r="D8538"/>
      <c r="E8538"/>
      <c r="F8538"/>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row>
    <row r="8539" spans="2:49" ht="16.5" customHeight="1">
      <c r="B8539"/>
      <c r="C8539"/>
      <c r="D8539"/>
      <c r="E8539"/>
      <c r="F8539"/>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row>
    <row r="8540" spans="2:49" ht="16.5" customHeight="1">
      <c r="B8540"/>
      <c r="C8540"/>
      <c r="D8540"/>
      <c r="E8540"/>
      <c r="F854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row>
    <row r="8541" spans="2:49" ht="16.5" customHeight="1">
      <c r="B8541"/>
      <c r="C8541"/>
      <c r="D8541"/>
      <c r="E8541"/>
      <c r="F8541"/>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row>
    <row r="8542" spans="2:49" ht="16.5" customHeight="1">
      <c r="B8542"/>
      <c r="C8542"/>
      <c r="D8542"/>
      <c r="E8542"/>
      <c r="F8542"/>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row>
    <row r="8543" spans="2:49" ht="16.5" customHeight="1">
      <c r="B8543"/>
      <c r="C8543"/>
      <c r="D8543"/>
      <c r="E8543"/>
      <c r="F8543"/>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row>
    <row r="8544" spans="2:49" ht="16.5" customHeight="1">
      <c r="B8544"/>
      <c r="C8544"/>
      <c r="D8544"/>
      <c r="E8544"/>
      <c r="F8544"/>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row>
    <row r="8545" spans="2:49" ht="16.5" customHeight="1">
      <c r="B8545"/>
      <c r="C8545"/>
      <c r="D8545"/>
      <c r="E8545"/>
      <c r="F8545"/>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row>
    <row r="8546" spans="2:49" ht="16.5" customHeight="1">
      <c r="B8546"/>
      <c r="C8546"/>
      <c r="D8546"/>
      <c r="E8546"/>
      <c r="F8546"/>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row>
    <row r="8547" spans="2:49" ht="16.5" customHeight="1">
      <c r="B8547"/>
      <c r="C8547"/>
      <c r="D8547"/>
      <c r="E8547"/>
      <c r="F8547"/>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row>
    <row r="8548" spans="2:49" ht="16.5" customHeight="1">
      <c r="B8548"/>
      <c r="C8548"/>
      <c r="D8548"/>
      <c r="E8548"/>
      <c r="F8548"/>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row>
    <row r="8549" spans="2:49" ht="16.5" customHeight="1">
      <c r="B8549"/>
      <c r="C8549"/>
      <c r="D8549"/>
      <c r="E8549"/>
      <c r="F8549"/>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row>
    <row r="8550" spans="2:49" ht="16.5" customHeight="1">
      <c r="B8550"/>
      <c r="C8550"/>
      <c r="D8550"/>
      <c r="E8550"/>
      <c r="F855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row>
    <row r="8551" spans="2:49" ht="16.5" customHeight="1">
      <c r="B8551"/>
      <c r="C8551"/>
      <c r="D8551"/>
      <c r="E8551"/>
      <c r="F8551"/>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row>
    <row r="8552" spans="2:49" ht="16.5" customHeight="1">
      <c r="B8552"/>
      <c r="C8552"/>
      <c r="D8552"/>
      <c r="E8552"/>
      <c r="F8552"/>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row>
    <row r="8553" spans="2:49" ht="16.5" customHeight="1">
      <c r="B8553"/>
      <c r="C8553"/>
      <c r="D8553"/>
      <c r="E8553"/>
      <c r="F8553"/>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row>
    <row r="8554" spans="2:49" ht="16.5" customHeight="1">
      <c r="B8554"/>
      <c r="C8554"/>
      <c r="D8554"/>
      <c r="E8554"/>
      <c r="F8554"/>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row>
    <row r="8555" spans="2:49" ht="16.5" customHeight="1">
      <c r="B8555"/>
      <c r="C8555"/>
      <c r="D8555"/>
      <c r="E8555"/>
      <c r="F8555"/>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row>
    <row r="8556" spans="2:49" ht="16.5" customHeight="1">
      <c r="B8556"/>
      <c r="C8556"/>
      <c r="D8556"/>
      <c r="E8556"/>
      <c r="F8556"/>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row>
    <row r="8557" spans="2:49" ht="16.5" customHeight="1">
      <c r="B8557"/>
      <c r="C8557"/>
      <c r="D8557"/>
      <c r="E8557"/>
      <c r="F8557"/>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row>
    <row r="8558" spans="2:49" ht="16.5" customHeight="1">
      <c r="B8558"/>
      <c r="C8558"/>
      <c r="D8558"/>
      <c r="E8558"/>
      <c r="F8558"/>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row>
    <row r="8559" spans="2:49" ht="16.5" customHeight="1">
      <c r="B8559"/>
      <c r="C8559"/>
      <c r="D8559"/>
      <c r="E8559"/>
      <c r="F8559"/>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row>
    <row r="8560" spans="2:49" ht="16.5" customHeight="1">
      <c r="B8560"/>
      <c r="C8560"/>
      <c r="D8560"/>
      <c r="E8560"/>
      <c r="F856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row>
    <row r="8561" spans="2:49" ht="16.5" customHeight="1">
      <c r="B8561"/>
      <c r="C8561"/>
      <c r="D8561"/>
      <c r="E8561"/>
      <c r="F8561"/>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row>
    <row r="8562" spans="2:49" ht="16.5" customHeight="1">
      <c r="B8562"/>
      <c r="C8562"/>
      <c r="D8562"/>
      <c r="E8562"/>
      <c r="F8562"/>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row>
    <row r="8563" spans="2:49" ht="16.5" customHeight="1">
      <c r="B8563"/>
      <c r="C8563"/>
      <c r="D8563"/>
      <c r="E8563"/>
      <c r="F8563"/>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row>
    <row r="8564" spans="2:49" ht="16.5" customHeight="1">
      <c r="B8564"/>
      <c r="C8564"/>
      <c r="D8564"/>
      <c r="E8564"/>
      <c r="F8564"/>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row>
    <row r="8565" spans="2:49" ht="16.5" customHeight="1">
      <c r="B8565"/>
      <c r="C8565"/>
      <c r="D8565"/>
      <c r="E8565"/>
      <c r="F8565"/>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row>
    <row r="8566" spans="2:49" ht="16.5" customHeight="1">
      <c r="B8566"/>
      <c r="C8566"/>
      <c r="D8566"/>
      <c r="E8566"/>
      <c r="F8566"/>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row>
    <row r="8567" spans="2:49" ht="16.5" customHeight="1">
      <c r="B8567"/>
      <c r="C8567"/>
      <c r="D8567"/>
      <c r="E8567"/>
      <c r="F8567"/>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row>
    <row r="8568" spans="2:49" ht="16.5" customHeight="1">
      <c r="B8568"/>
      <c r="C8568"/>
      <c r="D8568"/>
      <c r="E8568"/>
      <c r="F8568"/>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row>
    <row r="8569" spans="2:49" ht="16.5" customHeight="1">
      <c r="B8569"/>
      <c r="C8569"/>
      <c r="D8569"/>
      <c r="E8569"/>
      <c r="F8569"/>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row>
    <row r="8570" spans="2:49" ht="16.5" customHeight="1">
      <c r="B8570"/>
      <c r="C8570"/>
      <c r="D8570"/>
      <c r="E8570"/>
      <c r="F857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row>
    <row r="8571" spans="2:49" ht="16.5" customHeight="1">
      <c r="B8571"/>
      <c r="C8571"/>
      <c r="D8571"/>
      <c r="E8571"/>
      <c r="F8571"/>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row>
    <row r="8572" spans="2:49" ht="16.5" customHeight="1">
      <c r="B8572"/>
      <c r="C8572"/>
      <c r="D8572"/>
      <c r="E8572"/>
      <c r="F8572"/>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row>
    <row r="8573" spans="2:49" ht="16.5" customHeight="1">
      <c r="B8573"/>
      <c r="C8573"/>
      <c r="D8573"/>
      <c r="E8573"/>
      <c r="F8573"/>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row>
    <row r="8574" spans="2:49" ht="16.5" customHeight="1">
      <c r="B8574"/>
      <c r="C8574"/>
      <c r="D8574"/>
      <c r="E8574"/>
      <c r="F8574"/>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row>
    <row r="8575" spans="2:49" ht="16.5" customHeight="1">
      <c r="B8575"/>
      <c r="C8575"/>
      <c r="D8575"/>
      <c r="E8575"/>
      <c r="F8575"/>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row>
    <row r="8576" spans="2:49" ht="16.5" customHeight="1">
      <c r="B8576"/>
      <c r="C8576"/>
      <c r="D8576"/>
      <c r="E8576"/>
      <c r="F8576"/>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row>
    <row r="8577" spans="2:49" ht="16.5" customHeight="1">
      <c r="B8577"/>
      <c r="C8577"/>
      <c r="D8577"/>
      <c r="E8577"/>
      <c r="F8577"/>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row>
    <row r="8578" spans="2:49" ht="16.5" customHeight="1">
      <c r="B8578"/>
      <c r="C8578"/>
      <c r="D8578"/>
      <c r="E8578"/>
      <c r="F8578"/>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row>
    <row r="8579" spans="2:49" ht="16.5" customHeight="1">
      <c r="B8579"/>
      <c r="C8579"/>
      <c r="D8579"/>
      <c r="E8579"/>
      <c r="F8579"/>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row>
    <row r="8580" spans="2:49" ht="16.5" customHeight="1">
      <c r="B8580"/>
      <c r="C8580"/>
      <c r="D8580"/>
      <c r="E8580"/>
      <c r="F858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row>
    <row r="8581" spans="2:49" ht="16.5" customHeight="1">
      <c r="B8581"/>
      <c r="C8581"/>
      <c r="D8581"/>
      <c r="E8581"/>
      <c r="F8581"/>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row>
    <row r="8582" spans="2:49" ht="16.5" customHeight="1">
      <c r="B8582"/>
      <c r="C8582"/>
      <c r="D8582"/>
      <c r="E8582"/>
      <c r="F8582"/>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row>
    <row r="8583" spans="2:49" ht="16.5" customHeight="1">
      <c r="B8583"/>
      <c r="C8583"/>
      <c r="D8583"/>
      <c r="E8583"/>
      <c r="F8583"/>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row>
    <row r="8584" spans="2:49" ht="16.5" customHeight="1">
      <c r="B8584"/>
      <c r="C8584"/>
      <c r="D8584"/>
      <c r="E8584"/>
      <c r="F8584"/>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row>
    <row r="8585" spans="2:49" ht="16.5" customHeight="1">
      <c r="B8585"/>
      <c r="C8585"/>
      <c r="D8585"/>
      <c r="E8585"/>
      <c r="F8585"/>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row>
    <row r="8586" spans="2:49" ht="16.5" customHeight="1">
      <c r="B8586"/>
      <c r="C8586"/>
      <c r="D8586"/>
      <c r="E8586"/>
      <c r="F8586"/>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row>
    <row r="8587" spans="2:49" ht="16.5" customHeight="1">
      <c r="B8587"/>
      <c r="C8587"/>
      <c r="D8587"/>
      <c r="E8587"/>
      <c r="F8587"/>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row>
    <row r="8588" spans="2:49" ht="16.5" customHeight="1">
      <c r="B8588"/>
      <c r="C8588"/>
      <c r="D8588"/>
      <c r="E8588"/>
      <c r="F8588"/>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row>
    <row r="8589" spans="2:49" ht="16.5" customHeight="1">
      <c r="B8589"/>
      <c r="C8589"/>
      <c r="D8589"/>
      <c r="E8589"/>
      <c r="F8589"/>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row>
    <row r="8590" spans="2:49" ht="16.5" customHeight="1">
      <c r="B8590"/>
      <c r="C8590"/>
      <c r="D8590"/>
      <c r="E8590"/>
      <c r="F859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row>
    <row r="8591" spans="2:49" ht="16.5" customHeight="1">
      <c r="B8591"/>
      <c r="C8591"/>
      <c r="D8591"/>
      <c r="E8591"/>
      <c r="F8591"/>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row>
    <row r="8592" spans="2:49" ht="16.5" customHeight="1">
      <c r="B8592"/>
      <c r="C8592"/>
      <c r="D8592"/>
      <c r="E8592"/>
      <c r="F8592"/>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row>
    <row r="8593" spans="2:49" ht="16.5" customHeight="1">
      <c r="B8593"/>
      <c r="C8593"/>
      <c r="D8593"/>
      <c r="E8593"/>
      <c r="F8593"/>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row>
    <row r="8594" spans="2:49" ht="16.5" customHeight="1">
      <c r="B8594"/>
      <c r="C8594"/>
      <c r="D8594"/>
      <c r="E8594"/>
      <c r="F8594"/>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row>
    <row r="8595" spans="2:49" ht="16.5" customHeight="1">
      <c r="B8595"/>
      <c r="C8595"/>
      <c r="D8595"/>
      <c r="E8595"/>
      <c r="F8595"/>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row>
    <row r="8596" spans="2:49" ht="16.5" customHeight="1">
      <c r="B8596"/>
      <c r="C8596"/>
      <c r="D8596"/>
      <c r="E8596"/>
      <c r="F8596"/>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row>
    <row r="8597" spans="2:49" ht="16.5" customHeight="1">
      <c r="B8597"/>
      <c r="C8597"/>
      <c r="D8597"/>
      <c r="E8597"/>
      <c r="F8597"/>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row>
    <row r="8598" spans="2:49" ht="16.5" customHeight="1">
      <c r="B8598"/>
      <c r="C8598"/>
      <c r="D8598"/>
      <c r="E8598"/>
      <c r="F8598"/>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row>
    <row r="8599" spans="2:49" ht="16.5" customHeight="1">
      <c r="B8599"/>
      <c r="C8599"/>
      <c r="D8599"/>
      <c r="E8599"/>
      <c r="F8599"/>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row>
    <row r="8600" spans="2:49" ht="16.5" customHeight="1">
      <c r="B8600"/>
      <c r="C8600"/>
      <c r="D8600"/>
      <c r="E8600"/>
      <c r="F860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row>
    <row r="8601" spans="2:49" ht="16.5" customHeight="1">
      <c r="B8601"/>
      <c r="C8601"/>
      <c r="D8601"/>
      <c r="E8601"/>
      <c r="F8601"/>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row>
    <row r="8602" spans="2:49" ht="16.5" customHeight="1">
      <c r="B8602"/>
      <c r="C8602"/>
      <c r="D8602"/>
      <c r="E8602"/>
      <c r="F8602"/>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row>
    <row r="8603" spans="2:49" ht="16.5" customHeight="1">
      <c r="B8603"/>
      <c r="C8603"/>
      <c r="D8603"/>
      <c r="E8603"/>
      <c r="F8603"/>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row>
    <row r="8604" spans="2:49" ht="16.5" customHeight="1">
      <c r="B8604"/>
      <c r="C8604"/>
      <c r="D8604"/>
      <c r="E8604"/>
      <c r="F8604"/>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row>
    <row r="8605" spans="2:49" ht="16.5" customHeight="1">
      <c r="B8605"/>
      <c r="C8605"/>
      <c r="D8605"/>
      <c r="E8605"/>
      <c r="F8605"/>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row>
    <row r="8606" spans="2:49" ht="16.5" customHeight="1">
      <c r="B8606"/>
      <c r="C8606"/>
      <c r="D8606"/>
      <c r="E8606"/>
      <c r="F8606"/>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row>
    <row r="8607" spans="2:49" ht="16.5" customHeight="1">
      <c r="B8607"/>
      <c r="C8607"/>
      <c r="D8607"/>
      <c r="E8607"/>
      <c r="F8607"/>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row>
    <row r="8608" spans="2:49" ht="16.5" customHeight="1">
      <c r="B8608"/>
      <c r="C8608"/>
      <c r="D8608"/>
      <c r="E8608"/>
      <c r="F8608"/>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row>
    <row r="8609" spans="2:49" ht="16.5" customHeight="1">
      <c r="B8609"/>
      <c r="C8609"/>
      <c r="D8609"/>
      <c r="E8609"/>
      <c r="F8609"/>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row>
    <row r="8610" spans="2:49" ht="16.5" customHeight="1">
      <c r="B8610"/>
      <c r="C8610"/>
      <c r="D8610"/>
      <c r="E8610"/>
      <c r="F861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row>
    <row r="8611" spans="2:49" ht="16.5" customHeight="1">
      <c r="B8611"/>
      <c r="C8611"/>
      <c r="D8611"/>
      <c r="E8611"/>
      <c r="F8611"/>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row>
    <row r="8612" spans="2:49" ht="16.5" customHeight="1">
      <c r="B8612"/>
      <c r="C8612"/>
      <c r="D8612"/>
      <c r="E8612"/>
      <c r="F8612"/>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row>
    <row r="8613" spans="2:49" ht="16.5" customHeight="1">
      <c r="B8613"/>
      <c r="C8613"/>
      <c r="D8613"/>
      <c r="E8613"/>
      <c r="F8613"/>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row>
    <row r="8614" spans="2:49" ht="16.5" customHeight="1">
      <c r="B8614"/>
      <c r="C8614"/>
      <c r="D8614"/>
      <c r="E8614"/>
      <c r="F8614"/>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row>
    <row r="8615" spans="2:49" ht="16.5" customHeight="1">
      <c r="B8615"/>
      <c r="C8615"/>
      <c r="D8615"/>
      <c r="E8615"/>
      <c r="F8615"/>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row>
    <row r="8616" spans="2:49" ht="16.5" customHeight="1">
      <c r="B8616"/>
      <c r="C8616"/>
      <c r="D8616"/>
      <c r="E8616"/>
      <c r="F8616"/>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row>
    <row r="8617" spans="2:49" ht="16.5" customHeight="1">
      <c r="B8617"/>
      <c r="C8617"/>
      <c r="D8617"/>
      <c r="E8617"/>
      <c r="F8617"/>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row>
    <row r="8618" spans="2:49" ht="16.5" customHeight="1">
      <c r="B8618"/>
      <c r="C8618"/>
      <c r="D8618"/>
      <c r="E8618"/>
      <c r="F8618"/>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row>
    <row r="8619" spans="2:49" ht="16.5" customHeight="1">
      <c r="B8619"/>
      <c r="C8619"/>
      <c r="D8619"/>
      <c r="E8619"/>
      <c r="F8619"/>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row>
    <row r="8620" spans="2:49" ht="16.5" customHeight="1">
      <c r="B8620"/>
      <c r="C8620"/>
      <c r="D8620"/>
      <c r="E8620"/>
      <c r="F862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row>
    <row r="8621" spans="2:49" ht="16.5" customHeight="1">
      <c r="B8621"/>
      <c r="C8621"/>
      <c r="D8621"/>
      <c r="E8621"/>
      <c r="F8621"/>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row>
    <row r="8622" spans="2:49" ht="16.5" customHeight="1">
      <c r="B8622"/>
      <c r="C8622"/>
      <c r="D8622"/>
      <c r="E8622"/>
      <c r="F8622"/>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row>
    <row r="8623" spans="2:49" ht="16.5" customHeight="1">
      <c r="B8623"/>
      <c r="C8623"/>
      <c r="D8623"/>
      <c r="E8623"/>
      <c r="F8623"/>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row>
    <row r="8624" spans="2:49" ht="16.5" customHeight="1">
      <c r="B8624"/>
      <c r="C8624"/>
      <c r="D8624"/>
      <c r="E8624"/>
      <c r="F8624"/>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row>
    <row r="8625" spans="2:49" ht="16.5" customHeight="1">
      <c r="B8625"/>
      <c r="C8625"/>
      <c r="D8625"/>
      <c r="E8625"/>
      <c r="F8625"/>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row>
    <row r="8626" spans="2:49" ht="16.5" customHeight="1">
      <c r="B8626"/>
      <c r="C8626"/>
      <c r="D8626"/>
      <c r="E8626"/>
      <c r="F8626"/>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row>
    <row r="8627" spans="2:49" ht="16.5" customHeight="1">
      <c r="B8627"/>
      <c r="C8627"/>
      <c r="D8627"/>
      <c r="E8627"/>
      <c r="F8627"/>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row>
    <row r="8628" spans="2:49" ht="16.5" customHeight="1">
      <c r="B8628"/>
      <c r="C8628"/>
      <c r="D8628"/>
      <c r="E8628"/>
      <c r="F8628"/>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row>
    <row r="8629" spans="2:49" ht="16.5" customHeight="1">
      <c r="B8629"/>
      <c r="C8629"/>
      <c r="D8629"/>
      <c r="E8629"/>
      <c r="F8629"/>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row>
    <row r="8630" spans="2:49" ht="16.5" customHeight="1">
      <c r="B8630"/>
      <c r="C8630"/>
      <c r="D8630"/>
      <c r="E8630"/>
      <c r="F86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row>
    <row r="8631" spans="2:49" ht="16.5" customHeight="1">
      <c r="B8631"/>
      <c r="C8631"/>
      <c r="D8631"/>
      <c r="E8631"/>
      <c r="F8631"/>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row>
    <row r="8632" spans="2:49" ht="16.5" customHeight="1">
      <c r="B8632"/>
      <c r="C8632"/>
      <c r="D8632"/>
      <c r="E8632"/>
      <c r="F8632"/>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row>
    <row r="8633" spans="2:49" ht="16.5" customHeight="1">
      <c r="B8633"/>
      <c r="C8633"/>
      <c r="D8633"/>
      <c r="E8633"/>
      <c r="F8633"/>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row>
    <row r="8634" spans="2:49" ht="16.5" customHeight="1">
      <c r="B8634"/>
      <c r="C8634"/>
      <c r="D8634"/>
      <c r="E8634"/>
      <c r="F8634"/>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row>
    <row r="8635" spans="2:49" ht="16.5" customHeight="1">
      <c r="B8635"/>
      <c r="C8635"/>
      <c r="D8635"/>
      <c r="E8635"/>
      <c r="F8635"/>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row>
    <row r="8636" spans="2:49" ht="16.5" customHeight="1">
      <c r="B8636"/>
      <c r="C8636"/>
      <c r="D8636"/>
      <c r="E8636"/>
      <c r="F8636"/>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row>
    <row r="8637" spans="2:49" ht="16.5" customHeight="1">
      <c r="B8637"/>
      <c r="C8637"/>
      <c r="D8637"/>
      <c r="E8637"/>
      <c r="F8637"/>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row>
    <row r="8638" spans="2:49" ht="16.5" customHeight="1">
      <c r="B8638"/>
      <c r="C8638"/>
      <c r="D8638"/>
      <c r="E8638"/>
      <c r="F8638"/>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row>
    <row r="8639" spans="2:49" ht="16.5" customHeight="1">
      <c r="B8639"/>
      <c r="C8639"/>
      <c r="D8639"/>
      <c r="E8639"/>
      <c r="F8639"/>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row>
    <row r="8640" spans="2:49" ht="16.5" customHeight="1">
      <c r="B8640"/>
      <c r="C8640"/>
      <c r="D8640"/>
      <c r="E8640"/>
      <c r="F864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row>
    <row r="8641" spans="2:49" ht="16.5" customHeight="1">
      <c r="B8641"/>
      <c r="C8641"/>
      <c r="D8641"/>
      <c r="E8641"/>
      <c r="F8641"/>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row>
    <row r="8642" spans="2:49" ht="16.5" customHeight="1">
      <c r="B8642"/>
      <c r="C8642"/>
      <c r="D8642"/>
      <c r="E8642"/>
      <c r="F8642"/>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row>
    <row r="8643" spans="2:49" ht="16.5" customHeight="1">
      <c r="B8643"/>
      <c r="C8643"/>
      <c r="D8643"/>
      <c r="E8643"/>
      <c r="F8643"/>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row>
    <row r="8644" spans="2:49" ht="16.5" customHeight="1">
      <c r="B8644"/>
      <c r="C8644"/>
      <c r="D8644"/>
      <c r="E8644"/>
      <c r="F8644"/>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row>
    <row r="8645" spans="2:49" ht="16.5" customHeight="1">
      <c r="B8645"/>
      <c r="C8645"/>
      <c r="D8645"/>
      <c r="E8645"/>
      <c r="F8645"/>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row>
    <row r="8646" spans="2:49" ht="16.5" customHeight="1">
      <c r="B8646"/>
      <c r="C8646"/>
      <c r="D8646"/>
      <c r="E8646"/>
      <c r="F8646"/>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row>
    <row r="8647" spans="2:49" ht="16.5" customHeight="1">
      <c r="B8647"/>
      <c r="C8647"/>
      <c r="D8647"/>
      <c r="E8647"/>
      <c r="F8647"/>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row>
    <row r="8648" spans="2:49" ht="16.5" customHeight="1">
      <c r="B8648"/>
      <c r="C8648"/>
      <c r="D8648"/>
      <c r="E8648"/>
      <c r="F8648"/>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row>
    <row r="8649" spans="2:49" ht="16.5" customHeight="1">
      <c r="B8649"/>
      <c r="C8649"/>
      <c r="D8649"/>
      <c r="E8649"/>
      <c r="F8649"/>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row>
    <row r="8650" spans="2:49" ht="16.5" customHeight="1">
      <c r="B8650"/>
      <c r="C8650"/>
      <c r="D8650"/>
      <c r="E8650"/>
      <c r="F865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row>
    <row r="8651" spans="2:49" ht="16.5" customHeight="1">
      <c r="B8651"/>
      <c r="C8651"/>
      <c r="D8651"/>
      <c r="E8651"/>
      <c r="F8651"/>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row>
    <row r="8652" spans="2:49" ht="16.5" customHeight="1">
      <c r="B8652"/>
      <c r="C8652"/>
      <c r="D8652"/>
      <c r="E8652"/>
      <c r="F8652"/>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row>
    <row r="8653" spans="2:49" ht="16.5" customHeight="1">
      <c r="B8653"/>
      <c r="C8653"/>
      <c r="D8653"/>
      <c r="E8653"/>
      <c r="F8653"/>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row>
    <row r="8654" spans="2:49" ht="16.5" customHeight="1">
      <c r="B8654"/>
      <c r="C8654"/>
      <c r="D8654"/>
      <c r="E8654"/>
      <c r="F8654"/>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row>
    <row r="8655" spans="2:49" ht="16.5" customHeight="1">
      <c r="B8655"/>
      <c r="C8655"/>
      <c r="D8655"/>
      <c r="E8655"/>
      <c r="F8655"/>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row>
    <row r="8656" spans="2:49" ht="16.5" customHeight="1">
      <c r="B8656"/>
      <c r="C8656"/>
      <c r="D8656"/>
      <c r="E8656"/>
      <c r="F8656"/>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row>
    <row r="8657" spans="2:49" ht="16.5" customHeight="1">
      <c r="B8657"/>
      <c r="C8657"/>
      <c r="D8657"/>
      <c r="E8657"/>
      <c r="F8657"/>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row>
    <row r="8658" spans="2:49" ht="16.5" customHeight="1">
      <c r="B8658"/>
      <c r="C8658"/>
      <c r="D8658"/>
      <c r="E8658"/>
      <c r="F8658"/>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row>
    <row r="8659" spans="2:49" ht="16.5" customHeight="1">
      <c r="B8659"/>
      <c r="C8659"/>
      <c r="D8659"/>
      <c r="E8659"/>
      <c r="F8659"/>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row>
    <row r="8660" spans="2:49" ht="16.5" customHeight="1">
      <c r="B8660"/>
      <c r="C8660"/>
      <c r="D8660"/>
      <c r="E8660"/>
      <c r="F866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row>
    <row r="8661" spans="2:49" ht="16.5" customHeight="1">
      <c r="B8661"/>
      <c r="C8661"/>
      <c r="D8661"/>
      <c r="E8661"/>
      <c r="F8661"/>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row>
    <row r="8662" spans="2:49" ht="16.5" customHeight="1">
      <c r="B8662"/>
      <c r="C8662"/>
      <c r="D8662"/>
      <c r="E8662"/>
      <c r="F8662"/>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row>
    <row r="8663" spans="2:49" ht="16.5" customHeight="1">
      <c r="B8663"/>
      <c r="C8663"/>
      <c r="D8663"/>
      <c r="E8663"/>
      <c r="F8663"/>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row>
    <row r="8664" spans="2:49" ht="16.5" customHeight="1">
      <c r="B8664"/>
      <c r="C8664"/>
      <c r="D8664"/>
      <c r="E8664"/>
      <c r="F8664"/>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row>
    <row r="8665" spans="2:49" ht="16.5" customHeight="1">
      <c r="B8665"/>
      <c r="C8665"/>
      <c r="D8665"/>
      <c r="E8665"/>
      <c r="F8665"/>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row>
    <row r="8666" spans="2:49" ht="16.5" customHeight="1">
      <c r="B8666"/>
      <c r="C8666"/>
      <c r="D8666"/>
      <c r="E8666"/>
      <c r="F8666"/>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row>
    <row r="8667" spans="2:49" ht="16.5" customHeight="1">
      <c r="B8667"/>
      <c r="C8667"/>
      <c r="D8667"/>
      <c r="E8667"/>
      <c r="F8667"/>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row>
    <row r="8668" spans="2:49" ht="16.5" customHeight="1">
      <c r="B8668"/>
      <c r="C8668"/>
      <c r="D8668"/>
      <c r="E8668"/>
      <c r="F8668"/>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row>
    <row r="8669" spans="2:49" ht="16.5" customHeight="1">
      <c r="B8669"/>
      <c r="C8669"/>
      <c r="D8669"/>
      <c r="E8669"/>
      <c r="F8669"/>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row>
    <row r="8670" spans="2:49" ht="16.5" customHeight="1">
      <c r="B8670"/>
      <c r="C8670"/>
      <c r="D8670"/>
      <c r="E8670"/>
      <c r="F867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row>
    <row r="8671" spans="2:49" ht="16.5" customHeight="1">
      <c r="B8671"/>
      <c r="C8671"/>
      <c r="D8671"/>
      <c r="E8671"/>
      <c r="F8671"/>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row>
    <row r="8672" spans="2:49" ht="16.5" customHeight="1">
      <c r="B8672"/>
      <c r="C8672"/>
      <c r="D8672"/>
      <c r="E8672"/>
      <c r="F8672"/>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row>
    <row r="8673" spans="2:49" ht="16.5" customHeight="1">
      <c r="B8673"/>
      <c r="C8673"/>
      <c r="D8673"/>
      <c r="E8673"/>
      <c r="F8673"/>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row>
    <row r="8674" spans="2:49" ht="16.5" customHeight="1">
      <c r="B8674"/>
      <c r="C8674"/>
      <c r="D8674"/>
      <c r="E8674"/>
      <c r="F8674"/>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row>
    <row r="8675" spans="2:49" ht="16.5" customHeight="1">
      <c r="B8675"/>
      <c r="C8675"/>
      <c r="D8675"/>
      <c r="E8675"/>
      <c r="F8675"/>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row>
    <row r="8676" spans="2:49" ht="16.5" customHeight="1">
      <c r="B8676"/>
      <c r="C8676"/>
      <c r="D8676"/>
      <c r="E8676"/>
      <c r="F8676"/>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row>
    <row r="8677" spans="2:49" ht="16.5" customHeight="1">
      <c r="B8677"/>
      <c r="C8677"/>
      <c r="D8677"/>
      <c r="E8677"/>
      <c r="F8677"/>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row>
    <row r="8678" spans="2:49" ht="16.5" customHeight="1">
      <c r="B8678"/>
      <c r="C8678"/>
      <c r="D8678"/>
      <c r="E8678"/>
      <c r="F8678"/>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row>
    <row r="8679" spans="2:49" ht="16.5" customHeight="1">
      <c r="B8679"/>
      <c r="C8679"/>
      <c r="D8679"/>
      <c r="E8679"/>
      <c r="F8679"/>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row>
    <row r="8680" spans="2:49" ht="16.5" customHeight="1">
      <c r="B8680"/>
      <c r="C8680"/>
      <c r="D8680"/>
      <c r="E8680"/>
      <c r="F868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row>
    <row r="8681" spans="2:49" ht="16.5" customHeight="1">
      <c r="B8681"/>
      <c r="C8681"/>
      <c r="D8681"/>
      <c r="E8681"/>
      <c r="F8681"/>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row>
    <row r="8682" spans="2:49" ht="16.5" customHeight="1">
      <c r="B8682"/>
      <c r="C8682"/>
      <c r="D8682"/>
      <c r="E8682"/>
      <c r="F8682"/>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row>
    <row r="8683" spans="2:49" ht="16.5" customHeight="1">
      <c r="B8683"/>
      <c r="C8683"/>
      <c r="D8683"/>
      <c r="E8683"/>
      <c r="F8683"/>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row>
    <row r="8684" spans="2:49" ht="16.5" customHeight="1">
      <c r="B8684"/>
      <c r="C8684"/>
      <c r="D8684"/>
      <c r="E8684"/>
      <c r="F8684"/>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row>
    <row r="8685" spans="2:49" ht="16.5" customHeight="1">
      <c r="B8685"/>
      <c r="C8685"/>
      <c r="D8685"/>
      <c r="E8685"/>
      <c r="F8685"/>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row>
    <row r="8686" spans="2:49" ht="16.5" customHeight="1">
      <c r="B8686"/>
      <c r="C8686"/>
      <c r="D8686"/>
      <c r="E8686"/>
      <c r="F8686"/>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row>
    <row r="8687" spans="2:49" ht="16.5" customHeight="1">
      <c r="B8687"/>
      <c r="C8687"/>
      <c r="D8687"/>
      <c r="E8687"/>
      <c r="F8687"/>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row>
    <row r="8688" spans="2:49" ht="16.5" customHeight="1">
      <c r="B8688"/>
      <c r="C8688"/>
      <c r="D8688"/>
      <c r="E8688"/>
      <c r="F8688"/>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row>
    <row r="8689" spans="2:49" ht="16.5" customHeight="1">
      <c r="B8689"/>
      <c r="C8689"/>
      <c r="D8689"/>
      <c r="E8689"/>
      <c r="F8689"/>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row>
    <row r="8690" spans="2:49" ht="16.5" customHeight="1">
      <c r="B8690"/>
      <c r="C8690"/>
      <c r="D8690"/>
      <c r="E8690"/>
      <c r="F869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row>
    <row r="8691" spans="2:49" ht="16.5" customHeight="1">
      <c r="B8691"/>
      <c r="C8691"/>
      <c r="D8691"/>
      <c r="E8691"/>
      <c r="F8691"/>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row>
    <row r="8692" spans="2:49" ht="16.5" customHeight="1">
      <c r="B8692"/>
      <c r="C8692"/>
      <c r="D8692"/>
      <c r="E8692"/>
      <c r="F8692"/>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row>
    <row r="8693" spans="2:49" ht="16.5" customHeight="1">
      <c r="B8693"/>
      <c r="C8693"/>
      <c r="D8693"/>
      <c r="E8693"/>
      <c r="F8693"/>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row>
    <row r="8694" spans="2:49" ht="16.5" customHeight="1">
      <c r="B8694"/>
      <c r="C8694"/>
      <c r="D8694"/>
      <c r="E8694"/>
      <c r="F8694"/>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row>
    <row r="8695" spans="2:49" ht="16.5" customHeight="1">
      <c r="B8695"/>
      <c r="C8695"/>
      <c r="D8695"/>
      <c r="E8695"/>
      <c r="F8695"/>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row>
    <row r="8696" spans="2:49" ht="16.5" customHeight="1">
      <c r="B8696"/>
      <c r="C8696"/>
      <c r="D8696"/>
      <c r="E8696"/>
      <c r="F8696"/>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row>
    <row r="8697" spans="2:49" ht="16.5" customHeight="1">
      <c r="B8697"/>
      <c r="C8697"/>
      <c r="D8697"/>
      <c r="E8697"/>
      <c r="F8697"/>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row>
    <row r="8698" spans="2:49" ht="16.5" customHeight="1">
      <c r="B8698"/>
      <c r="C8698"/>
      <c r="D8698"/>
      <c r="E8698"/>
      <c r="F8698"/>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row>
    <row r="8699" spans="2:49" ht="16.5" customHeight="1">
      <c r="B8699"/>
      <c r="C8699"/>
      <c r="D8699"/>
      <c r="E8699"/>
      <c r="F8699"/>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row>
    <row r="8700" spans="2:49" ht="16.5" customHeight="1">
      <c r="B8700"/>
      <c r="C8700"/>
      <c r="D8700"/>
      <c r="E8700"/>
      <c r="F870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row>
    <row r="8701" spans="2:49" ht="16.5" customHeight="1">
      <c r="B8701"/>
      <c r="C8701"/>
      <c r="D8701"/>
      <c r="E8701"/>
      <c r="F8701"/>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row>
    <row r="8702" spans="2:49" ht="16.5" customHeight="1">
      <c r="B8702"/>
      <c r="C8702"/>
      <c r="D8702"/>
      <c r="E8702"/>
      <c r="F8702"/>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row>
    <row r="8703" spans="2:49" ht="16.5" customHeight="1">
      <c r="B8703"/>
      <c r="C8703"/>
      <c r="D8703"/>
      <c r="E8703"/>
      <c r="F8703"/>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row>
    <row r="8704" spans="2:49" ht="16.5" customHeight="1">
      <c r="B8704"/>
      <c r="C8704"/>
      <c r="D8704"/>
      <c r="E8704"/>
      <c r="F8704"/>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row>
    <row r="8705" spans="2:49" ht="16.5" customHeight="1">
      <c r="B8705"/>
      <c r="C8705"/>
      <c r="D8705"/>
      <c r="E8705"/>
      <c r="F8705"/>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row>
    <row r="8706" spans="2:49" ht="16.5" customHeight="1">
      <c r="B8706"/>
      <c r="C8706"/>
      <c r="D8706"/>
      <c r="E8706"/>
      <c r="F8706"/>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row>
    <row r="8707" spans="2:49" ht="16.5" customHeight="1">
      <c r="B8707"/>
      <c r="C8707"/>
      <c r="D8707"/>
      <c r="E8707"/>
      <c r="F8707"/>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row>
    <row r="8708" spans="2:49" ht="16.5" customHeight="1">
      <c r="B8708"/>
      <c r="C8708"/>
      <c r="D8708"/>
      <c r="E8708"/>
      <c r="F8708"/>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row>
    <row r="8709" spans="2:49" ht="16.5" customHeight="1">
      <c r="B8709"/>
      <c r="C8709"/>
      <c r="D8709"/>
      <c r="E8709"/>
      <c r="F8709"/>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row>
    <row r="8710" spans="2:49" ht="16.5" customHeight="1">
      <c r="B8710"/>
      <c r="C8710"/>
      <c r="D8710"/>
      <c r="E8710"/>
      <c r="F871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row>
    <row r="8711" spans="2:49" ht="16.5" customHeight="1">
      <c r="B8711"/>
      <c r="C8711"/>
      <c r="D8711"/>
      <c r="E8711"/>
      <c r="F8711"/>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row>
    <row r="8712" spans="2:49" ht="16.5" customHeight="1">
      <c r="B8712"/>
      <c r="C8712"/>
      <c r="D8712"/>
      <c r="E8712"/>
      <c r="F8712"/>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row>
    <row r="8713" spans="2:49" ht="16.5" customHeight="1">
      <c r="B8713"/>
      <c r="C8713"/>
      <c r="D8713"/>
      <c r="E8713"/>
      <c r="F8713"/>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row>
    <row r="8714" spans="2:49" ht="16.5" customHeight="1">
      <c r="B8714"/>
      <c r="C8714"/>
      <c r="D8714"/>
      <c r="E8714"/>
      <c r="F8714"/>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row>
    <row r="8715" spans="2:49" ht="16.5" customHeight="1">
      <c r="B8715"/>
      <c r="C8715"/>
      <c r="D8715"/>
      <c r="E8715"/>
      <c r="F8715"/>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row>
    <row r="8716" spans="2:49" ht="16.5" customHeight="1">
      <c r="B8716"/>
      <c r="C8716"/>
      <c r="D8716"/>
      <c r="E8716"/>
      <c r="F8716"/>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row>
    <row r="8717" spans="2:49" ht="16.5" customHeight="1">
      <c r="B8717"/>
      <c r="C8717"/>
      <c r="D8717"/>
      <c r="E8717"/>
      <c r="F8717"/>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row>
    <row r="8718" spans="2:49" ht="16.5" customHeight="1">
      <c r="B8718"/>
      <c r="C8718"/>
      <c r="D8718"/>
      <c r="E8718"/>
      <c r="F8718"/>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row>
    <row r="8719" spans="2:49" ht="16.5" customHeight="1">
      <c r="B8719"/>
      <c r="C8719"/>
      <c r="D8719"/>
      <c r="E8719"/>
      <c r="F8719"/>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row>
    <row r="8720" spans="2:49" ht="16.5" customHeight="1">
      <c r="B8720"/>
      <c r="C8720"/>
      <c r="D8720"/>
      <c r="E8720"/>
      <c r="F872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row>
    <row r="8721" spans="2:49" ht="16.5" customHeight="1">
      <c r="B8721"/>
      <c r="C8721"/>
      <c r="D8721"/>
      <c r="E8721"/>
      <c r="F8721"/>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row>
    <row r="8722" spans="2:49" ht="16.5" customHeight="1">
      <c r="B8722"/>
      <c r="C8722"/>
      <c r="D8722"/>
      <c r="E8722"/>
      <c r="F8722"/>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row>
    <row r="8723" spans="2:49" ht="16.5" customHeight="1">
      <c r="B8723"/>
      <c r="C8723"/>
      <c r="D8723"/>
      <c r="E8723"/>
      <c r="F8723"/>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row>
    <row r="8724" spans="2:49" ht="16.5" customHeight="1">
      <c r="B8724"/>
      <c r="C8724"/>
      <c r="D8724"/>
      <c r="E8724"/>
      <c r="F8724"/>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row>
    <row r="8725" spans="2:49" ht="16.5" customHeight="1">
      <c r="B8725"/>
      <c r="C8725"/>
      <c r="D8725"/>
      <c r="E8725"/>
      <c r="F8725"/>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row>
    <row r="8726" spans="2:49" ht="16.5" customHeight="1">
      <c r="B8726"/>
      <c r="C8726"/>
      <c r="D8726"/>
      <c r="E8726"/>
      <c r="F8726"/>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row>
    <row r="8727" spans="2:49" ht="16.5" customHeight="1">
      <c r="B8727"/>
      <c r="C8727"/>
      <c r="D8727"/>
      <c r="E8727"/>
      <c r="F8727"/>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row>
    <row r="8728" spans="2:49" ht="16.5" customHeight="1">
      <c r="B8728"/>
      <c r="C8728"/>
      <c r="D8728"/>
      <c r="E8728"/>
      <c r="F8728"/>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row>
    <row r="8729" spans="2:49" ht="16.5" customHeight="1">
      <c r="B8729"/>
      <c r="C8729"/>
      <c r="D8729"/>
      <c r="E8729"/>
      <c r="F8729"/>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row>
    <row r="8730" spans="2:49" ht="16.5" customHeight="1">
      <c r="B8730"/>
      <c r="C8730"/>
      <c r="D8730"/>
      <c r="E8730"/>
      <c r="F87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row>
    <row r="8731" spans="2:49" ht="16.5" customHeight="1">
      <c r="B8731"/>
      <c r="C8731"/>
      <c r="D8731"/>
      <c r="E8731"/>
      <c r="F8731"/>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row>
    <row r="8732" spans="2:49" ht="16.5" customHeight="1">
      <c r="B8732"/>
      <c r="C8732"/>
      <c r="D8732"/>
      <c r="E8732"/>
      <c r="F8732"/>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row>
    <row r="8733" spans="2:49" ht="16.5" customHeight="1">
      <c r="B8733"/>
      <c r="C8733"/>
      <c r="D8733"/>
      <c r="E8733"/>
      <c r="F8733"/>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row>
    <row r="8734" spans="2:49" ht="16.5" customHeight="1">
      <c r="B8734"/>
      <c r="C8734"/>
      <c r="D8734"/>
      <c r="E8734"/>
      <c r="F8734"/>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row>
    <row r="8735" spans="2:49" ht="16.5" customHeight="1">
      <c r="B8735"/>
      <c r="C8735"/>
      <c r="D8735"/>
      <c r="E8735"/>
      <c r="F8735"/>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row>
    <row r="8736" spans="2:49" ht="16.5" customHeight="1">
      <c r="B8736"/>
      <c r="C8736"/>
      <c r="D8736"/>
      <c r="E8736"/>
      <c r="F8736"/>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row>
    <row r="8737" spans="2:49" ht="16.5" customHeight="1">
      <c r="B8737"/>
      <c r="C8737"/>
      <c r="D8737"/>
      <c r="E8737"/>
      <c r="F8737"/>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row>
    <row r="8738" spans="2:49" ht="16.5" customHeight="1">
      <c r="B8738"/>
      <c r="C8738"/>
      <c r="D8738"/>
      <c r="E8738"/>
      <c r="F8738"/>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row>
    <row r="8739" spans="2:49" ht="16.5" customHeight="1">
      <c r="B8739"/>
      <c r="C8739"/>
      <c r="D8739"/>
      <c r="E8739"/>
      <c r="F8739"/>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row>
    <row r="8740" spans="2:49" ht="16.5" customHeight="1">
      <c r="B8740"/>
      <c r="C8740"/>
      <c r="D8740"/>
      <c r="E8740"/>
      <c r="F874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row>
    <row r="8741" spans="2:49" ht="16.5" customHeight="1">
      <c r="B8741"/>
      <c r="C8741"/>
      <c r="D8741"/>
      <c r="E8741"/>
      <c r="F8741"/>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row>
    <row r="8742" spans="2:49" ht="16.5" customHeight="1">
      <c r="B8742"/>
      <c r="C8742"/>
      <c r="D8742"/>
      <c r="E8742"/>
      <c r="F8742"/>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row>
    <row r="8743" spans="2:49" ht="16.5" customHeight="1">
      <c r="B8743"/>
      <c r="C8743"/>
      <c r="D8743"/>
      <c r="E8743"/>
      <c r="F8743"/>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row>
    <row r="8744" spans="2:49" ht="16.5" customHeight="1">
      <c r="B8744"/>
      <c r="C8744"/>
      <c r="D8744"/>
      <c r="E8744"/>
      <c r="F8744"/>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row>
    <row r="8745" spans="2:49" ht="16.5" customHeight="1">
      <c r="B8745"/>
      <c r="C8745"/>
      <c r="D8745"/>
      <c r="E8745"/>
      <c r="F8745"/>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row>
    <row r="8746" spans="2:49" ht="16.5" customHeight="1">
      <c r="B8746"/>
      <c r="C8746"/>
      <c r="D8746"/>
      <c r="E8746"/>
      <c r="F8746"/>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row>
    <row r="8747" spans="2:49" ht="16.5" customHeight="1">
      <c r="B8747"/>
      <c r="C8747"/>
      <c r="D8747"/>
      <c r="E8747"/>
      <c r="F8747"/>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row>
    <row r="8748" spans="2:49" ht="16.5" customHeight="1">
      <c r="B8748"/>
      <c r="C8748"/>
      <c r="D8748"/>
      <c r="E8748"/>
      <c r="F8748"/>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row>
    <row r="8749" spans="2:49" ht="16.5" customHeight="1">
      <c r="B8749"/>
      <c r="C8749"/>
      <c r="D8749"/>
      <c r="E8749"/>
      <c r="F8749"/>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row>
    <row r="8750" spans="2:49" ht="16.5" customHeight="1">
      <c r="B8750"/>
      <c r="C8750"/>
      <c r="D8750"/>
      <c r="E8750"/>
      <c r="F875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row>
    <row r="8751" spans="2:49" ht="16.5" customHeight="1">
      <c r="B8751"/>
      <c r="C8751"/>
      <c r="D8751"/>
      <c r="E8751"/>
      <c r="F8751"/>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row>
    <row r="8752" spans="2:49" ht="16.5" customHeight="1">
      <c r="B8752"/>
      <c r="C8752"/>
      <c r="D8752"/>
      <c r="E8752"/>
      <c r="F8752"/>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row>
    <row r="8753" spans="2:49" ht="16.5" customHeight="1">
      <c r="B8753"/>
      <c r="C8753"/>
      <c r="D8753"/>
      <c r="E8753"/>
      <c r="F8753"/>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row>
    <row r="8754" spans="2:49" ht="16.5" customHeight="1">
      <c r="B8754"/>
      <c r="C8754"/>
      <c r="D8754"/>
      <c r="E8754"/>
      <c r="F8754"/>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row>
    <row r="8755" spans="2:49" ht="16.5" customHeight="1">
      <c r="B8755"/>
      <c r="C8755"/>
      <c r="D8755"/>
      <c r="E8755"/>
      <c r="F8755"/>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row>
    <row r="8756" spans="2:49" ht="16.5" customHeight="1">
      <c r="B8756"/>
      <c r="C8756"/>
      <c r="D8756"/>
      <c r="E8756"/>
      <c r="F8756"/>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row>
    <row r="8757" spans="2:49" ht="16.5" customHeight="1">
      <c r="B8757"/>
      <c r="C8757"/>
      <c r="D8757"/>
      <c r="E8757"/>
      <c r="F8757"/>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row>
    <row r="8758" spans="2:49" ht="16.5" customHeight="1">
      <c r="B8758"/>
      <c r="C8758"/>
      <c r="D8758"/>
      <c r="E8758"/>
      <c r="F8758"/>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row>
    <row r="8759" spans="2:49" ht="16.5" customHeight="1">
      <c r="B8759"/>
      <c r="C8759"/>
      <c r="D8759"/>
      <c r="E8759"/>
      <c r="F8759"/>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row>
    <row r="8760" spans="2:49" ht="16.5" customHeight="1">
      <c r="B8760"/>
      <c r="C8760"/>
      <c r="D8760"/>
      <c r="E8760"/>
      <c r="F876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row>
    <row r="8761" spans="2:49" ht="16.5" customHeight="1">
      <c r="B8761"/>
      <c r="C8761"/>
      <c r="D8761"/>
      <c r="E8761"/>
      <c r="F8761"/>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row>
    <row r="8762" spans="2:49" ht="16.5" customHeight="1">
      <c r="B8762"/>
      <c r="C8762"/>
      <c r="D8762"/>
      <c r="E8762"/>
      <c r="F8762"/>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row>
    <row r="8763" spans="2:49" ht="16.5" customHeight="1">
      <c r="B8763"/>
      <c r="C8763"/>
      <c r="D8763"/>
      <c r="E8763"/>
      <c r="F8763"/>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row>
    <row r="8764" spans="2:49" ht="16.5" customHeight="1">
      <c r="B8764"/>
      <c r="C8764"/>
      <c r="D8764"/>
      <c r="E8764"/>
      <c r="F8764"/>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row>
    <row r="8765" spans="2:49" ht="16.5" customHeight="1">
      <c r="B8765"/>
      <c r="C8765"/>
      <c r="D8765"/>
      <c r="E8765"/>
      <c r="F8765"/>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row>
    <row r="8766" spans="2:49" ht="16.5" customHeight="1">
      <c r="B8766"/>
      <c r="C8766"/>
      <c r="D8766"/>
      <c r="E8766"/>
      <c r="F8766"/>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row>
    <row r="8767" spans="2:49" ht="16.5" customHeight="1">
      <c r="B8767"/>
      <c r="C8767"/>
      <c r="D8767"/>
      <c r="E8767"/>
      <c r="F8767"/>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row>
    <row r="8768" spans="2:49" ht="16.5" customHeight="1">
      <c r="B8768"/>
      <c r="C8768"/>
      <c r="D8768"/>
      <c r="E8768"/>
      <c r="F8768"/>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row>
    <row r="8769" spans="2:49" ht="16.5" customHeight="1">
      <c r="B8769"/>
      <c r="C8769"/>
      <c r="D8769"/>
      <c r="E8769"/>
      <c r="F8769"/>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row>
    <row r="8770" spans="2:49" ht="16.5" customHeight="1">
      <c r="B8770"/>
      <c r="C8770"/>
      <c r="D8770"/>
      <c r="E8770"/>
      <c r="F877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row>
    <row r="8771" spans="2:49" ht="16.5" customHeight="1">
      <c r="B8771"/>
      <c r="C8771"/>
      <c r="D8771"/>
      <c r="E8771"/>
      <c r="F8771"/>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row>
    <row r="8772" spans="2:49" ht="16.5" customHeight="1">
      <c r="B8772"/>
      <c r="C8772"/>
      <c r="D8772"/>
      <c r="E8772"/>
      <c r="F8772"/>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row>
    <row r="8773" spans="2:49" ht="16.5" customHeight="1">
      <c r="B8773"/>
      <c r="C8773"/>
      <c r="D8773"/>
      <c r="E8773"/>
      <c r="F8773"/>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row>
    <row r="8774" spans="2:49" ht="16.5" customHeight="1">
      <c r="B8774"/>
      <c r="C8774"/>
      <c r="D8774"/>
      <c r="E8774"/>
      <c r="F8774"/>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row>
    <row r="8775" spans="2:49" ht="16.5" customHeight="1">
      <c r="B8775"/>
      <c r="C8775"/>
      <c r="D8775"/>
      <c r="E8775"/>
      <c r="F8775"/>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row>
    <row r="8776" spans="2:49" ht="16.5" customHeight="1">
      <c r="B8776"/>
      <c r="C8776"/>
      <c r="D8776"/>
      <c r="E8776"/>
      <c r="F8776"/>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row>
    <row r="8777" spans="2:49" ht="16.5" customHeight="1">
      <c r="B8777"/>
      <c r="C8777"/>
      <c r="D8777"/>
      <c r="E8777"/>
      <c r="F8777"/>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row>
    <row r="8778" spans="2:49" ht="16.5" customHeight="1">
      <c r="B8778"/>
      <c r="C8778"/>
      <c r="D8778"/>
      <c r="E8778"/>
      <c r="F8778"/>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row>
    <row r="8779" spans="2:49" ht="16.5" customHeight="1">
      <c r="B8779"/>
      <c r="C8779"/>
      <c r="D8779"/>
      <c r="E8779"/>
      <c r="F8779"/>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row>
    <row r="8780" spans="2:49" ht="16.5" customHeight="1">
      <c r="B8780"/>
      <c r="C8780"/>
      <c r="D8780"/>
      <c r="E8780"/>
      <c r="F878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row>
    <row r="8781" spans="2:49" ht="16.5" customHeight="1">
      <c r="B8781"/>
      <c r="C8781"/>
      <c r="D8781"/>
      <c r="E8781"/>
      <c r="F8781"/>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row>
    <row r="8782" spans="2:49" ht="16.5" customHeight="1">
      <c r="B8782"/>
      <c r="C8782"/>
      <c r="D8782"/>
      <c r="E8782"/>
      <c r="F8782"/>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row>
    <row r="8783" spans="2:49" ht="16.5" customHeight="1">
      <c r="B8783"/>
      <c r="C8783"/>
      <c r="D8783"/>
      <c r="E8783"/>
      <c r="F8783"/>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row>
    <row r="8784" spans="2:49" ht="16.5" customHeight="1">
      <c r="B8784"/>
      <c r="C8784"/>
      <c r="D8784"/>
      <c r="E8784"/>
      <c r="F8784"/>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row>
    <row r="8785" spans="2:49" ht="16.5" customHeight="1">
      <c r="B8785"/>
      <c r="C8785"/>
      <c r="D8785"/>
      <c r="E8785"/>
      <c r="F8785"/>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row>
    <row r="8786" spans="2:49" ht="16.5" customHeight="1">
      <c r="B8786"/>
      <c r="C8786"/>
      <c r="D8786"/>
      <c r="E8786"/>
      <c r="F8786"/>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row>
    <row r="8787" spans="2:49" ht="16.5" customHeight="1">
      <c r="B8787"/>
      <c r="C8787"/>
      <c r="D8787"/>
      <c r="E8787"/>
      <c r="F8787"/>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row>
    <row r="8788" spans="2:49" ht="16.5" customHeight="1">
      <c r="B8788"/>
      <c r="C8788"/>
      <c r="D8788"/>
      <c r="E8788"/>
      <c r="F8788"/>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row>
    <row r="8789" spans="2:49" ht="16.5" customHeight="1">
      <c r="B8789"/>
      <c r="C8789"/>
      <c r="D8789"/>
      <c r="E8789"/>
      <c r="F8789"/>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row>
    <row r="8790" spans="2:49" ht="16.5" customHeight="1">
      <c r="B8790"/>
      <c r="C8790"/>
      <c r="D8790"/>
      <c r="E8790"/>
      <c r="F879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row>
    <row r="8791" spans="2:49" ht="16.5" customHeight="1">
      <c r="B8791"/>
      <c r="C8791"/>
      <c r="D8791"/>
      <c r="E8791"/>
      <c r="F8791"/>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row>
    <row r="8792" spans="2:49" ht="16.5" customHeight="1">
      <c r="B8792"/>
      <c r="C8792"/>
      <c r="D8792"/>
      <c r="E8792"/>
      <c r="F8792"/>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row>
    <row r="8793" spans="2:49" ht="16.5" customHeight="1">
      <c r="B8793"/>
      <c r="C8793"/>
      <c r="D8793"/>
      <c r="E8793"/>
      <c r="F8793"/>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row>
    <row r="8794" spans="2:49" ht="16.5" customHeight="1">
      <c r="B8794"/>
      <c r="C8794"/>
      <c r="D8794"/>
      <c r="E8794"/>
      <c r="F8794"/>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row>
    <row r="8795" spans="2:49" ht="16.5" customHeight="1">
      <c r="B8795"/>
      <c r="C8795"/>
      <c r="D8795"/>
      <c r="E8795"/>
      <c r="F8795"/>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row>
    <row r="8796" spans="2:49" ht="16.5" customHeight="1">
      <c r="B8796"/>
      <c r="C8796"/>
      <c r="D8796"/>
      <c r="E8796"/>
      <c r="F8796"/>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row>
    <row r="8797" spans="2:49" ht="16.5" customHeight="1">
      <c r="B8797"/>
      <c r="C8797"/>
      <c r="D8797"/>
      <c r="E8797"/>
      <c r="F8797"/>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row>
    <row r="8798" spans="2:49" ht="16.5" customHeight="1">
      <c r="B8798"/>
      <c r="C8798"/>
      <c r="D8798"/>
      <c r="E8798"/>
      <c r="F8798"/>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row>
    <row r="8799" spans="2:49" ht="16.5" customHeight="1">
      <c r="B8799"/>
      <c r="C8799"/>
      <c r="D8799"/>
      <c r="E8799"/>
      <c r="F8799"/>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row>
    <row r="8800" spans="2:49" ht="16.5" customHeight="1">
      <c r="B8800"/>
      <c r="C8800"/>
      <c r="D8800"/>
      <c r="E8800"/>
      <c r="F880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row>
    <row r="8801" spans="2:49" ht="16.5" customHeight="1">
      <c r="B8801"/>
      <c r="C8801"/>
      <c r="D8801"/>
      <c r="E8801"/>
      <c r="F8801"/>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row>
    <row r="8802" spans="2:49" ht="16.5" customHeight="1">
      <c r="B8802"/>
      <c r="C8802"/>
      <c r="D8802"/>
      <c r="E8802"/>
      <c r="F8802"/>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row>
    <row r="8803" spans="2:49" ht="16.5" customHeight="1">
      <c r="B8803"/>
      <c r="C8803"/>
      <c r="D8803"/>
      <c r="E8803"/>
      <c r="F8803"/>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row>
    <row r="8804" spans="2:49" ht="16.5" customHeight="1">
      <c r="B8804"/>
      <c r="C8804"/>
      <c r="D8804"/>
      <c r="E8804"/>
      <c r="F8804"/>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row>
    <row r="8805" spans="2:49" ht="16.5" customHeight="1">
      <c r="B8805"/>
      <c r="C8805"/>
      <c r="D8805"/>
      <c r="E8805"/>
      <c r="F8805"/>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row>
    <row r="8806" spans="2:49" ht="16.5" customHeight="1">
      <c r="B8806"/>
      <c r="C8806"/>
      <c r="D8806"/>
      <c r="E8806"/>
      <c r="F8806"/>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row>
    <row r="8807" spans="2:49" ht="16.5" customHeight="1">
      <c r="B8807"/>
      <c r="C8807"/>
      <c r="D8807"/>
      <c r="E8807"/>
      <c r="F8807"/>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row>
    <row r="8808" spans="2:49" ht="16.5" customHeight="1">
      <c r="B8808"/>
      <c r="C8808"/>
      <c r="D8808"/>
      <c r="E8808"/>
      <c r="F8808"/>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row>
    <row r="8809" spans="2:49" ht="16.5" customHeight="1">
      <c r="B8809"/>
      <c r="C8809"/>
      <c r="D8809"/>
      <c r="E8809"/>
      <c r="F8809"/>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row>
    <row r="8810" spans="2:49" ht="16.5" customHeight="1">
      <c r="B8810"/>
      <c r="C8810"/>
      <c r="D8810"/>
      <c r="E8810"/>
      <c r="F881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row>
    <row r="8811" spans="2:49" ht="16.5" customHeight="1">
      <c r="B8811"/>
      <c r="C8811"/>
      <c r="D8811"/>
      <c r="E8811"/>
      <c r="F8811"/>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row>
    <row r="8812" spans="2:49" ht="16.5" customHeight="1">
      <c r="B8812"/>
      <c r="C8812"/>
      <c r="D8812"/>
      <c r="E8812"/>
      <c r="F8812"/>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row>
    <row r="8813" spans="2:49" ht="16.5" customHeight="1">
      <c r="B8813"/>
      <c r="C8813"/>
      <c r="D8813"/>
      <c r="E8813"/>
      <c r="F8813"/>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row>
    <row r="8814" spans="2:49" ht="16.5" customHeight="1">
      <c r="B8814"/>
      <c r="C8814"/>
      <c r="D8814"/>
      <c r="E8814"/>
      <c r="F8814"/>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row>
    <row r="8815" spans="2:49" ht="16.5" customHeight="1">
      <c r="B8815"/>
      <c r="C8815"/>
      <c r="D8815"/>
      <c r="E8815"/>
      <c r="F8815"/>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row>
    <row r="8816" spans="2:49" ht="16.5" customHeight="1">
      <c r="B8816"/>
      <c r="C8816"/>
      <c r="D8816"/>
      <c r="E8816"/>
      <c r="F8816"/>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row>
    <row r="8817" spans="2:49" ht="16.5" customHeight="1">
      <c r="B8817"/>
      <c r="C8817"/>
      <c r="D8817"/>
      <c r="E8817"/>
      <c r="F8817"/>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row>
    <row r="8818" spans="2:49" ht="16.5" customHeight="1">
      <c r="B8818"/>
      <c r="C8818"/>
      <c r="D8818"/>
      <c r="E8818"/>
      <c r="F8818"/>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row>
    <row r="8819" spans="2:49" ht="16.5" customHeight="1">
      <c r="B8819"/>
      <c r="C8819"/>
      <c r="D8819"/>
      <c r="E8819"/>
      <c r="F8819"/>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row>
    <row r="8820" spans="2:49" ht="16.5" customHeight="1">
      <c r="B8820"/>
      <c r="C8820"/>
      <c r="D8820"/>
      <c r="E8820"/>
      <c r="F882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row>
    <row r="8821" spans="2:49" ht="16.5" customHeight="1">
      <c r="B8821"/>
      <c r="C8821"/>
      <c r="D8821"/>
      <c r="E8821"/>
      <c r="F8821"/>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row>
    <row r="8822" spans="2:49" ht="16.5" customHeight="1">
      <c r="B8822"/>
      <c r="C8822"/>
      <c r="D8822"/>
      <c r="E8822"/>
      <c r="F8822"/>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row>
    <row r="8823" spans="2:49" ht="16.5" customHeight="1">
      <c r="B8823"/>
      <c r="C8823"/>
      <c r="D8823"/>
      <c r="E8823"/>
      <c r="F8823"/>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row>
    <row r="8824" spans="2:49" ht="16.5" customHeight="1">
      <c r="B8824"/>
      <c r="C8824"/>
      <c r="D8824"/>
      <c r="E8824"/>
      <c r="F8824"/>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row>
    <row r="8825" spans="2:49" ht="16.5" customHeight="1">
      <c r="B8825"/>
      <c r="C8825"/>
      <c r="D8825"/>
      <c r="E8825"/>
      <c r="F8825"/>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row>
    <row r="8826" spans="2:49" ht="16.5" customHeight="1">
      <c r="B8826"/>
      <c r="C8826"/>
      <c r="D8826"/>
      <c r="E8826"/>
      <c r="F8826"/>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row>
    <row r="8827" spans="2:49" ht="16.5" customHeight="1">
      <c r="B8827"/>
      <c r="C8827"/>
      <c r="D8827"/>
      <c r="E8827"/>
      <c r="F8827"/>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row>
    <row r="8828" spans="2:49" ht="16.5" customHeight="1">
      <c r="B8828"/>
      <c r="C8828"/>
      <c r="D8828"/>
      <c r="E8828"/>
      <c r="F8828"/>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row>
    <row r="8829" spans="2:49" ht="16.5" customHeight="1">
      <c r="B8829"/>
      <c r="C8829"/>
      <c r="D8829"/>
      <c r="E8829"/>
      <c r="F8829"/>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row>
    <row r="8830" spans="2:49" ht="16.5" customHeight="1">
      <c r="B8830"/>
      <c r="C8830"/>
      <c r="D8830"/>
      <c r="E8830"/>
      <c r="F88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row>
    <row r="8831" spans="2:49" ht="16.5" customHeight="1">
      <c r="B8831"/>
      <c r="C8831"/>
      <c r="D8831"/>
      <c r="E8831"/>
      <c r="F8831"/>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row>
    <row r="8832" spans="2:49" ht="16.5" customHeight="1">
      <c r="B8832"/>
      <c r="C8832"/>
      <c r="D8832"/>
      <c r="E8832"/>
      <c r="F8832"/>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row>
    <row r="8833" spans="2:49" ht="16.5" customHeight="1">
      <c r="B8833"/>
      <c r="C8833"/>
      <c r="D8833"/>
      <c r="E8833"/>
      <c r="F8833"/>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row>
    <row r="8834" spans="2:49" ht="16.5" customHeight="1">
      <c r="B8834"/>
      <c r="C8834"/>
      <c r="D8834"/>
      <c r="E8834"/>
      <c r="F8834"/>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row>
    <row r="8835" spans="2:49" ht="16.5" customHeight="1">
      <c r="B8835"/>
      <c r="C8835"/>
      <c r="D8835"/>
      <c r="E8835"/>
      <c r="F8835"/>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row>
    <row r="8836" spans="2:49" ht="16.5" customHeight="1">
      <c r="B8836"/>
      <c r="C8836"/>
      <c r="D8836"/>
      <c r="E8836"/>
      <c r="F8836"/>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row>
    <row r="8837" spans="2:49" ht="16.5" customHeight="1">
      <c r="B8837"/>
      <c r="C8837"/>
      <c r="D8837"/>
      <c r="E8837"/>
      <c r="F8837"/>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row>
    <row r="8838" spans="2:49" ht="16.5" customHeight="1">
      <c r="B8838"/>
      <c r="C8838"/>
      <c r="D8838"/>
      <c r="E8838"/>
      <c r="F8838"/>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row>
    <row r="8839" spans="2:49" ht="16.5" customHeight="1">
      <c r="B8839"/>
      <c r="C8839"/>
      <c r="D8839"/>
      <c r="E8839"/>
      <c r="F8839"/>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row>
    <row r="8840" spans="2:49" ht="16.5" customHeight="1">
      <c r="B8840"/>
      <c r="C8840"/>
      <c r="D8840"/>
      <c r="E8840"/>
      <c r="F884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row>
    <row r="8841" spans="2:49" ht="16.5" customHeight="1">
      <c r="B8841"/>
      <c r="C8841"/>
      <c r="D8841"/>
      <c r="E8841"/>
      <c r="F8841"/>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row>
    <row r="8842" spans="2:49" ht="16.5" customHeight="1">
      <c r="B8842"/>
      <c r="C8842"/>
      <c r="D8842"/>
      <c r="E8842"/>
      <c r="F8842"/>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row>
    <row r="8843" spans="2:49" ht="16.5" customHeight="1">
      <c r="B8843"/>
      <c r="C8843"/>
      <c r="D8843"/>
      <c r="E8843"/>
      <c r="F8843"/>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row>
    <row r="8844" spans="2:49" ht="16.5" customHeight="1">
      <c r="B8844"/>
      <c r="C8844"/>
      <c r="D8844"/>
      <c r="E8844"/>
      <c r="F8844"/>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row>
    <row r="8845" spans="2:49" ht="16.5" customHeight="1">
      <c r="B8845"/>
      <c r="C8845"/>
      <c r="D8845"/>
      <c r="E8845"/>
      <c r="F8845"/>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row>
    <row r="8846" spans="2:49" ht="16.5" customHeight="1">
      <c r="B8846"/>
      <c r="C8846"/>
      <c r="D8846"/>
      <c r="E8846"/>
      <c r="F8846"/>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row>
    <row r="8847" spans="2:49" ht="16.5" customHeight="1">
      <c r="B8847"/>
      <c r="C8847"/>
      <c r="D8847"/>
      <c r="E8847"/>
      <c r="F8847"/>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row>
    <row r="8848" spans="2:49" ht="16.5" customHeight="1">
      <c r="B8848"/>
      <c r="C8848"/>
      <c r="D8848"/>
      <c r="E8848"/>
      <c r="F8848"/>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row>
    <row r="8849" spans="2:49" ht="16.5" customHeight="1">
      <c r="B8849"/>
      <c r="C8849"/>
      <c r="D8849"/>
      <c r="E8849"/>
      <c r="F8849"/>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row>
    <row r="8850" spans="2:49" ht="16.5" customHeight="1">
      <c r="B8850"/>
      <c r="C8850"/>
      <c r="D8850"/>
      <c r="E8850"/>
      <c r="F885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row>
    <row r="8851" spans="2:49" ht="16.5" customHeight="1">
      <c r="B8851"/>
      <c r="C8851"/>
      <c r="D8851"/>
      <c r="E8851"/>
      <c r="F8851"/>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row>
    <row r="8852" spans="2:49" ht="16.5" customHeight="1">
      <c r="B8852"/>
      <c r="C8852"/>
      <c r="D8852"/>
      <c r="E8852"/>
      <c r="F8852"/>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row>
    <row r="8853" spans="2:49" ht="16.5" customHeight="1">
      <c r="B8853"/>
      <c r="C8853"/>
      <c r="D8853"/>
      <c r="E8853"/>
      <c r="F8853"/>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row>
    <row r="8854" spans="2:49" ht="16.5" customHeight="1">
      <c r="B8854"/>
      <c r="C8854"/>
      <c r="D8854"/>
      <c r="E8854"/>
      <c r="F8854"/>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row>
    <row r="8855" spans="2:49" ht="16.5" customHeight="1">
      <c r="B8855"/>
      <c r="C8855"/>
      <c r="D8855"/>
      <c r="E8855"/>
      <c r="F8855"/>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row>
    <row r="8856" spans="2:49" ht="16.5" customHeight="1">
      <c r="B8856"/>
      <c r="C8856"/>
      <c r="D8856"/>
      <c r="E8856"/>
      <c r="F8856"/>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row>
    <row r="8857" spans="2:49" ht="16.5" customHeight="1">
      <c r="B8857"/>
      <c r="C8857"/>
      <c r="D8857"/>
      <c r="E8857"/>
      <c r="F8857"/>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row>
    <row r="8858" spans="2:49" ht="16.5" customHeight="1">
      <c r="B8858"/>
      <c r="C8858"/>
      <c r="D8858"/>
      <c r="E8858"/>
      <c r="F8858"/>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row>
    <row r="8859" spans="2:49" ht="16.5" customHeight="1">
      <c r="B8859"/>
      <c r="C8859"/>
      <c r="D8859"/>
      <c r="E8859"/>
      <c r="F8859"/>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row>
    <row r="8860" spans="2:49" ht="16.5" customHeight="1">
      <c r="B8860"/>
      <c r="C8860"/>
      <c r="D8860"/>
      <c r="E8860"/>
      <c r="F886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row>
    <row r="8861" spans="2:49" ht="16.5" customHeight="1">
      <c r="B8861"/>
      <c r="C8861"/>
      <c r="D8861"/>
      <c r="E8861"/>
      <c r="F8861"/>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row>
    <row r="8862" spans="2:49" ht="16.5" customHeight="1">
      <c r="B8862"/>
      <c r="C8862"/>
      <c r="D8862"/>
      <c r="E8862"/>
      <c r="F8862"/>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row>
    <row r="8863" spans="2:49" ht="16.5" customHeight="1">
      <c r="B8863"/>
      <c r="C8863"/>
      <c r="D8863"/>
      <c r="E8863"/>
      <c r="F8863"/>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row>
    <row r="8864" spans="2:49" ht="16.5" customHeight="1">
      <c r="B8864"/>
      <c r="C8864"/>
      <c r="D8864"/>
      <c r="E8864"/>
      <c r="F8864"/>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row>
    <row r="8865" spans="2:49" ht="16.5" customHeight="1">
      <c r="B8865"/>
      <c r="C8865"/>
      <c r="D8865"/>
      <c r="E8865"/>
      <c r="F8865"/>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row>
    <row r="8866" spans="2:49" ht="16.5" customHeight="1">
      <c r="B8866"/>
      <c r="C8866"/>
      <c r="D8866"/>
      <c r="E8866"/>
      <c r="F8866"/>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row>
    <row r="8867" spans="2:49" ht="16.5" customHeight="1">
      <c r="B8867"/>
      <c r="C8867"/>
      <c r="D8867"/>
      <c r="E8867"/>
      <c r="F8867"/>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row>
    <row r="8868" spans="2:49" ht="16.5" customHeight="1">
      <c r="B8868"/>
      <c r="C8868"/>
      <c r="D8868"/>
      <c r="E8868"/>
      <c r="F8868"/>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row>
    <row r="8869" spans="2:49" ht="16.5" customHeight="1">
      <c r="B8869"/>
      <c r="C8869"/>
      <c r="D8869"/>
      <c r="E8869"/>
      <c r="F8869"/>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row>
    <row r="8870" spans="2:49" ht="16.5" customHeight="1">
      <c r="B8870"/>
      <c r="C8870"/>
      <c r="D8870"/>
      <c r="E8870"/>
      <c r="F887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row>
    <row r="8871" spans="2:49" ht="16.5" customHeight="1">
      <c r="B8871"/>
      <c r="C8871"/>
      <c r="D8871"/>
      <c r="E8871"/>
      <c r="F8871"/>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row>
    <row r="8872" spans="2:49" ht="16.5" customHeight="1">
      <c r="B8872"/>
      <c r="C8872"/>
      <c r="D8872"/>
      <c r="E8872"/>
      <c r="F8872"/>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row>
    <row r="8873" spans="2:49" ht="16.5" customHeight="1">
      <c r="B8873"/>
      <c r="C8873"/>
      <c r="D8873"/>
      <c r="E8873"/>
      <c r="F8873"/>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row>
    <row r="8874" spans="2:49" ht="16.5" customHeight="1">
      <c r="B8874"/>
      <c r="C8874"/>
      <c r="D8874"/>
      <c r="E8874"/>
      <c r="F8874"/>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row>
    <row r="8875" spans="2:49" ht="16.5" customHeight="1">
      <c r="B8875"/>
      <c r="C8875"/>
      <c r="D8875"/>
      <c r="E8875"/>
      <c r="F8875"/>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row>
    <row r="8876" spans="2:49" ht="16.5" customHeight="1">
      <c r="B8876"/>
      <c r="C8876"/>
      <c r="D8876"/>
      <c r="E8876"/>
      <c r="F8876"/>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row>
    <row r="8877" spans="2:49" ht="16.5" customHeight="1">
      <c r="B8877"/>
      <c r="C8877"/>
      <c r="D8877"/>
      <c r="E8877"/>
      <c r="F8877"/>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row>
    <row r="8878" spans="2:49" ht="16.5" customHeight="1">
      <c r="B8878"/>
      <c r="C8878"/>
      <c r="D8878"/>
      <c r="E8878"/>
      <c r="F8878"/>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row>
    <row r="8879" spans="2:49" ht="16.5" customHeight="1">
      <c r="B8879"/>
      <c r="C8879"/>
      <c r="D8879"/>
      <c r="E8879"/>
      <c r="F8879"/>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row>
    <row r="8880" spans="2:49" ht="16.5" customHeight="1">
      <c r="B8880"/>
      <c r="C8880"/>
      <c r="D8880"/>
      <c r="E8880"/>
      <c r="F888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row>
    <row r="8881" spans="2:49" ht="16.5" customHeight="1">
      <c r="B8881"/>
      <c r="C8881"/>
      <c r="D8881"/>
      <c r="E8881"/>
      <c r="F8881"/>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row>
    <row r="8882" spans="2:49" ht="16.5" customHeight="1">
      <c r="B8882"/>
      <c r="C8882"/>
      <c r="D8882"/>
      <c r="E8882"/>
      <c r="F8882"/>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row>
    <row r="8883" spans="2:49" ht="16.5" customHeight="1">
      <c r="B8883"/>
      <c r="C8883"/>
      <c r="D8883"/>
      <c r="E8883"/>
      <c r="F8883"/>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row>
    <row r="8884" spans="2:49" ht="16.5" customHeight="1">
      <c r="B8884"/>
      <c r="C8884"/>
      <c r="D8884"/>
      <c r="E8884"/>
      <c r="F8884"/>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row>
    <row r="8885" spans="2:49" ht="16.5" customHeight="1">
      <c r="B8885"/>
      <c r="C8885"/>
      <c r="D8885"/>
      <c r="E8885"/>
      <c r="F8885"/>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row>
    <row r="8886" spans="2:49" ht="16.5" customHeight="1">
      <c r="B8886"/>
      <c r="C8886"/>
      <c r="D8886"/>
      <c r="E8886"/>
      <c r="F8886"/>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row>
    <row r="8887" spans="2:49" ht="16.5" customHeight="1">
      <c r="B8887"/>
      <c r="C8887"/>
      <c r="D8887"/>
      <c r="E8887"/>
      <c r="F8887"/>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row>
    <row r="8888" spans="2:49" ht="16.5" customHeight="1">
      <c r="B8888"/>
      <c r="C8888"/>
      <c r="D8888"/>
      <c r="E8888"/>
      <c r="F8888"/>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row>
    <row r="8889" spans="2:49" ht="16.5" customHeight="1">
      <c r="B8889"/>
      <c r="C8889"/>
      <c r="D8889"/>
      <c r="E8889"/>
      <c r="F8889"/>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row>
    <row r="8890" spans="2:49" ht="16.5" customHeight="1">
      <c r="B8890"/>
      <c r="C8890"/>
      <c r="D8890"/>
      <c r="E8890"/>
      <c r="F889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row>
    <row r="8891" spans="2:49" ht="16.5" customHeight="1">
      <c r="B8891"/>
      <c r="C8891"/>
      <c r="D8891"/>
      <c r="E8891"/>
      <c r="F8891"/>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row>
    <row r="8892" spans="2:49" ht="16.5" customHeight="1">
      <c r="B8892"/>
      <c r="C8892"/>
      <c r="D8892"/>
      <c r="E8892"/>
      <c r="F8892"/>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row>
    <row r="8893" spans="2:49" ht="16.5" customHeight="1">
      <c r="B8893"/>
      <c r="C8893"/>
      <c r="D8893"/>
      <c r="E8893"/>
      <c r="F8893"/>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row>
    <row r="8894" spans="2:49" ht="16.5" customHeight="1">
      <c r="B8894"/>
      <c r="C8894"/>
      <c r="D8894"/>
      <c r="E8894"/>
      <c r="F8894"/>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row>
    <row r="8895" spans="2:49" ht="16.5" customHeight="1">
      <c r="B8895"/>
      <c r="C8895"/>
      <c r="D8895"/>
      <c r="E8895"/>
      <c r="F8895"/>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row>
    <row r="8896" spans="2:49" ht="16.5" customHeight="1">
      <c r="B8896"/>
      <c r="C8896"/>
      <c r="D8896"/>
      <c r="E8896"/>
      <c r="F8896"/>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row>
    <row r="8897" spans="2:49" ht="16.5" customHeight="1">
      <c r="B8897"/>
      <c r="C8897"/>
      <c r="D8897"/>
      <c r="E8897"/>
      <c r="F8897"/>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row>
    <row r="8898" spans="2:49" ht="16.5" customHeight="1">
      <c r="B8898"/>
      <c r="C8898"/>
      <c r="D8898"/>
      <c r="E8898"/>
      <c r="F8898"/>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row>
    <row r="8899" spans="2:49" ht="16.5" customHeight="1">
      <c r="B8899"/>
      <c r="C8899"/>
      <c r="D8899"/>
      <c r="E8899"/>
      <c r="F8899"/>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row>
    <row r="8900" spans="2:49" ht="16.5" customHeight="1">
      <c r="B8900"/>
      <c r="C8900"/>
      <c r="D8900"/>
      <c r="E8900"/>
      <c r="F890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row>
    <row r="8901" spans="2:49" ht="16.5" customHeight="1">
      <c r="B8901"/>
      <c r="C8901"/>
      <c r="D8901"/>
      <c r="E8901"/>
      <c r="F8901"/>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row>
    <row r="8902" spans="2:49" ht="16.5" customHeight="1">
      <c r="B8902"/>
      <c r="C8902"/>
      <c r="D8902"/>
      <c r="E8902"/>
      <c r="F8902"/>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row>
    <row r="8903" spans="2:49" ht="16.5" customHeight="1">
      <c r="B8903"/>
      <c r="C8903"/>
      <c r="D8903"/>
      <c r="E8903"/>
      <c r="F8903"/>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row>
    <row r="8904" spans="2:49" ht="16.5" customHeight="1">
      <c r="B8904"/>
      <c r="C8904"/>
      <c r="D8904"/>
      <c r="E8904"/>
      <c r="F8904"/>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row>
    <row r="8905" spans="2:49" ht="16.5" customHeight="1">
      <c r="B8905"/>
      <c r="C8905"/>
      <c r="D8905"/>
      <c r="E8905"/>
      <c r="F8905"/>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row>
    <row r="8906" spans="2:49" ht="16.5" customHeight="1">
      <c r="B8906"/>
      <c r="C8906"/>
      <c r="D8906"/>
      <c r="E8906"/>
      <c r="F8906"/>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row>
    <row r="8907" spans="2:49" ht="16.5" customHeight="1">
      <c r="B8907"/>
      <c r="C8907"/>
      <c r="D8907"/>
      <c r="E8907"/>
      <c r="F8907"/>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row>
    <row r="8908" spans="2:49" ht="16.5" customHeight="1">
      <c r="B8908"/>
      <c r="C8908"/>
      <c r="D8908"/>
      <c r="E8908"/>
      <c r="F8908"/>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row>
    <row r="8909" spans="2:49" ht="16.5" customHeight="1">
      <c r="B8909"/>
      <c r="C8909"/>
      <c r="D8909"/>
      <c r="E8909"/>
      <c r="F8909"/>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row>
    <row r="8910" spans="2:49" ht="16.5" customHeight="1">
      <c r="B8910"/>
      <c r="C8910"/>
      <c r="D8910"/>
      <c r="E8910"/>
      <c r="F891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row>
    <row r="8911" spans="2:49" ht="16.5" customHeight="1">
      <c r="B8911"/>
      <c r="C8911"/>
      <c r="D8911"/>
      <c r="E8911"/>
      <c r="F8911"/>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row>
    <row r="8912" spans="2:49" ht="16.5" customHeight="1">
      <c r="B8912"/>
      <c r="C8912"/>
      <c r="D8912"/>
      <c r="E8912"/>
      <c r="F8912"/>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row>
    <row r="8913" spans="2:49" ht="16.5" customHeight="1">
      <c r="B8913"/>
      <c r="C8913"/>
      <c r="D8913"/>
      <c r="E8913"/>
      <c r="F8913"/>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row>
    <row r="8914" spans="2:49" ht="16.5" customHeight="1">
      <c r="B8914"/>
      <c r="C8914"/>
      <c r="D8914"/>
      <c r="E8914"/>
      <c r="F8914"/>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row>
    <row r="8915" spans="2:49" ht="16.5" customHeight="1">
      <c r="B8915"/>
      <c r="C8915"/>
      <c r="D8915"/>
      <c r="E8915"/>
      <c r="F8915"/>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row>
    <row r="8916" spans="2:49" ht="16.5" customHeight="1">
      <c r="B8916"/>
      <c r="C8916"/>
      <c r="D8916"/>
      <c r="E8916"/>
      <c r="F8916"/>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row>
    <row r="8917" spans="2:49" ht="16.5" customHeight="1">
      <c r="B8917"/>
      <c r="C8917"/>
      <c r="D8917"/>
      <c r="E8917"/>
      <c r="F8917"/>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row>
    <row r="8918" spans="2:49" ht="16.5" customHeight="1">
      <c r="B8918"/>
      <c r="C8918"/>
      <c r="D8918"/>
      <c r="E8918"/>
      <c r="F8918"/>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row>
    <row r="8919" spans="2:49" ht="16.5" customHeight="1">
      <c r="B8919"/>
      <c r="C8919"/>
      <c r="D8919"/>
      <c r="E8919"/>
      <c r="F8919"/>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row>
    <row r="8920" spans="2:49" ht="16.5" customHeight="1">
      <c r="B8920"/>
      <c r="C8920"/>
      <c r="D8920"/>
      <c r="E8920"/>
      <c r="F892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row>
    <row r="8921" spans="2:49" ht="16.5" customHeight="1">
      <c r="B8921"/>
      <c r="C8921"/>
      <c r="D8921"/>
      <c r="E8921"/>
      <c r="F8921"/>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row>
    <row r="8922" spans="2:49" ht="16.5" customHeight="1">
      <c r="B8922"/>
      <c r="C8922"/>
      <c r="D8922"/>
      <c r="E8922"/>
      <c r="F8922"/>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row>
    <row r="8923" spans="2:49" ht="16.5" customHeight="1">
      <c r="B8923"/>
      <c r="C8923"/>
      <c r="D8923"/>
      <c r="E8923"/>
      <c r="F8923"/>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row>
    <row r="8924" spans="2:49" ht="16.5" customHeight="1">
      <c r="B8924"/>
      <c r="C8924"/>
      <c r="D8924"/>
      <c r="E8924"/>
      <c r="F8924"/>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row>
    <row r="8925" spans="2:49" ht="16.5" customHeight="1">
      <c r="B8925"/>
      <c r="C8925"/>
      <c r="D8925"/>
      <c r="E8925"/>
      <c r="F8925"/>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row>
    <row r="8926" spans="2:49" ht="16.5" customHeight="1">
      <c r="B8926"/>
      <c r="C8926"/>
      <c r="D8926"/>
      <c r="E8926"/>
      <c r="F8926"/>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row>
    <row r="8927" spans="2:49" ht="16.5" customHeight="1">
      <c r="B8927"/>
      <c r="C8927"/>
      <c r="D8927"/>
      <c r="E8927"/>
      <c r="F8927"/>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row>
    <row r="8928" spans="2:49" ht="16.5" customHeight="1">
      <c r="B8928"/>
      <c r="C8928"/>
      <c r="D8928"/>
      <c r="E8928"/>
      <c r="F8928"/>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row>
    <row r="8929" spans="2:49" ht="16.5" customHeight="1">
      <c r="B8929"/>
      <c r="C8929"/>
      <c r="D8929"/>
      <c r="E8929"/>
      <c r="F8929"/>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row>
    <row r="8930" spans="2:49" ht="16.5" customHeight="1">
      <c r="B8930"/>
      <c r="C8930"/>
      <c r="D8930"/>
      <c r="E8930"/>
      <c r="F89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row>
    <row r="8931" spans="2:49" ht="16.5" customHeight="1">
      <c r="B8931"/>
      <c r="C8931"/>
      <c r="D8931"/>
      <c r="E8931"/>
      <c r="F8931"/>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row>
    <row r="8932" spans="2:49" ht="16.5" customHeight="1">
      <c r="B8932"/>
      <c r="C8932"/>
      <c r="D8932"/>
      <c r="E8932"/>
      <c r="F8932"/>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row>
    <row r="8933" spans="2:49" ht="16.5" customHeight="1">
      <c r="B8933"/>
      <c r="C8933"/>
      <c r="D8933"/>
      <c r="E8933"/>
      <c r="F8933"/>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row>
    <row r="8934" spans="2:49" ht="16.5" customHeight="1">
      <c r="B8934"/>
      <c r="C8934"/>
      <c r="D8934"/>
      <c r="E8934"/>
      <c r="F8934"/>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row>
    <row r="8935" spans="2:49" ht="16.5" customHeight="1">
      <c r="B8935"/>
      <c r="C8935"/>
      <c r="D8935"/>
      <c r="E8935"/>
      <c r="F8935"/>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row>
    <row r="8936" spans="2:49" ht="16.5" customHeight="1">
      <c r="B8936"/>
      <c r="C8936"/>
      <c r="D8936"/>
      <c r="E8936"/>
      <c r="F8936"/>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row>
    <row r="8937" spans="2:49" ht="16.5" customHeight="1">
      <c r="B8937"/>
      <c r="C8937"/>
      <c r="D8937"/>
      <c r="E8937"/>
      <c r="F8937"/>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row>
    <row r="8938" spans="2:49" ht="16.5" customHeight="1">
      <c r="B8938"/>
      <c r="C8938"/>
      <c r="D8938"/>
      <c r="E8938"/>
      <c r="F8938"/>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row>
    <row r="8939" spans="2:49" ht="16.5" customHeight="1">
      <c r="B8939"/>
      <c r="C8939"/>
      <c r="D8939"/>
      <c r="E8939"/>
      <c r="F8939"/>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row>
    <row r="8940" spans="2:49" ht="16.5" customHeight="1">
      <c r="B8940"/>
      <c r="C8940"/>
      <c r="D8940"/>
      <c r="E8940"/>
      <c r="F894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row>
    <row r="8941" spans="2:49" ht="16.5" customHeight="1">
      <c r="B8941"/>
      <c r="C8941"/>
      <c r="D8941"/>
      <c r="E8941"/>
      <c r="F8941"/>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row>
    <row r="8942" spans="2:49" ht="16.5" customHeight="1">
      <c r="B8942"/>
      <c r="C8942"/>
      <c r="D8942"/>
      <c r="E8942"/>
      <c r="F8942"/>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row>
    <row r="8943" spans="2:49" ht="16.5" customHeight="1">
      <c r="B8943"/>
      <c r="C8943"/>
      <c r="D8943"/>
      <c r="E8943"/>
      <c r="F8943"/>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row>
    <row r="8944" spans="2:49" ht="16.5" customHeight="1">
      <c r="B8944"/>
      <c r="C8944"/>
      <c r="D8944"/>
      <c r="E8944"/>
      <c r="F8944"/>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row>
    <row r="8945" spans="2:49" ht="16.5" customHeight="1">
      <c r="B8945"/>
      <c r="C8945"/>
      <c r="D8945"/>
      <c r="E8945"/>
      <c r="F8945"/>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row>
    <row r="8946" spans="2:49" ht="16.5" customHeight="1">
      <c r="B8946"/>
      <c r="C8946"/>
      <c r="D8946"/>
      <c r="E8946"/>
      <c r="F8946"/>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row>
    <row r="8947" spans="2:49" ht="16.5" customHeight="1">
      <c r="B8947"/>
      <c r="C8947"/>
      <c r="D8947"/>
      <c r="E8947"/>
      <c r="F8947"/>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row>
    <row r="8948" spans="2:49" ht="16.5" customHeight="1">
      <c r="B8948"/>
      <c r="C8948"/>
      <c r="D8948"/>
      <c r="E8948"/>
      <c r="F8948"/>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row>
    <row r="8949" spans="2:49" ht="16.5" customHeight="1">
      <c r="B8949"/>
      <c r="C8949"/>
      <c r="D8949"/>
      <c r="E8949"/>
      <c r="F8949"/>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row>
    <row r="8950" spans="2:49" ht="16.5" customHeight="1">
      <c r="B8950"/>
      <c r="C8950"/>
      <c r="D8950"/>
      <c r="E8950"/>
      <c r="F895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row>
    <row r="8951" spans="2:49" ht="16.5" customHeight="1">
      <c r="B8951"/>
      <c r="C8951"/>
      <c r="D8951"/>
      <c r="E8951"/>
      <c r="F8951"/>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row>
    <row r="8952" spans="2:49" ht="16.5" customHeight="1">
      <c r="B8952"/>
      <c r="C8952"/>
      <c r="D8952"/>
      <c r="E8952"/>
      <c r="F8952"/>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row>
    <row r="8953" spans="2:49" ht="16.5" customHeight="1">
      <c r="B8953"/>
      <c r="C8953"/>
      <c r="D8953"/>
      <c r="E8953"/>
      <c r="F8953"/>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row>
    <row r="8954" spans="2:49" ht="16.5" customHeight="1">
      <c r="B8954"/>
      <c r="C8954"/>
      <c r="D8954"/>
      <c r="E8954"/>
      <c r="F8954"/>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row>
    <row r="8955" spans="2:49" ht="16.5" customHeight="1">
      <c r="B8955"/>
      <c r="C8955"/>
      <c r="D8955"/>
      <c r="E8955"/>
      <c r="F8955"/>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row>
    <row r="8956" spans="2:49" ht="16.5" customHeight="1">
      <c r="B8956"/>
      <c r="C8956"/>
      <c r="D8956"/>
      <c r="E8956"/>
      <c r="F8956"/>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row>
    <row r="8957" spans="2:49" ht="16.5" customHeight="1">
      <c r="B8957"/>
      <c r="C8957"/>
      <c r="D8957"/>
      <c r="E8957"/>
      <c r="F8957"/>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row>
    <row r="8958" spans="2:49" ht="16.5" customHeight="1">
      <c r="B8958"/>
      <c r="C8958"/>
      <c r="D8958"/>
      <c r="E8958"/>
      <c r="F8958"/>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row>
    <row r="8959" spans="2:49" ht="16.5" customHeight="1">
      <c r="B8959"/>
      <c r="C8959"/>
      <c r="D8959"/>
      <c r="E8959"/>
      <c r="F8959"/>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row>
    <row r="8960" spans="2:49" ht="16.5" customHeight="1">
      <c r="B8960"/>
      <c r="C8960"/>
      <c r="D8960"/>
      <c r="E8960"/>
      <c r="F896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row>
    <row r="8961" spans="2:49" ht="16.5" customHeight="1">
      <c r="B8961"/>
      <c r="C8961"/>
      <c r="D8961"/>
      <c r="E8961"/>
      <c r="F8961"/>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row>
    <row r="8962" spans="2:49" ht="16.5" customHeight="1">
      <c r="B8962"/>
      <c r="C8962"/>
      <c r="D8962"/>
      <c r="E8962"/>
      <c r="F8962"/>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row>
    <row r="8963" spans="2:49" ht="16.5" customHeight="1">
      <c r="B8963"/>
      <c r="C8963"/>
      <c r="D8963"/>
      <c r="E8963"/>
      <c r="F8963"/>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row>
    <row r="8964" spans="2:49" ht="16.5" customHeight="1">
      <c r="B8964"/>
      <c r="C8964"/>
      <c r="D8964"/>
      <c r="E8964"/>
      <c r="F8964"/>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row>
    <row r="8965" spans="2:49" ht="16.5" customHeight="1">
      <c r="B8965"/>
      <c r="C8965"/>
      <c r="D8965"/>
      <c r="E8965"/>
      <c r="F8965"/>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row>
    <row r="8966" spans="2:49" ht="16.5" customHeight="1">
      <c r="B8966"/>
      <c r="C8966"/>
      <c r="D8966"/>
      <c r="E8966"/>
      <c r="F8966"/>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row>
    <row r="8967" spans="2:49" ht="16.5" customHeight="1">
      <c r="B8967"/>
      <c r="C8967"/>
      <c r="D8967"/>
      <c r="E8967"/>
      <c r="F8967"/>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row>
    <row r="8968" spans="2:49" ht="16.5" customHeight="1">
      <c r="B8968"/>
      <c r="C8968"/>
      <c r="D8968"/>
      <c r="E8968"/>
      <c r="F8968"/>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row>
    <row r="8969" spans="2:49" ht="16.5" customHeight="1">
      <c r="B8969"/>
      <c r="C8969"/>
      <c r="D8969"/>
      <c r="E8969"/>
      <c r="F8969"/>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row>
    <row r="8970" spans="2:49" ht="16.5" customHeight="1">
      <c r="B8970"/>
      <c r="C8970"/>
      <c r="D8970"/>
      <c r="E8970"/>
      <c r="F897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row>
    <row r="8971" spans="2:49" ht="16.5" customHeight="1">
      <c r="B8971"/>
      <c r="C8971"/>
      <c r="D8971"/>
      <c r="E8971"/>
      <c r="F8971"/>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row>
    <row r="8972" spans="2:49" ht="16.5" customHeight="1">
      <c r="B8972"/>
      <c r="C8972"/>
      <c r="D8972"/>
      <c r="E8972"/>
      <c r="F8972"/>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row>
    <row r="8973" spans="2:49" ht="16.5" customHeight="1">
      <c r="B8973"/>
      <c r="C8973"/>
      <c r="D8973"/>
      <c r="E8973"/>
      <c r="F8973"/>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row>
    <row r="8974" spans="2:49" ht="16.5" customHeight="1">
      <c r="B8974"/>
      <c r="C8974"/>
      <c r="D8974"/>
      <c r="E8974"/>
      <c r="F8974"/>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row>
    <row r="8975" spans="2:49" ht="16.5" customHeight="1">
      <c r="B8975"/>
      <c r="C8975"/>
      <c r="D8975"/>
      <c r="E8975"/>
      <c r="F8975"/>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row>
    <row r="8976" spans="2:49" ht="16.5" customHeight="1">
      <c r="B8976"/>
      <c r="C8976"/>
      <c r="D8976"/>
      <c r="E8976"/>
      <c r="F8976"/>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row>
    <row r="8977" spans="2:49" ht="16.5" customHeight="1">
      <c r="B8977"/>
      <c r="C8977"/>
      <c r="D8977"/>
      <c r="E8977"/>
      <c r="F8977"/>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row>
    <row r="8978" spans="2:49" ht="16.5" customHeight="1">
      <c r="B8978"/>
      <c r="C8978"/>
      <c r="D8978"/>
      <c r="E8978"/>
      <c r="F8978"/>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row>
    <row r="8979" spans="2:49" ht="16.5" customHeight="1">
      <c r="B8979"/>
      <c r="C8979"/>
      <c r="D8979"/>
      <c r="E8979"/>
      <c r="F8979"/>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row>
    <row r="8980" spans="2:49" ht="16.5" customHeight="1">
      <c r="B8980"/>
      <c r="C8980"/>
      <c r="D8980"/>
      <c r="E8980"/>
      <c r="F898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row>
    <row r="8981" spans="2:49" ht="16.5" customHeight="1">
      <c r="B8981"/>
      <c r="C8981"/>
      <c r="D8981"/>
      <c r="E8981"/>
      <c r="F8981"/>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row>
    <row r="8982" spans="2:49" ht="16.5" customHeight="1">
      <c r="B8982"/>
      <c r="C8982"/>
      <c r="D8982"/>
      <c r="E8982"/>
      <c r="F8982"/>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row>
    <row r="8983" spans="2:49" ht="16.5" customHeight="1">
      <c r="B8983"/>
      <c r="C8983"/>
      <c r="D8983"/>
      <c r="E8983"/>
      <c r="F8983"/>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row>
    <row r="8984" spans="2:49" ht="16.5" customHeight="1">
      <c r="B8984"/>
      <c r="C8984"/>
      <c r="D8984"/>
      <c r="E8984"/>
      <c r="F8984"/>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row>
    <row r="8985" spans="2:49" ht="16.5" customHeight="1">
      <c r="B8985"/>
      <c r="C8985"/>
      <c r="D8985"/>
      <c r="E8985"/>
      <c r="F8985"/>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row>
    <row r="8986" spans="2:49" ht="16.5" customHeight="1">
      <c r="B8986"/>
      <c r="C8986"/>
      <c r="D8986"/>
      <c r="E8986"/>
      <c r="F8986"/>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row>
    <row r="8987" spans="2:49" ht="16.5" customHeight="1">
      <c r="B8987"/>
      <c r="C8987"/>
      <c r="D8987"/>
      <c r="E8987"/>
      <c r="F8987"/>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row>
    <row r="8988" spans="2:49" ht="16.5" customHeight="1">
      <c r="B8988"/>
      <c r="C8988"/>
      <c r="D8988"/>
      <c r="E8988"/>
      <c r="F8988"/>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row>
    <row r="8989" spans="2:49" ht="16.5" customHeight="1">
      <c r="B8989"/>
      <c r="C8989"/>
      <c r="D8989"/>
      <c r="E8989"/>
      <c r="F8989"/>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row>
    <row r="8990" spans="2:49" ht="16.5" customHeight="1">
      <c r="B8990"/>
      <c r="C8990"/>
      <c r="D8990"/>
      <c r="E8990"/>
      <c r="F899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row>
    <row r="8991" spans="2:49" ht="16.5" customHeight="1">
      <c r="B8991"/>
      <c r="C8991"/>
      <c r="D8991"/>
      <c r="E8991"/>
      <c r="F8991"/>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row>
    <row r="8992" spans="2:49" ht="16.5" customHeight="1">
      <c r="B8992"/>
      <c r="C8992"/>
      <c r="D8992"/>
      <c r="E8992"/>
      <c r="F8992"/>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row>
    <row r="8993" spans="2:49" ht="16.5" customHeight="1">
      <c r="B8993"/>
      <c r="C8993"/>
      <c r="D8993"/>
      <c r="E8993"/>
      <c r="F8993"/>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row>
    <row r="8994" spans="2:49" ht="16.5" customHeight="1">
      <c r="B8994"/>
      <c r="C8994"/>
      <c r="D8994"/>
      <c r="E8994"/>
      <c r="F8994"/>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row>
    <row r="8995" spans="2:49" ht="16.5" customHeight="1">
      <c r="B8995"/>
      <c r="C8995"/>
      <c r="D8995"/>
      <c r="E8995"/>
      <c r="F8995"/>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row>
    <row r="8996" spans="2:49" ht="16.5" customHeight="1">
      <c r="B8996"/>
      <c r="C8996"/>
      <c r="D8996"/>
      <c r="E8996"/>
      <c r="F8996"/>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row>
    <row r="8997" spans="2:49" ht="16.5" customHeight="1">
      <c r="B8997"/>
      <c r="C8997"/>
      <c r="D8997"/>
      <c r="E8997"/>
      <c r="F8997"/>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row>
    <row r="8998" spans="2:49" ht="16.5" customHeight="1">
      <c r="B8998"/>
      <c r="C8998"/>
      <c r="D8998"/>
      <c r="E8998"/>
      <c r="F8998"/>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row>
    <row r="8999" spans="2:49" ht="16.5" customHeight="1">
      <c r="B8999"/>
      <c r="C8999"/>
      <c r="D8999"/>
      <c r="E8999"/>
      <c r="F8999"/>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row>
    <row r="9000" spans="2:49" ht="16.5" customHeight="1">
      <c r="B9000"/>
      <c r="C9000"/>
      <c r="D9000"/>
      <c r="E9000"/>
      <c r="F900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row>
    <row r="9001" spans="2:49" ht="16.5" customHeight="1">
      <c r="B9001"/>
      <c r="C9001"/>
      <c r="D9001"/>
      <c r="E9001"/>
      <c r="F9001"/>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row>
    <row r="9002" spans="2:49" ht="16.5" customHeight="1">
      <c r="B9002"/>
      <c r="C9002"/>
      <c r="D9002"/>
      <c r="E9002"/>
      <c r="F9002"/>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row>
    <row r="9003" spans="2:49" ht="16.5" customHeight="1">
      <c r="B9003"/>
      <c r="C9003"/>
      <c r="D9003"/>
      <c r="E9003"/>
      <c r="F9003"/>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row>
    <row r="9004" spans="2:49" ht="16.5" customHeight="1">
      <c r="B9004"/>
      <c r="C9004"/>
      <c r="D9004"/>
      <c r="E9004"/>
      <c r="F9004"/>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row>
    <row r="9005" spans="2:49" ht="16.5" customHeight="1">
      <c r="B9005"/>
      <c r="C9005"/>
      <c r="D9005"/>
      <c r="E9005"/>
      <c r="F9005"/>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row>
    <row r="9006" spans="2:49" ht="16.5" customHeight="1">
      <c r="B9006"/>
      <c r="C9006"/>
      <c r="D9006"/>
      <c r="E9006"/>
      <c r="F9006"/>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row>
    <row r="9007" spans="2:49" ht="16.5" customHeight="1">
      <c r="B9007"/>
      <c r="C9007"/>
      <c r="D9007"/>
      <c r="E9007"/>
      <c r="F9007"/>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row>
    <row r="9008" spans="2:49" ht="16.5" customHeight="1">
      <c r="B9008"/>
      <c r="C9008"/>
      <c r="D9008"/>
      <c r="E9008"/>
      <c r="F9008"/>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row>
    <row r="9009" spans="2:49" ht="16.5" customHeight="1">
      <c r="B9009"/>
      <c r="C9009"/>
      <c r="D9009"/>
      <c r="E9009"/>
      <c r="F9009"/>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row>
    <row r="9010" spans="2:49" ht="16.5" customHeight="1">
      <c r="B9010"/>
      <c r="C9010"/>
      <c r="D9010"/>
      <c r="E9010"/>
      <c r="F901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row>
    <row r="9011" spans="2:49" ht="16.5" customHeight="1">
      <c r="B9011"/>
      <c r="C9011"/>
      <c r="D9011"/>
      <c r="E9011"/>
      <c r="F9011"/>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row>
    <row r="9012" spans="2:49" ht="16.5" customHeight="1">
      <c r="B9012"/>
      <c r="C9012"/>
      <c r="D9012"/>
      <c r="E9012"/>
      <c r="F9012"/>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row>
    <row r="9013" spans="2:49" ht="16.5" customHeight="1">
      <c r="B9013"/>
      <c r="C9013"/>
      <c r="D9013"/>
      <c r="E9013"/>
      <c r="F9013"/>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row>
    <row r="9014" spans="2:49" ht="16.5" customHeight="1">
      <c r="B9014"/>
      <c r="C9014"/>
      <c r="D9014"/>
      <c r="E9014"/>
      <c r="F9014"/>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row>
    <row r="9015" spans="2:49" ht="16.5" customHeight="1">
      <c r="B9015"/>
      <c r="C9015"/>
      <c r="D9015"/>
      <c r="E9015"/>
      <c r="F9015"/>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row>
    <row r="9016" spans="2:49" ht="16.5" customHeight="1">
      <c r="B9016"/>
      <c r="C9016"/>
      <c r="D9016"/>
      <c r="E9016"/>
      <c r="F9016"/>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row>
    <row r="9017" spans="2:49" ht="16.5" customHeight="1">
      <c r="B9017"/>
      <c r="C9017"/>
      <c r="D9017"/>
      <c r="E9017"/>
      <c r="F9017"/>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row>
    <row r="9018" spans="2:49" ht="16.5" customHeight="1">
      <c r="B9018"/>
      <c r="C9018"/>
      <c r="D9018"/>
      <c r="E9018"/>
      <c r="F9018"/>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row>
    <row r="9019" spans="2:49" ht="16.5" customHeight="1">
      <c r="B9019"/>
      <c r="C9019"/>
      <c r="D9019"/>
      <c r="E9019"/>
      <c r="F9019"/>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row>
    <row r="9020" spans="2:49" ht="16.5" customHeight="1">
      <c r="B9020"/>
      <c r="C9020"/>
      <c r="D9020"/>
      <c r="E9020"/>
      <c r="F902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row>
    <row r="9021" spans="2:49" ht="16.5" customHeight="1">
      <c r="B9021"/>
      <c r="C9021"/>
      <c r="D9021"/>
      <c r="E9021"/>
      <c r="F9021"/>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row>
    <row r="9022" spans="2:49" ht="16.5" customHeight="1">
      <c r="B9022"/>
      <c r="C9022"/>
      <c r="D9022"/>
      <c r="E9022"/>
      <c r="F9022"/>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row>
    <row r="9023" spans="2:49" ht="16.5" customHeight="1">
      <c r="B9023"/>
      <c r="C9023"/>
      <c r="D9023"/>
      <c r="E9023"/>
      <c r="F9023"/>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row>
    <row r="9024" spans="2:49" ht="16.5" customHeight="1">
      <c r="B9024"/>
      <c r="C9024"/>
      <c r="D9024"/>
      <c r="E9024"/>
      <c r="F9024"/>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row>
    <row r="9025" spans="2:49" ht="16.5" customHeight="1">
      <c r="B9025"/>
      <c r="C9025"/>
      <c r="D9025"/>
      <c r="E9025"/>
      <c r="F9025"/>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row>
    <row r="9026" spans="2:49" ht="16.5" customHeight="1">
      <c r="B9026"/>
      <c r="C9026"/>
      <c r="D9026"/>
      <c r="E9026"/>
      <c r="F9026"/>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row>
    <row r="9027" spans="2:49" ht="16.5" customHeight="1">
      <c r="B9027"/>
      <c r="C9027"/>
      <c r="D9027"/>
      <c r="E9027"/>
      <c r="F9027"/>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row>
    <row r="9028" spans="2:49" ht="16.5" customHeight="1">
      <c r="B9028"/>
      <c r="C9028"/>
      <c r="D9028"/>
      <c r="E9028"/>
      <c r="F9028"/>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row>
    <row r="9029" spans="2:49" ht="16.5" customHeight="1">
      <c r="B9029"/>
      <c r="C9029"/>
      <c r="D9029"/>
      <c r="E9029"/>
      <c r="F9029"/>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row>
    <row r="9030" spans="2:49" ht="16.5" customHeight="1">
      <c r="B9030"/>
      <c r="C9030"/>
      <c r="D9030"/>
      <c r="E9030"/>
      <c r="F90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row>
    <row r="9031" spans="2:49" ht="16.5" customHeight="1">
      <c r="B9031"/>
      <c r="C9031"/>
      <c r="D9031"/>
      <c r="E9031"/>
      <c r="F9031"/>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row>
    <row r="9032" spans="2:49" ht="16.5" customHeight="1">
      <c r="B9032"/>
      <c r="C9032"/>
      <c r="D9032"/>
      <c r="E9032"/>
      <c r="F9032"/>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row>
    <row r="9033" spans="2:49" ht="16.5" customHeight="1">
      <c r="B9033"/>
      <c r="C9033"/>
      <c r="D9033"/>
      <c r="E9033"/>
      <c r="F9033"/>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row>
    <row r="9034" spans="2:49" ht="16.5" customHeight="1">
      <c r="B9034"/>
      <c r="C9034"/>
      <c r="D9034"/>
      <c r="E9034"/>
      <c r="F9034"/>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row>
    <row r="9035" spans="2:49" ht="16.5" customHeight="1">
      <c r="B9035"/>
      <c r="C9035"/>
      <c r="D9035"/>
      <c r="E9035"/>
      <c r="F9035"/>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row>
    <row r="9036" spans="2:49" ht="16.5" customHeight="1">
      <c r="B9036"/>
      <c r="C9036"/>
      <c r="D9036"/>
      <c r="E9036"/>
      <c r="F9036"/>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row>
    <row r="9037" spans="2:49" ht="16.5" customHeight="1">
      <c r="B9037"/>
      <c r="C9037"/>
      <c r="D9037"/>
      <c r="E9037"/>
      <c r="F9037"/>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row>
    <row r="9038" spans="2:49" ht="16.5" customHeight="1">
      <c r="B9038"/>
      <c r="C9038"/>
      <c r="D9038"/>
      <c r="E9038"/>
      <c r="F9038"/>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row>
    <row r="9039" spans="2:49" ht="16.5" customHeight="1">
      <c r="B9039"/>
      <c r="C9039"/>
      <c r="D9039"/>
      <c r="E9039"/>
      <c r="F9039"/>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row>
    <row r="9040" spans="2:49" ht="16.5" customHeight="1">
      <c r="B9040"/>
      <c r="C9040"/>
      <c r="D9040"/>
      <c r="E9040"/>
      <c r="F904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row>
    <row r="9041" spans="2:49" ht="16.5" customHeight="1">
      <c r="B9041"/>
      <c r="C9041"/>
      <c r="D9041"/>
      <c r="E9041"/>
      <c r="F9041"/>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row>
    <row r="9042" spans="2:49" ht="16.5" customHeight="1">
      <c r="B9042"/>
      <c r="C9042"/>
      <c r="D9042"/>
      <c r="E9042"/>
      <c r="F9042"/>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row>
    <row r="9043" spans="2:49" ht="16.5" customHeight="1">
      <c r="B9043"/>
      <c r="C9043"/>
      <c r="D9043"/>
      <c r="E9043"/>
      <c r="F9043"/>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row>
    <row r="9044" spans="2:49" ht="16.5" customHeight="1">
      <c r="B9044"/>
      <c r="C9044"/>
      <c r="D9044"/>
      <c r="E9044"/>
      <c r="F9044"/>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row>
    <row r="9045" spans="2:49" ht="16.5" customHeight="1">
      <c r="B9045"/>
      <c r="C9045"/>
      <c r="D9045"/>
      <c r="E9045"/>
      <c r="F9045"/>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row>
    <row r="9046" spans="2:49" ht="16.5" customHeight="1">
      <c r="B9046"/>
      <c r="C9046"/>
      <c r="D9046"/>
      <c r="E9046"/>
      <c r="F9046"/>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row>
    <row r="9047" spans="2:49" ht="16.5" customHeight="1">
      <c r="B9047"/>
      <c r="C9047"/>
      <c r="D9047"/>
      <c r="E9047"/>
      <c r="F9047"/>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row>
    <row r="9048" spans="2:49" ht="16.5" customHeight="1">
      <c r="B9048"/>
      <c r="C9048"/>
      <c r="D9048"/>
      <c r="E9048"/>
      <c r="F9048"/>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row>
    <row r="9049" spans="2:49" ht="16.5" customHeight="1">
      <c r="B9049"/>
      <c r="C9049"/>
      <c r="D9049"/>
      <c r="E9049"/>
      <c r="F9049"/>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row>
    <row r="9050" spans="2:49" ht="16.5" customHeight="1">
      <c r="B9050"/>
      <c r="C9050"/>
      <c r="D9050"/>
      <c r="E9050"/>
      <c r="F905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row>
    <row r="9051" spans="2:49" ht="16.5" customHeight="1">
      <c r="B9051"/>
      <c r="C9051"/>
      <c r="D9051"/>
      <c r="E9051"/>
      <c r="F9051"/>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row>
    <row r="9052" spans="2:49" ht="16.5" customHeight="1">
      <c r="B9052"/>
      <c r="C9052"/>
      <c r="D9052"/>
      <c r="E9052"/>
      <c r="F9052"/>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row>
    <row r="9053" spans="2:49" ht="16.5" customHeight="1">
      <c r="B9053"/>
      <c r="C9053"/>
      <c r="D9053"/>
      <c r="E9053"/>
      <c r="F9053"/>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row>
    <row r="9054" spans="2:49" ht="16.5" customHeight="1">
      <c r="B9054"/>
      <c r="C9054"/>
      <c r="D9054"/>
      <c r="E9054"/>
      <c r="F9054"/>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row>
    <row r="9055" spans="2:49" ht="16.5" customHeight="1">
      <c r="B9055"/>
      <c r="C9055"/>
      <c r="D9055"/>
      <c r="E9055"/>
      <c r="F9055"/>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row>
    <row r="9056" spans="2:49" ht="16.5" customHeight="1">
      <c r="B9056"/>
      <c r="C9056"/>
      <c r="D9056"/>
      <c r="E9056"/>
      <c r="F9056"/>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row>
    <row r="9057" spans="2:49" ht="16.5" customHeight="1">
      <c r="B9057"/>
      <c r="C9057"/>
      <c r="D9057"/>
      <c r="E9057"/>
      <c r="F9057"/>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row>
    <row r="9058" spans="2:49" ht="16.5" customHeight="1">
      <c r="B9058"/>
      <c r="C9058"/>
      <c r="D9058"/>
      <c r="E9058"/>
      <c r="F9058"/>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row>
    <row r="9059" spans="2:49" ht="16.5" customHeight="1">
      <c r="B9059"/>
      <c r="C9059"/>
      <c r="D9059"/>
      <c r="E9059"/>
      <c r="F9059"/>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row>
    <row r="9060" spans="2:49" ht="16.5" customHeight="1">
      <c r="B9060"/>
      <c r="C9060"/>
      <c r="D9060"/>
      <c r="E9060"/>
      <c r="F906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row>
    <row r="9061" spans="2:49" ht="16.5" customHeight="1">
      <c r="B9061"/>
      <c r="C9061"/>
      <c r="D9061"/>
      <c r="E9061"/>
      <c r="F9061"/>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row>
    <row r="9062" spans="2:49" ht="16.5" customHeight="1">
      <c r="B9062"/>
      <c r="C9062"/>
      <c r="D9062"/>
      <c r="E9062"/>
      <c r="F9062"/>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row>
    <row r="9063" spans="2:49" ht="16.5" customHeight="1">
      <c r="B9063"/>
      <c r="C9063"/>
      <c r="D9063"/>
      <c r="E9063"/>
      <c r="F9063"/>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row>
    <row r="9064" spans="2:49" ht="16.5" customHeight="1">
      <c r="B9064"/>
      <c r="C9064"/>
      <c r="D9064"/>
      <c r="E9064"/>
      <c r="F9064"/>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row>
    <row r="9065" spans="2:49" ht="16.5" customHeight="1">
      <c r="B9065"/>
      <c r="C9065"/>
      <c r="D9065"/>
      <c r="E9065"/>
      <c r="F9065"/>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row>
    <row r="9066" spans="2:49" ht="16.5" customHeight="1">
      <c r="B9066"/>
      <c r="C9066"/>
      <c r="D9066"/>
      <c r="E9066"/>
      <c r="F9066"/>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row>
    <row r="9067" spans="2:49" ht="16.5" customHeight="1">
      <c r="B9067"/>
      <c r="C9067"/>
      <c r="D9067"/>
      <c r="E9067"/>
      <c r="F9067"/>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row>
    <row r="9068" spans="2:49" ht="16.5" customHeight="1">
      <c r="B9068"/>
      <c r="C9068"/>
      <c r="D9068"/>
      <c r="E9068"/>
      <c r="F9068"/>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row>
    <row r="9069" spans="2:49" ht="16.5" customHeight="1">
      <c r="B9069"/>
      <c r="C9069"/>
      <c r="D9069"/>
      <c r="E9069"/>
      <c r="F9069"/>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row>
    <row r="9070" spans="2:49" ht="16.5" customHeight="1">
      <c r="B9070"/>
      <c r="C9070"/>
      <c r="D9070"/>
      <c r="E9070"/>
      <c r="F907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row>
    <row r="9071" spans="2:49" ht="16.5" customHeight="1">
      <c r="B9071"/>
      <c r="C9071"/>
      <c r="D9071"/>
      <c r="E9071"/>
      <c r="F9071"/>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row>
    <row r="9072" spans="2:49" ht="16.5" customHeight="1">
      <c r="B9072"/>
      <c r="C9072"/>
      <c r="D9072"/>
      <c r="E9072"/>
      <c r="F9072"/>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row>
    <row r="9073" spans="2:49" ht="16.5" customHeight="1">
      <c r="B9073"/>
      <c r="C9073"/>
      <c r="D9073"/>
      <c r="E9073"/>
      <c r="F9073"/>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row>
    <row r="9074" spans="2:49" ht="16.5" customHeight="1">
      <c r="B9074"/>
      <c r="C9074"/>
      <c r="D9074"/>
      <c r="E9074"/>
      <c r="F9074"/>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row>
    <row r="9075" spans="2:49" ht="16.5" customHeight="1">
      <c r="B9075"/>
      <c r="C9075"/>
      <c r="D9075"/>
      <c r="E9075"/>
      <c r="F9075"/>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row>
    <row r="9076" spans="2:49" ht="16.5" customHeight="1">
      <c r="B9076"/>
      <c r="C9076"/>
      <c r="D9076"/>
      <c r="E9076"/>
      <c r="F9076"/>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row>
    <row r="9077" spans="2:49" ht="16.5" customHeight="1">
      <c r="B9077"/>
      <c r="C9077"/>
      <c r="D9077"/>
      <c r="E9077"/>
      <c r="F9077"/>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row>
    <row r="9078" spans="2:49" ht="16.5" customHeight="1">
      <c r="B9078"/>
      <c r="C9078"/>
      <c r="D9078"/>
      <c r="E9078"/>
      <c r="F9078"/>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row>
    <row r="9079" spans="2:49" ht="16.5" customHeight="1">
      <c r="B9079"/>
      <c r="C9079"/>
      <c r="D9079"/>
      <c r="E9079"/>
      <c r="F9079"/>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row>
    <row r="9080" spans="2:49" ht="16.5" customHeight="1">
      <c r="B9080"/>
      <c r="C9080"/>
      <c r="D9080"/>
      <c r="E9080"/>
      <c r="F908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row>
    <row r="9081" spans="2:49" ht="16.5" customHeight="1">
      <c r="B9081"/>
      <c r="C9081"/>
      <c r="D9081"/>
      <c r="E9081"/>
      <c r="F9081"/>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row>
    <row r="9082" spans="2:49" ht="16.5" customHeight="1">
      <c r="B9082"/>
      <c r="C9082"/>
      <c r="D9082"/>
      <c r="E9082"/>
      <c r="F9082"/>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row>
    <row r="9083" spans="2:49" ht="16.5" customHeight="1">
      <c r="B9083"/>
      <c r="C9083"/>
      <c r="D9083"/>
      <c r="E9083"/>
      <c r="F9083"/>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row>
    <row r="9084" spans="2:49" ht="16.5" customHeight="1">
      <c r="B9084"/>
      <c r="C9084"/>
      <c r="D9084"/>
      <c r="E9084"/>
      <c r="F9084"/>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row>
    <row r="9085" spans="2:49" ht="16.5" customHeight="1">
      <c r="B9085"/>
      <c r="C9085"/>
      <c r="D9085"/>
      <c r="E9085"/>
      <c r="F9085"/>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row>
    <row r="9086" spans="2:49" ht="16.5" customHeight="1">
      <c r="B9086"/>
      <c r="C9086"/>
      <c r="D9086"/>
      <c r="E9086"/>
      <c r="F9086"/>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row>
    <row r="9087" spans="2:49" ht="16.5" customHeight="1">
      <c r="B9087"/>
      <c r="C9087"/>
      <c r="D9087"/>
      <c r="E9087"/>
      <c r="F9087"/>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row>
    <row r="9088" spans="2:49" ht="16.5" customHeight="1">
      <c r="B9088"/>
      <c r="C9088"/>
      <c r="D9088"/>
      <c r="E9088"/>
      <c r="F9088"/>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row>
    <row r="9089" spans="2:49" ht="16.5" customHeight="1">
      <c r="B9089"/>
      <c r="C9089"/>
      <c r="D9089"/>
      <c r="E9089"/>
      <c r="F9089"/>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row>
    <row r="9090" spans="2:49" ht="16.5" customHeight="1">
      <c r="B9090"/>
      <c r="C9090"/>
      <c r="D9090"/>
      <c r="E9090"/>
      <c r="F909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row>
    <row r="9091" spans="2:49" ht="16.5" customHeight="1">
      <c r="B9091"/>
      <c r="C9091"/>
      <c r="D9091"/>
      <c r="E9091"/>
      <c r="F9091"/>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row>
    <row r="9092" spans="2:49" ht="16.5" customHeight="1">
      <c r="B9092"/>
      <c r="C9092"/>
      <c r="D9092"/>
      <c r="E9092"/>
      <c r="F9092"/>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row>
    <row r="9093" spans="2:49" ht="16.5" customHeight="1">
      <c r="B9093"/>
      <c r="C9093"/>
      <c r="D9093"/>
      <c r="E9093"/>
      <c r="F9093"/>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row>
    <row r="9094" spans="2:49" ht="16.5" customHeight="1">
      <c r="B9094"/>
      <c r="C9094"/>
      <c r="D9094"/>
      <c r="E9094"/>
      <c r="F9094"/>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row>
    <row r="9095" spans="2:49" ht="16.5" customHeight="1">
      <c r="B9095"/>
      <c r="C9095"/>
      <c r="D9095"/>
      <c r="E9095"/>
      <c r="F9095"/>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row>
    <row r="9096" spans="2:49" ht="16.5" customHeight="1">
      <c r="B9096"/>
      <c r="C9096"/>
      <c r="D9096"/>
      <c r="E9096"/>
      <c r="F9096"/>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row>
    <row r="9097" spans="2:49" ht="16.5" customHeight="1">
      <c r="B9097"/>
      <c r="C9097"/>
      <c r="D9097"/>
      <c r="E9097"/>
      <c r="F9097"/>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row>
    <row r="9098" spans="2:49" ht="16.5" customHeight="1">
      <c r="B9098"/>
      <c r="C9098"/>
      <c r="D9098"/>
      <c r="E9098"/>
      <c r="F9098"/>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row>
    <row r="9099" spans="2:49" ht="16.5" customHeight="1">
      <c r="B9099"/>
      <c r="C9099"/>
      <c r="D9099"/>
      <c r="E9099"/>
      <c r="F9099"/>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row>
    <row r="9100" spans="2:49" ht="16.5" customHeight="1">
      <c r="B9100"/>
      <c r="C9100"/>
      <c r="D9100"/>
      <c r="E9100"/>
      <c r="F910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row>
    <row r="9101" spans="2:49" ht="16.5" customHeight="1">
      <c r="B9101"/>
      <c r="C9101"/>
      <c r="D9101"/>
      <c r="E9101"/>
      <c r="F9101"/>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row>
    <row r="9102" spans="2:49" ht="16.5" customHeight="1">
      <c r="B9102"/>
      <c r="C9102"/>
      <c r="D9102"/>
      <c r="E9102"/>
      <c r="F9102"/>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row>
    <row r="9103" spans="2:49" ht="16.5" customHeight="1">
      <c r="B9103"/>
      <c r="C9103"/>
      <c r="D9103"/>
      <c r="E9103"/>
      <c r="F9103"/>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row>
    <row r="9104" spans="2:49" ht="16.5" customHeight="1">
      <c r="B9104"/>
      <c r="C9104"/>
      <c r="D9104"/>
      <c r="E9104"/>
      <c r="F9104"/>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row>
    <row r="9105" spans="2:49" ht="16.5" customHeight="1">
      <c r="B9105"/>
      <c r="C9105"/>
      <c r="D9105"/>
      <c r="E9105"/>
      <c r="F9105"/>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row>
    <row r="9106" spans="2:49" ht="16.5" customHeight="1">
      <c r="B9106"/>
      <c r="C9106"/>
      <c r="D9106"/>
      <c r="E9106"/>
      <c r="F9106"/>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row>
    <row r="9107" spans="2:49" ht="16.5" customHeight="1">
      <c r="B9107"/>
      <c r="C9107"/>
      <c r="D9107"/>
      <c r="E9107"/>
      <c r="F9107"/>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row>
    <row r="9108" spans="2:49" ht="16.5" customHeight="1">
      <c r="B9108"/>
      <c r="C9108"/>
      <c r="D9108"/>
      <c r="E9108"/>
      <c r="F9108"/>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row>
    <row r="9109" spans="2:49" ht="16.5" customHeight="1">
      <c r="B9109"/>
      <c r="C9109"/>
      <c r="D9109"/>
      <c r="E9109"/>
      <c r="F9109"/>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row>
    <row r="9110" spans="2:49" ht="16.5" customHeight="1">
      <c r="B9110"/>
      <c r="C9110"/>
      <c r="D9110"/>
      <c r="E9110"/>
      <c r="F911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row>
    <row r="9111" spans="2:49" ht="16.5" customHeight="1">
      <c r="B9111"/>
      <c r="C9111"/>
      <c r="D9111"/>
      <c r="E9111"/>
      <c r="F9111"/>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row>
    <row r="9112" spans="2:49" ht="16.5" customHeight="1">
      <c r="B9112"/>
      <c r="C9112"/>
      <c r="D9112"/>
      <c r="E9112"/>
      <c r="F9112"/>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row>
    <row r="9113" spans="2:49" ht="16.5" customHeight="1">
      <c r="B9113"/>
      <c r="C9113"/>
      <c r="D9113"/>
      <c r="E9113"/>
      <c r="F9113"/>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row>
    <row r="9114" spans="2:49" ht="16.5" customHeight="1">
      <c r="B9114"/>
      <c r="C9114"/>
      <c r="D9114"/>
      <c r="E9114"/>
      <c r="F9114"/>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row>
    <row r="9115" spans="2:49" ht="16.5" customHeight="1">
      <c r="B9115"/>
      <c r="C9115"/>
      <c r="D9115"/>
      <c r="E9115"/>
      <c r="F9115"/>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row>
    <row r="9116" spans="2:49" ht="16.5" customHeight="1">
      <c r="B9116"/>
      <c r="C9116"/>
      <c r="D9116"/>
      <c r="E9116"/>
      <c r="F9116"/>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row>
    <row r="9117" spans="2:49" ht="16.5" customHeight="1">
      <c r="B9117"/>
      <c r="C9117"/>
      <c r="D9117"/>
      <c r="E9117"/>
      <c r="F9117"/>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row>
    <row r="9118" spans="2:49" ht="16.5" customHeight="1">
      <c r="B9118"/>
      <c r="C9118"/>
      <c r="D9118"/>
      <c r="E9118"/>
      <c r="F9118"/>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row>
    <row r="9119" spans="2:49" ht="16.5" customHeight="1">
      <c r="B9119"/>
      <c r="C9119"/>
      <c r="D9119"/>
      <c r="E9119"/>
      <c r="F9119"/>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row>
    <row r="9120" spans="2:49" ht="16.5" customHeight="1">
      <c r="B9120"/>
      <c r="C9120"/>
      <c r="D9120"/>
      <c r="E9120"/>
      <c r="F912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row>
    <row r="9121" spans="2:49" ht="16.5" customHeight="1">
      <c r="B9121"/>
      <c r="C9121"/>
      <c r="D9121"/>
      <c r="E9121"/>
      <c r="F9121"/>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row>
    <row r="9122" spans="2:49" ht="16.5" customHeight="1">
      <c r="B9122"/>
      <c r="C9122"/>
      <c r="D9122"/>
      <c r="E9122"/>
      <c r="F9122"/>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row>
    <row r="9123" spans="2:49" ht="16.5" customHeight="1">
      <c r="B9123"/>
      <c r="C9123"/>
      <c r="D9123"/>
      <c r="E9123"/>
      <c r="F9123"/>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row>
    <row r="9124" spans="2:49" ht="16.5" customHeight="1">
      <c r="B9124"/>
      <c r="C9124"/>
      <c r="D9124"/>
      <c r="E9124"/>
      <c r="F9124"/>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row>
    <row r="9125" spans="2:49" ht="16.5" customHeight="1">
      <c r="B9125"/>
      <c r="C9125"/>
      <c r="D9125"/>
      <c r="E9125"/>
      <c r="F9125"/>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row>
    <row r="9126" spans="2:49" ht="16.5" customHeight="1">
      <c r="B9126"/>
      <c r="C9126"/>
      <c r="D9126"/>
      <c r="E9126"/>
      <c r="F9126"/>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row>
    <row r="9127" spans="2:49" ht="16.5" customHeight="1">
      <c r="B9127"/>
      <c r="C9127"/>
      <c r="D9127"/>
      <c r="E9127"/>
      <c r="F9127"/>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row>
    <row r="9128" spans="2:49" ht="16.5" customHeight="1">
      <c r="B9128"/>
      <c r="C9128"/>
      <c r="D9128"/>
      <c r="E9128"/>
      <c r="F9128"/>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row>
    <row r="9129" spans="2:49" ht="16.5" customHeight="1">
      <c r="B9129"/>
      <c r="C9129"/>
      <c r="D9129"/>
      <c r="E9129"/>
      <c r="F9129"/>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row>
    <row r="9130" spans="2:49" ht="16.5" customHeight="1">
      <c r="B9130"/>
      <c r="C9130"/>
      <c r="D9130"/>
      <c r="E9130"/>
      <c r="F9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row>
    <row r="9131" spans="2:49" ht="16.5" customHeight="1">
      <c r="B9131"/>
      <c r="C9131"/>
      <c r="D9131"/>
      <c r="E9131"/>
      <c r="F9131"/>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row>
    <row r="9132" spans="2:49" ht="16.5" customHeight="1">
      <c r="B9132"/>
      <c r="C9132"/>
      <c r="D9132"/>
      <c r="E9132"/>
      <c r="F9132"/>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row>
    <row r="9133" spans="2:49" ht="16.5" customHeight="1">
      <c r="B9133"/>
      <c r="C9133"/>
      <c r="D9133"/>
      <c r="E9133"/>
      <c r="F9133"/>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row>
    <row r="9134" spans="2:49" ht="16.5" customHeight="1">
      <c r="B9134"/>
      <c r="C9134"/>
      <c r="D9134"/>
      <c r="E9134"/>
      <c r="F9134"/>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row>
    <row r="9135" spans="2:49" ht="16.5" customHeight="1">
      <c r="B9135"/>
      <c r="C9135"/>
      <c r="D9135"/>
      <c r="E9135"/>
      <c r="F9135"/>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row>
    <row r="9136" spans="2:49" ht="16.5" customHeight="1">
      <c r="B9136"/>
      <c r="C9136"/>
      <c r="D9136"/>
      <c r="E9136"/>
      <c r="F9136"/>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row>
    <row r="9137" spans="2:49" ht="16.5" customHeight="1">
      <c r="B9137"/>
      <c r="C9137"/>
      <c r="D9137"/>
      <c r="E9137"/>
      <c r="F9137"/>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row>
    <row r="9138" spans="2:49" ht="16.5" customHeight="1">
      <c r="B9138"/>
      <c r="C9138"/>
      <c r="D9138"/>
      <c r="E9138"/>
      <c r="F9138"/>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row>
    <row r="9139" spans="2:49" ht="16.5" customHeight="1">
      <c r="B9139"/>
      <c r="C9139"/>
      <c r="D9139"/>
      <c r="E9139"/>
      <c r="F9139"/>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row>
    <row r="9140" spans="2:49" ht="16.5" customHeight="1">
      <c r="B9140"/>
      <c r="C9140"/>
      <c r="D9140"/>
      <c r="E9140"/>
      <c r="F914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row>
    <row r="9141" spans="2:49" ht="16.5" customHeight="1">
      <c r="B9141"/>
      <c r="C9141"/>
      <c r="D9141"/>
      <c r="E9141"/>
      <c r="F9141"/>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row>
    <row r="9142" spans="2:49" ht="16.5" customHeight="1">
      <c r="B9142"/>
      <c r="C9142"/>
      <c r="D9142"/>
      <c r="E9142"/>
      <c r="F9142"/>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row>
    <row r="9143" spans="2:49" ht="16.5" customHeight="1">
      <c r="B9143"/>
      <c r="C9143"/>
      <c r="D9143"/>
      <c r="E9143"/>
      <c r="F9143"/>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row>
    <row r="9144" spans="2:49" ht="16.5" customHeight="1">
      <c r="B9144"/>
      <c r="C9144"/>
      <c r="D9144"/>
      <c r="E9144"/>
      <c r="F9144"/>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row>
    <row r="9145" spans="2:49" ht="16.5" customHeight="1">
      <c r="B9145"/>
      <c r="C9145"/>
      <c r="D9145"/>
      <c r="E9145"/>
      <c r="F9145"/>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row>
    <row r="9146" spans="2:49" ht="16.5" customHeight="1">
      <c r="B9146"/>
      <c r="C9146"/>
      <c r="D9146"/>
      <c r="E9146"/>
      <c r="F9146"/>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row>
    <row r="9147" spans="2:49" ht="16.5" customHeight="1">
      <c r="B9147"/>
      <c r="C9147"/>
      <c r="D9147"/>
      <c r="E9147"/>
      <c r="F9147"/>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row>
    <row r="9148" spans="2:49" ht="16.5" customHeight="1">
      <c r="B9148"/>
      <c r="C9148"/>
      <c r="D9148"/>
      <c r="E9148"/>
      <c r="F9148"/>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row>
    <row r="9149" spans="2:49" ht="16.5" customHeight="1">
      <c r="B9149"/>
      <c r="C9149"/>
      <c r="D9149"/>
      <c r="E9149"/>
      <c r="F9149"/>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row>
    <row r="9150" spans="2:49" ht="16.5" customHeight="1">
      <c r="B9150"/>
      <c r="C9150"/>
      <c r="D9150"/>
      <c r="E9150"/>
      <c r="F915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row>
    <row r="9151" spans="2:49" ht="16.5" customHeight="1">
      <c r="B9151"/>
      <c r="C9151"/>
      <c r="D9151"/>
      <c r="E9151"/>
      <c r="F9151"/>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row>
    <row r="9152" spans="2:49" ht="16.5" customHeight="1">
      <c r="B9152"/>
      <c r="C9152"/>
      <c r="D9152"/>
      <c r="E9152"/>
      <c r="F9152"/>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row>
    <row r="9153" spans="2:49" ht="16.5" customHeight="1">
      <c r="B9153"/>
      <c r="C9153"/>
      <c r="D9153"/>
      <c r="E9153"/>
      <c r="F9153"/>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row>
    <row r="9154" spans="2:49" ht="16.5" customHeight="1">
      <c r="B9154"/>
      <c r="C9154"/>
      <c r="D9154"/>
      <c r="E9154"/>
      <c r="F9154"/>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row>
    <row r="9155" spans="2:49" ht="16.5" customHeight="1">
      <c r="B9155"/>
      <c r="C9155"/>
      <c r="D9155"/>
      <c r="E9155"/>
      <c r="F9155"/>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row>
    <row r="9156" spans="2:49" ht="16.5" customHeight="1">
      <c r="B9156"/>
      <c r="C9156"/>
      <c r="D9156"/>
      <c r="E9156"/>
      <c r="F9156"/>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row>
    <row r="9157" spans="2:49" ht="16.5" customHeight="1">
      <c r="B9157"/>
      <c r="C9157"/>
      <c r="D9157"/>
      <c r="E9157"/>
      <c r="F9157"/>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row>
    <row r="9158" spans="2:49" ht="16.5" customHeight="1">
      <c r="B9158"/>
      <c r="C9158"/>
      <c r="D9158"/>
      <c r="E9158"/>
      <c r="F9158"/>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row>
    <row r="9159" spans="2:49" ht="16.5" customHeight="1">
      <c r="B9159"/>
      <c r="C9159"/>
      <c r="D9159"/>
      <c r="E9159"/>
      <c r="F9159"/>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row>
    <row r="9160" spans="2:49" ht="16.5" customHeight="1">
      <c r="B9160"/>
      <c r="C9160"/>
      <c r="D9160"/>
      <c r="E9160"/>
      <c r="F916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row>
    <row r="9161" spans="2:49" ht="16.5" customHeight="1">
      <c r="B9161"/>
      <c r="C9161"/>
      <c r="D9161"/>
      <c r="E9161"/>
      <c r="F9161"/>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row>
    <row r="9162" spans="2:49" ht="16.5" customHeight="1">
      <c r="B9162"/>
      <c r="C9162"/>
      <c r="D9162"/>
      <c r="E9162"/>
      <c r="F9162"/>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row>
    <row r="9163" spans="2:49" ht="16.5" customHeight="1">
      <c r="B9163"/>
      <c r="C9163"/>
      <c r="D9163"/>
      <c r="E9163"/>
      <c r="F9163"/>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row>
    <row r="9164" spans="2:49" ht="16.5" customHeight="1">
      <c r="B9164"/>
      <c r="C9164"/>
      <c r="D9164"/>
      <c r="E9164"/>
      <c r="F9164"/>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row>
    <row r="9165" spans="2:49" ht="16.5" customHeight="1">
      <c r="B9165"/>
      <c r="C9165"/>
      <c r="D9165"/>
      <c r="E9165"/>
      <c r="F9165"/>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row>
    <row r="9166" spans="2:49" ht="16.5" customHeight="1">
      <c r="B9166"/>
      <c r="C9166"/>
      <c r="D9166"/>
      <c r="E9166"/>
      <c r="F9166"/>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row>
    <row r="9167" spans="2:49" ht="16.5" customHeight="1">
      <c r="B9167"/>
      <c r="C9167"/>
      <c r="D9167"/>
      <c r="E9167"/>
      <c r="F9167"/>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row>
    <row r="9168" spans="2:49" ht="16.5" customHeight="1">
      <c r="B9168"/>
      <c r="C9168"/>
      <c r="D9168"/>
      <c r="E9168"/>
      <c r="F9168"/>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row>
    <row r="9169" spans="2:49" ht="16.5" customHeight="1">
      <c r="B9169"/>
      <c r="C9169"/>
      <c r="D9169"/>
      <c r="E9169"/>
      <c r="F9169"/>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row>
    <row r="9170" spans="2:49" ht="16.5" customHeight="1">
      <c r="B9170"/>
      <c r="C9170"/>
      <c r="D9170"/>
      <c r="E9170"/>
      <c r="F917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row>
    <row r="9171" spans="2:49" ht="16.5" customHeight="1">
      <c r="B9171"/>
      <c r="C9171"/>
      <c r="D9171"/>
      <c r="E9171"/>
      <c r="F9171"/>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row>
    <row r="9172" spans="2:49" ht="16.5" customHeight="1">
      <c r="B9172"/>
      <c r="C9172"/>
      <c r="D9172"/>
      <c r="E9172"/>
      <c r="F9172"/>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row>
    <row r="9173" spans="2:49" ht="16.5" customHeight="1">
      <c r="B9173"/>
      <c r="C9173"/>
      <c r="D9173"/>
      <c r="E9173"/>
      <c r="F9173"/>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row>
    <row r="9174" spans="2:49" ht="16.5" customHeight="1">
      <c r="B9174"/>
      <c r="C9174"/>
      <c r="D9174"/>
      <c r="E9174"/>
      <c r="F9174"/>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row>
    <row r="9175" spans="2:49" ht="16.5" customHeight="1">
      <c r="B9175"/>
      <c r="C9175"/>
      <c r="D9175"/>
      <c r="E9175"/>
      <c r="F9175"/>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row>
    <row r="9176" spans="2:49" ht="16.5" customHeight="1">
      <c r="B9176"/>
      <c r="C9176"/>
      <c r="D9176"/>
      <c r="E9176"/>
      <c r="F9176"/>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row>
    <row r="9177" spans="2:49" ht="16.5" customHeight="1">
      <c r="B9177"/>
      <c r="C9177"/>
      <c r="D9177"/>
      <c r="E9177"/>
      <c r="F9177"/>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row>
    <row r="9178" spans="2:49" ht="16.5" customHeight="1">
      <c r="B9178"/>
      <c r="C9178"/>
      <c r="D9178"/>
      <c r="E9178"/>
      <c r="F9178"/>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row>
    <row r="9179" spans="2:49" ht="16.5" customHeight="1">
      <c r="B9179"/>
      <c r="C9179"/>
      <c r="D9179"/>
      <c r="E9179"/>
      <c r="F9179"/>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row>
    <row r="9180" spans="2:49" ht="16.5" customHeight="1">
      <c r="B9180"/>
      <c r="C9180"/>
      <c r="D9180"/>
      <c r="E9180"/>
      <c r="F918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row>
    <row r="9181" spans="2:49" ht="16.5" customHeight="1">
      <c r="B9181"/>
      <c r="C9181"/>
      <c r="D9181"/>
      <c r="E9181"/>
      <c r="F9181"/>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row>
    <row r="9182" spans="2:49" ht="16.5" customHeight="1">
      <c r="B9182"/>
      <c r="C9182"/>
      <c r="D9182"/>
      <c r="E9182"/>
      <c r="F9182"/>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row>
    <row r="9183" spans="2:49" ht="16.5" customHeight="1">
      <c r="B9183"/>
      <c r="C9183"/>
      <c r="D9183"/>
      <c r="E9183"/>
      <c r="F9183"/>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row>
    <row r="9184" spans="2:49" ht="16.5" customHeight="1">
      <c r="B9184"/>
      <c r="C9184"/>
      <c r="D9184"/>
      <c r="E9184"/>
      <c r="F9184"/>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row>
    <row r="9185" spans="2:49" ht="16.5" customHeight="1">
      <c r="B9185"/>
      <c r="C9185"/>
      <c r="D9185"/>
      <c r="E9185"/>
      <c r="F9185"/>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row>
    <row r="9186" spans="2:49" ht="16.5" customHeight="1">
      <c r="B9186"/>
      <c r="C9186"/>
      <c r="D9186"/>
      <c r="E9186"/>
      <c r="F9186"/>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row>
    <row r="9187" spans="2:49" ht="16.5" customHeight="1">
      <c r="B9187"/>
      <c r="C9187"/>
      <c r="D9187"/>
      <c r="E9187"/>
      <c r="F9187"/>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row>
    <row r="9188" spans="2:49" ht="16.5" customHeight="1">
      <c r="B9188"/>
      <c r="C9188"/>
      <c r="D9188"/>
      <c r="E9188"/>
      <c r="F9188"/>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row>
    <row r="9189" spans="2:49" ht="16.5" customHeight="1">
      <c r="B9189"/>
      <c r="C9189"/>
      <c r="D9189"/>
      <c r="E9189"/>
      <c r="F9189"/>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row>
    <row r="9190" spans="2:49" ht="16.5" customHeight="1">
      <c r="B9190"/>
      <c r="C9190"/>
      <c r="D9190"/>
      <c r="E9190"/>
      <c r="F919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row>
    <row r="9191" spans="2:49" ht="16.5" customHeight="1">
      <c r="B9191"/>
      <c r="C9191"/>
      <c r="D9191"/>
      <c r="E9191"/>
      <c r="F9191"/>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row>
    <row r="9192" spans="2:49" ht="16.5" customHeight="1">
      <c r="B9192"/>
      <c r="C9192"/>
      <c r="D9192"/>
      <c r="E9192"/>
      <c r="F9192"/>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row>
    <row r="9193" spans="2:49" ht="16.5" customHeight="1">
      <c r="B9193"/>
      <c r="C9193"/>
      <c r="D9193"/>
      <c r="E9193"/>
      <c r="F9193"/>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row>
    <row r="9194" spans="2:49" ht="16.5" customHeight="1">
      <c r="B9194"/>
      <c r="C9194"/>
      <c r="D9194"/>
      <c r="E9194"/>
      <c r="F9194"/>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row>
    <row r="9195" spans="2:49" ht="16.5" customHeight="1">
      <c r="B9195"/>
      <c r="C9195"/>
      <c r="D9195"/>
      <c r="E9195"/>
      <c r="F9195"/>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row>
    <row r="9196" spans="2:49" ht="16.5" customHeight="1">
      <c r="B9196"/>
      <c r="C9196"/>
      <c r="D9196"/>
      <c r="E9196"/>
      <c r="F9196"/>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row>
    <row r="9197" spans="2:49" ht="16.5" customHeight="1">
      <c r="B9197"/>
      <c r="C9197"/>
      <c r="D9197"/>
      <c r="E9197"/>
      <c r="F9197"/>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row>
    <row r="9198" spans="2:49" ht="16.5" customHeight="1">
      <c r="B9198"/>
      <c r="C9198"/>
      <c r="D9198"/>
      <c r="E9198"/>
      <c r="F9198"/>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row>
    <row r="9199" spans="2:49" ht="16.5" customHeight="1">
      <c r="B9199"/>
      <c r="C9199"/>
      <c r="D9199"/>
      <c r="E9199"/>
      <c r="F9199"/>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row>
    <row r="9200" spans="2:49" ht="16.5" customHeight="1">
      <c r="B9200"/>
      <c r="C9200"/>
      <c r="D9200"/>
      <c r="E9200"/>
      <c r="F920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row>
    <row r="9201" spans="2:49" ht="16.5" customHeight="1">
      <c r="B9201"/>
      <c r="C9201"/>
      <c r="D9201"/>
      <c r="E9201"/>
      <c r="F9201"/>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row>
    <row r="9202" spans="2:49" ht="16.5" customHeight="1">
      <c r="B9202"/>
      <c r="C9202"/>
      <c r="D9202"/>
      <c r="E9202"/>
      <c r="F9202"/>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row>
    <row r="9203" spans="2:49" ht="16.5" customHeight="1">
      <c r="B9203"/>
      <c r="C9203"/>
      <c r="D9203"/>
      <c r="E9203"/>
      <c r="F9203"/>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row>
    <row r="9204" spans="2:49" ht="16.5" customHeight="1">
      <c r="B9204"/>
      <c r="C9204"/>
      <c r="D9204"/>
      <c r="E9204"/>
      <c r="F9204"/>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row>
    <row r="9205" spans="2:49" ht="16.5" customHeight="1">
      <c r="B9205"/>
      <c r="C9205"/>
      <c r="D9205"/>
      <c r="E9205"/>
      <c r="F9205"/>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row>
    <row r="9206" spans="2:49" ht="16.5" customHeight="1">
      <c r="B9206"/>
      <c r="C9206"/>
      <c r="D9206"/>
      <c r="E9206"/>
      <c r="F9206"/>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row>
    <row r="9207" spans="2:49" ht="16.5" customHeight="1">
      <c r="B9207"/>
      <c r="C9207"/>
      <c r="D9207"/>
      <c r="E9207"/>
      <c r="F9207"/>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row>
    <row r="9208" spans="2:49" ht="16.5" customHeight="1">
      <c r="B9208"/>
      <c r="C9208"/>
      <c r="D9208"/>
      <c r="E9208"/>
      <c r="F9208"/>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row>
    <row r="9209" spans="2:49" ht="16.5" customHeight="1">
      <c r="B9209"/>
      <c r="C9209"/>
      <c r="D9209"/>
      <c r="E9209"/>
      <c r="F9209"/>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row>
    <row r="9210" spans="2:49" ht="16.5" customHeight="1">
      <c r="B9210"/>
      <c r="C9210"/>
      <c r="D9210"/>
      <c r="E9210"/>
      <c r="F921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row>
    <row r="9211" spans="2:49" ht="16.5" customHeight="1">
      <c r="B9211"/>
      <c r="C9211"/>
      <c r="D9211"/>
      <c r="E9211"/>
      <c r="F9211"/>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row>
    <row r="9212" spans="2:49" ht="16.5" customHeight="1">
      <c r="B9212"/>
      <c r="C9212"/>
      <c r="D9212"/>
      <c r="E9212"/>
      <c r="F9212"/>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row>
    <row r="9213" spans="2:49" ht="16.5" customHeight="1">
      <c r="B9213"/>
      <c r="C9213"/>
      <c r="D9213"/>
      <c r="E9213"/>
      <c r="F9213"/>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row>
    <row r="9214" spans="2:49" ht="16.5" customHeight="1">
      <c r="B9214"/>
      <c r="C9214"/>
      <c r="D9214"/>
      <c r="E9214"/>
      <c r="F9214"/>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row>
    <row r="9215" spans="2:49" ht="16.5" customHeight="1">
      <c r="B9215"/>
      <c r="C9215"/>
      <c r="D9215"/>
      <c r="E9215"/>
      <c r="F9215"/>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row>
    <row r="9216" spans="2:49" ht="16.5" customHeight="1">
      <c r="B9216"/>
      <c r="C9216"/>
      <c r="D9216"/>
      <c r="E9216"/>
      <c r="F9216"/>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row>
    <row r="9217" spans="2:49" ht="16.5" customHeight="1">
      <c r="B9217"/>
      <c r="C9217"/>
      <c r="D9217"/>
      <c r="E9217"/>
      <c r="F9217"/>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row>
    <row r="9218" spans="2:49" ht="16.5" customHeight="1">
      <c r="B9218"/>
      <c r="C9218"/>
      <c r="D9218"/>
      <c r="E9218"/>
      <c r="F9218"/>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row>
    <row r="9219" spans="2:49" ht="16.5" customHeight="1">
      <c r="B9219"/>
      <c r="C9219"/>
      <c r="D9219"/>
      <c r="E9219"/>
      <c r="F9219"/>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row>
    <row r="9220" spans="2:49" ht="16.5" customHeight="1">
      <c r="B9220"/>
      <c r="C9220"/>
      <c r="D9220"/>
      <c r="E9220"/>
      <c r="F922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row>
    <row r="9221" spans="2:49" ht="16.5" customHeight="1">
      <c r="B9221"/>
      <c r="C9221"/>
      <c r="D9221"/>
      <c r="E9221"/>
      <c r="F9221"/>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row>
    <row r="9222" spans="2:49" ht="16.5" customHeight="1">
      <c r="B9222"/>
      <c r="C9222"/>
      <c r="D9222"/>
      <c r="E9222"/>
      <c r="F9222"/>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row>
    <row r="9223" spans="2:49" ht="16.5" customHeight="1">
      <c r="B9223"/>
      <c r="C9223"/>
      <c r="D9223"/>
      <c r="E9223"/>
      <c r="F9223"/>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row>
    <row r="9224" spans="2:49" ht="16.5" customHeight="1">
      <c r="B9224"/>
      <c r="C9224"/>
      <c r="D9224"/>
      <c r="E9224"/>
      <c r="F9224"/>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row>
    <row r="9225" spans="2:49" ht="16.5" customHeight="1">
      <c r="B9225"/>
      <c r="C9225"/>
      <c r="D9225"/>
      <c r="E9225"/>
      <c r="F9225"/>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row>
    <row r="9226" spans="2:49" ht="16.5" customHeight="1">
      <c r="B9226"/>
      <c r="C9226"/>
      <c r="D9226"/>
      <c r="E9226"/>
      <c r="F9226"/>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row>
    <row r="9227" spans="2:49" ht="16.5" customHeight="1">
      <c r="B9227"/>
      <c r="C9227"/>
      <c r="D9227"/>
      <c r="E9227"/>
      <c r="F9227"/>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row>
    <row r="9228" spans="2:49" ht="16.5" customHeight="1">
      <c r="B9228"/>
      <c r="C9228"/>
      <c r="D9228"/>
      <c r="E9228"/>
      <c r="F9228"/>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row>
    <row r="9229" spans="2:49" ht="16.5" customHeight="1">
      <c r="B9229"/>
      <c r="C9229"/>
      <c r="D9229"/>
      <c r="E9229"/>
      <c r="F9229"/>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row>
    <row r="9230" spans="2:49" ht="16.5" customHeight="1">
      <c r="B9230"/>
      <c r="C9230"/>
      <c r="D9230"/>
      <c r="E9230"/>
      <c r="F92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row>
    <row r="9231" spans="2:49" ht="16.5" customHeight="1">
      <c r="B9231"/>
      <c r="C9231"/>
      <c r="D9231"/>
      <c r="E9231"/>
      <c r="F9231"/>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row>
    <row r="9232" spans="2:49" ht="16.5" customHeight="1">
      <c r="B9232"/>
      <c r="C9232"/>
      <c r="D9232"/>
      <c r="E9232"/>
      <c r="F9232"/>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row>
    <row r="9233" spans="2:49" ht="16.5" customHeight="1">
      <c r="B9233"/>
      <c r="C9233"/>
      <c r="D9233"/>
      <c r="E9233"/>
      <c r="F9233"/>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row>
    <row r="9234" spans="2:49" ht="16.5" customHeight="1">
      <c r="B9234"/>
      <c r="C9234"/>
      <c r="D9234"/>
      <c r="E9234"/>
      <c r="F9234"/>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row>
    <row r="9235" spans="2:49" ht="16.5" customHeight="1">
      <c r="B9235"/>
      <c r="C9235"/>
      <c r="D9235"/>
      <c r="E9235"/>
      <c r="F9235"/>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row>
    <row r="9236" spans="2:49" ht="16.5" customHeight="1">
      <c r="B9236"/>
      <c r="C9236"/>
      <c r="D9236"/>
      <c r="E9236"/>
      <c r="F9236"/>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row>
    <row r="9237" spans="2:49" ht="16.5" customHeight="1">
      <c r="B9237"/>
      <c r="C9237"/>
      <c r="D9237"/>
      <c r="E9237"/>
      <c r="F9237"/>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row>
    <row r="9238" spans="2:49" ht="16.5" customHeight="1">
      <c r="B9238"/>
      <c r="C9238"/>
      <c r="D9238"/>
      <c r="E9238"/>
      <c r="F9238"/>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row>
    <row r="9239" spans="2:49" ht="16.5" customHeight="1">
      <c r="B9239"/>
      <c r="C9239"/>
      <c r="D9239"/>
      <c r="E9239"/>
      <c r="F9239"/>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row>
    <row r="9240" spans="2:49" ht="16.5" customHeight="1">
      <c r="B9240"/>
      <c r="C9240"/>
      <c r="D9240"/>
      <c r="E9240"/>
      <c r="F924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row>
    <row r="9241" spans="2:49" ht="16.5" customHeight="1">
      <c r="B9241"/>
      <c r="C9241"/>
      <c r="D9241"/>
      <c r="E9241"/>
      <c r="F9241"/>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row>
    <row r="9242" spans="2:49" ht="16.5" customHeight="1">
      <c r="B9242"/>
      <c r="C9242"/>
      <c r="D9242"/>
      <c r="E9242"/>
      <c r="F9242"/>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row>
    <row r="9243" spans="2:49" ht="16.5" customHeight="1">
      <c r="B9243"/>
      <c r="C9243"/>
      <c r="D9243"/>
      <c r="E9243"/>
      <c r="F9243"/>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row>
    <row r="9244" spans="2:49" ht="16.5" customHeight="1">
      <c r="B9244"/>
      <c r="C9244"/>
      <c r="D9244"/>
      <c r="E9244"/>
      <c r="F9244"/>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row>
    <row r="9245" spans="2:49" ht="16.5" customHeight="1">
      <c r="B9245"/>
      <c r="C9245"/>
      <c r="D9245"/>
      <c r="E9245"/>
      <c r="F9245"/>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row>
    <row r="9246" spans="2:49" ht="16.5" customHeight="1">
      <c r="B9246"/>
      <c r="C9246"/>
      <c r="D9246"/>
      <c r="E9246"/>
      <c r="F9246"/>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row>
    <row r="9247" spans="2:49" ht="16.5" customHeight="1">
      <c r="B9247"/>
      <c r="C9247"/>
      <c r="D9247"/>
      <c r="E9247"/>
      <c r="F9247"/>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row>
    <row r="9248" spans="2:49" ht="16.5" customHeight="1">
      <c r="B9248"/>
      <c r="C9248"/>
      <c r="D9248"/>
      <c r="E9248"/>
      <c r="F9248"/>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row>
    <row r="9249" spans="2:49" ht="16.5" customHeight="1">
      <c r="B9249"/>
      <c r="C9249"/>
      <c r="D9249"/>
      <c r="E9249"/>
      <c r="F9249"/>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row>
    <row r="9250" spans="2:49" ht="16.5" customHeight="1">
      <c r="B9250"/>
      <c r="C9250"/>
      <c r="D9250"/>
      <c r="E9250"/>
      <c r="F925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row>
    <row r="9251" spans="2:49" ht="16.5" customHeight="1">
      <c r="B9251"/>
      <c r="C9251"/>
      <c r="D9251"/>
      <c r="E9251"/>
      <c r="F9251"/>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row>
    <row r="9252" spans="2:49" ht="16.5" customHeight="1">
      <c r="B9252"/>
      <c r="C9252"/>
      <c r="D9252"/>
      <c r="E9252"/>
      <c r="F9252"/>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row>
    <row r="9253" spans="2:49" ht="16.5" customHeight="1">
      <c r="B9253"/>
      <c r="C9253"/>
      <c r="D9253"/>
      <c r="E9253"/>
      <c r="F9253"/>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row>
    <row r="9254" spans="2:49" ht="16.5" customHeight="1">
      <c r="B9254"/>
      <c r="C9254"/>
      <c r="D9254"/>
      <c r="E9254"/>
      <c r="F9254"/>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row>
    <row r="9255" spans="2:49" ht="16.5" customHeight="1">
      <c r="B9255"/>
      <c r="C9255"/>
      <c r="D9255"/>
      <c r="E9255"/>
      <c r="F9255"/>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row>
    <row r="9256" spans="2:49" ht="16.5" customHeight="1">
      <c r="B9256"/>
      <c r="C9256"/>
      <c r="D9256"/>
      <c r="E9256"/>
      <c r="F9256"/>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row>
    <row r="9257" spans="2:49" ht="16.5" customHeight="1">
      <c r="B9257"/>
      <c r="C9257"/>
      <c r="D9257"/>
      <c r="E9257"/>
      <c r="F9257"/>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row>
    <row r="9258" spans="2:49" ht="16.5" customHeight="1">
      <c r="B9258"/>
      <c r="C9258"/>
      <c r="D9258"/>
      <c r="E9258"/>
      <c r="F9258"/>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row>
    <row r="9259" spans="2:49" ht="16.5" customHeight="1">
      <c r="B9259"/>
      <c r="C9259"/>
      <c r="D9259"/>
      <c r="E9259"/>
      <c r="F9259"/>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row>
    <row r="9260" spans="2:49" ht="16.5" customHeight="1">
      <c r="B9260"/>
      <c r="C9260"/>
      <c r="D9260"/>
      <c r="E9260"/>
      <c r="F926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row>
    <row r="9261" spans="2:49" ht="16.5" customHeight="1">
      <c r="B9261"/>
      <c r="C9261"/>
      <c r="D9261"/>
      <c r="E9261"/>
      <c r="F9261"/>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row>
    <row r="9262" spans="2:49" ht="16.5" customHeight="1">
      <c r="B9262"/>
      <c r="C9262"/>
      <c r="D9262"/>
      <c r="E9262"/>
      <c r="F9262"/>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row>
    <row r="9263" spans="2:49" ht="16.5" customHeight="1">
      <c r="B9263"/>
      <c r="C9263"/>
      <c r="D9263"/>
      <c r="E9263"/>
      <c r="F9263"/>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row>
    <row r="9264" spans="2:49" ht="16.5" customHeight="1">
      <c r="B9264"/>
      <c r="C9264"/>
      <c r="D9264"/>
      <c r="E9264"/>
      <c r="F9264"/>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row>
    <row r="9265" spans="2:49" ht="16.5" customHeight="1">
      <c r="B9265"/>
      <c r="C9265"/>
      <c r="D9265"/>
      <c r="E9265"/>
      <c r="F9265"/>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row>
    <row r="9266" spans="2:49" ht="16.5" customHeight="1">
      <c r="B9266"/>
      <c r="C9266"/>
      <c r="D9266"/>
      <c r="E9266"/>
      <c r="F9266"/>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row>
    <row r="9267" spans="2:49" ht="16.5" customHeight="1">
      <c r="B9267"/>
      <c r="C9267"/>
      <c r="D9267"/>
      <c r="E9267"/>
      <c r="F9267"/>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row>
    <row r="9268" spans="2:49" ht="16.5" customHeight="1">
      <c r="B9268"/>
      <c r="C9268"/>
      <c r="D9268"/>
      <c r="E9268"/>
      <c r="F9268"/>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row>
    <row r="9269" spans="2:49" ht="16.5" customHeight="1">
      <c r="B9269"/>
      <c r="C9269"/>
      <c r="D9269"/>
      <c r="E9269"/>
      <c r="F9269"/>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row>
    <row r="9270" spans="2:49" ht="16.5" customHeight="1">
      <c r="B9270"/>
      <c r="C9270"/>
      <c r="D9270"/>
      <c r="E9270"/>
      <c r="F927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row>
    <row r="9271" spans="2:49" ht="16.5" customHeight="1">
      <c r="B9271"/>
      <c r="C9271"/>
      <c r="D9271"/>
      <c r="E9271"/>
      <c r="F9271"/>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row>
    <row r="9272" spans="2:49" ht="16.5" customHeight="1">
      <c r="B9272"/>
      <c r="C9272"/>
      <c r="D9272"/>
      <c r="E9272"/>
      <c r="F9272"/>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row>
    <row r="9273" spans="2:49" ht="16.5" customHeight="1">
      <c r="B9273"/>
      <c r="C9273"/>
      <c r="D9273"/>
      <c r="E9273"/>
      <c r="F9273"/>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row>
    <row r="9274" spans="2:49" ht="16.5" customHeight="1">
      <c r="B9274"/>
      <c r="C9274"/>
      <c r="D9274"/>
      <c r="E9274"/>
      <c r="F9274"/>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row>
    <row r="9275" spans="2:49" ht="16.5" customHeight="1">
      <c r="B9275"/>
      <c r="C9275"/>
      <c r="D9275"/>
      <c r="E9275"/>
      <c r="F9275"/>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row>
    <row r="9276" spans="2:49" ht="16.5" customHeight="1">
      <c r="B9276"/>
      <c r="C9276"/>
      <c r="D9276"/>
      <c r="E9276"/>
      <c r="F9276"/>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row>
    <row r="9277" spans="2:49" ht="16.5" customHeight="1">
      <c r="B9277"/>
      <c r="C9277"/>
      <c r="D9277"/>
      <c r="E9277"/>
      <c r="F9277"/>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row>
    <row r="9278" spans="2:49" ht="16.5" customHeight="1">
      <c r="B9278"/>
      <c r="C9278"/>
      <c r="D9278"/>
      <c r="E9278"/>
      <c r="F9278"/>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row>
    <row r="9279" spans="2:49" ht="16.5" customHeight="1">
      <c r="B9279"/>
      <c r="C9279"/>
      <c r="D9279"/>
      <c r="E9279"/>
      <c r="F9279"/>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row>
    <row r="9280" spans="2:49" ht="16.5" customHeight="1">
      <c r="B9280"/>
      <c r="C9280"/>
      <c r="D9280"/>
      <c r="E9280"/>
      <c r="F928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row>
    <row r="9281" spans="2:49" ht="16.5" customHeight="1">
      <c r="B9281"/>
      <c r="C9281"/>
      <c r="D9281"/>
      <c r="E9281"/>
      <c r="F9281"/>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row>
    <row r="9282" spans="2:49" ht="16.5" customHeight="1">
      <c r="B9282"/>
      <c r="C9282"/>
      <c r="D9282"/>
      <c r="E9282"/>
      <c r="F9282"/>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row>
    <row r="9283" spans="2:49" ht="16.5" customHeight="1">
      <c r="B9283"/>
      <c r="C9283"/>
      <c r="D9283"/>
      <c r="E9283"/>
      <c r="F9283"/>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row>
    <row r="9284" spans="2:49" ht="16.5" customHeight="1">
      <c r="B9284"/>
      <c r="C9284"/>
      <c r="D9284"/>
      <c r="E9284"/>
      <c r="F9284"/>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row>
    <row r="9285" spans="2:49" ht="16.5" customHeight="1">
      <c r="B9285"/>
      <c r="C9285"/>
      <c r="D9285"/>
      <c r="E9285"/>
      <c r="F9285"/>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row>
    <row r="9286" spans="2:49" ht="16.5" customHeight="1">
      <c r="B9286"/>
      <c r="C9286"/>
      <c r="D9286"/>
      <c r="E9286"/>
      <c r="F9286"/>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row>
    <row r="9287" spans="2:49" ht="16.5" customHeight="1">
      <c r="B9287"/>
      <c r="C9287"/>
      <c r="D9287"/>
      <c r="E9287"/>
      <c r="F9287"/>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row>
    <row r="9288" spans="2:49" ht="16.5" customHeight="1">
      <c r="B9288"/>
      <c r="C9288"/>
      <c r="D9288"/>
      <c r="E9288"/>
      <c r="F9288"/>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row>
    <row r="9289" spans="2:49" ht="16.5" customHeight="1">
      <c r="B9289"/>
      <c r="C9289"/>
      <c r="D9289"/>
      <c r="E9289"/>
      <c r="F9289"/>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row>
    <row r="9290" spans="2:49" ht="16.5" customHeight="1">
      <c r="B9290"/>
      <c r="C9290"/>
      <c r="D9290"/>
      <c r="E9290"/>
      <c r="F929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row>
    <row r="9291" spans="2:49" ht="16.5" customHeight="1">
      <c r="B9291"/>
      <c r="C9291"/>
      <c r="D9291"/>
      <c r="E9291"/>
      <c r="F9291"/>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row>
    <row r="9292" spans="2:49" ht="16.5" customHeight="1">
      <c r="B9292"/>
      <c r="C9292"/>
      <c r="D9292"/>
      <c r="E9292"/>
      <c r="F9292"/>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row>
    <row r="9293" spans="2:49" ht="16.5" customHeight="1">
      <c r="B9293"/>
      <c r="C9293"/>
      <c r="D9293"/>
      <c r="E9293"/>
      <c r="F9293"/>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row>
    <row r="9294" spans="2:49" ht="16.5" customHeight="1">
      <c r="B9294"/>
      <c r="C9294"/>
      <c r="D9294"/>
      <c r="E9294"/>
      <c r="F9294"/>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row>
    <row r="9295" spans="2:49" ht="16.5" customHeight="1">
      <c r="B9295"/>
      <c r="C9295"/>
      <c r="D9295"/>
      <c r="E9295"/>
      <c r="F9295"/>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row>
    <row r="9296" spans="2:49" ht="16.5" customHeight="1">
      <c r="B9296"/>
      <c r="C9296"/>
      <c r="D9296"/>
      <c r="E9296"/>
      <c r="F9296"/>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row>
    <row r="9297" spans="2:49" ht="16.5" customHeight="1">
      <c r="B9297"/>
      <c r="C9297"/>
      <c r="D9297"/>
      <c r="E9297"/>
      <c r="F9297"/>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row>
    <row r="9298" spans="2:49" ht="16.5" customHeight="1">
      <c r="B9298"/>
      <c r="C9298"/>
      <c r="D9298"/>
      <c r="E9298"/>
      <c r="F9298"/>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row>
    <row r="9299" spans="2:49" ht="16.5" customHeight="1">
      <c r="B9299"/>
      <c r="C9299"/>
      <c r="D9299"/>
      <c r="E9299"/>
      <c r="F9299"/>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row>
    <row r="9300" spans="2:49" ht="16.5" customHeight="1">
      <c r="B9300"/>
      <c r="C9300"/>
      <c r="D9300"/>
      <c r="E9300"/>
      <c r="F930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row>
    <row r="9301" spans="2:49" ht="16.5" customHeight="1">
      <c r="B9301"/>
      <c r="C9301"/>
      <c r="D9301"/>
      <c r="E9301"/>
      <c r="F9301"/>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row>
    <row r="9302" spans="2:49" ht="16.5" customHeight="1">
      <c r="B9302"/>
      <c r="C9302"/>
      <c r="D9302"/>
      <c r="E9302"/>
      <c r="F9302"/>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row>
    <row r="9303" spans="2:49" ht="16.5" customHeight="1">
      <c r="B9303"/>
      <c r="C9303"/>
      <c r="D9303"/>
      <c r="E9303"/>
      <c r="F9303"/>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row>
    <row r="9304" spans="2:49" ht="16.5" customHeight="1">
      <c r="B9304"/>
      <c r="C9304"/>
      <c r="D9304"/>
      <c r="E9304"/>
      <c r="F9304"/>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row>
    <row r="9305" spans="2:49" ht="16.5" customHeight="1">
      <c r="B9305"/>
      <c r="C9305"/>
      <c r="D9305"/>
      <c r="E9305"/>
      <c r="F9305"/>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row>
    <row r="9306" spans="2:49" ht="16.5" customHeight="1">
      <c r="B9306"/>
      <c r="C9306"/>
      <c r="D9306"/>
      <c r="E9306"/>
      <c r="F9306"/>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row>
    <row r="9307" spans="2:49" ht="16.5" customHeight="1">
      <c r="B9307"/>
      <c r="C9307"/>
      <c r="D9307"/>
      <c r="E9307"/>
      <c r="F9307"/>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row>
    <row r="9308" spans="2:49" ht="16.5" customHeight="1">
      <c r="B9308"/>
      <c r="C9308"/>
      <c r="D9308"/>
      <c r="E9308"/>
      <c r="F9308"/>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row>
    <row r="9309" spans="2:49" ht="16.5" customHeight="1">
      <c r="B9309"/>
      <c r="C9309"/>
      <c r="D9309"/>
      <c r="E9309"/>
      <c r="F9309"/>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row>
    <row r="9310" spans="2:49" ht="16.5" customHeight="1">
      <c r="B9310"/>
      <c r="C9310"/>
      <c r="D9310"/>
      <c r="E9310"/>
      <c r="F931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row>
    <row r="9311" spans="2:49" ht="16.5" customHeight="1">
      <c r="B9311"/>
      <c r="C9311"/>
      <c r="D9311"/>
      <c r="E9311"/>
      <c r="F9311"/>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row>
    <row r="9312" spans="2:49" ht="16.5" customHeight="1">
      <c r="B9312"/>
      <c r="C9312"/>
      <c r="D9312"/>
      <c r="E9312"/>
      <c r="F9312"/>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row>
    <row r="9313" spans="2:49" ht="16.5" customHeight="1">
      <c r="B9313"/>
      <c r="C9313"/>
      <c r="D9313"/>
      <c r="E9313"/>
      <c r="F9313"/>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row>
    <row r="9314" spans="2:49" ht="16.5" customHeight="1">
      <c r="B9314"/>
      <c r="C9314"/>
      <c r="D9314"/>
      <c r="E9314"/>
      <c r="F9314"/>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row>
    <row r="9315" spans="2:49" ht="16.5" customHeight="1">
      <c r="B9315"/>
      <c r="C9315"/>
      <c r="D9315"/>
      <c r="E9315"/>
      <c r="F9315"/>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row>
    <row r="9316" spans="2:49" ht="16.5" customHeight="1">
      <c r="B9316"/>
      <c r="C9316"/>
      <c r="D9316"/>
      <c r="E9316"/>
      <c r="F9316"/>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row>
    <row r="9317" spans="2:49" ht="16.5" customHeight="1">
      <c r="B9317"/>
      <c r="C9317"/>
      <c r="D9317"/>
      <c r="E9317"/>
      <c r="F9317"/>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row>
    <row r="9318" spans="2:49" ht="16.5" customHeight="1">
      <c r="B9318"/>
      <c r="C9318"/>
      <c r="D9318"/>
      <c r="E9318"/>
      <c r="F9318"/>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row>
    <row r="9319" spans="2:49" ht="16.5" customHeight="1">
      <c r="B9319"/>
      <c r="C9319"/>
      <c r="D9319"/>
      <c r="E9319"/>
      <c r="F9319"/>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row>
    <row r="9320" spans="2:49" ht="16.5" customHeight="1">
      <c r="B9320"/>
      <c r="C9320"/>
      <c r="D9320"/>
      <c r="E9320"/>
      <c r="F932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row>
    <row r="9321" spans="2:49" ht="16.5" customHeight="1">
      <c r="B9321"/>
      <c r="C9321"/>
      <c r="D9321"/>
      <c r="E9321"/>
      <c r="F9321"/>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row>
    <row r="9322" spans="2:49" ht="16.5" customHeight="1">
      <c r="B9322"/>
      <c r="C9322"/>
      <c r="D9322"/>
      <c r="E9322"/>
      <c r="F9322"/>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row>
    <row r="9323" spans="2:49" ht="16.5" customHeight="1">
      <c r="B9323"/>
      <c r="C9323"/>
      <c r="D9323"/>
      <c r="E9323"/>
      <c r="F9323"/>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row>
    <row r="9324" spans="2:49" ht="16.5" customHeight="1">
      <c r="B9324"/>
      <c r="C9324"/>
      <c r="D9324"/>
      <c r="E9324"/>
      <c r="F9324"/>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row>
    <row r="9325" spans="2:49" ht="16.5" customHeight="1">
      <c r="B9325"/>
      <c r="C9325"/>
      <c r="D9325"/>
      <c r="E9325"/>
      <c r="F9325"/>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row>
    <row r="9326" spans="2:49" ht="16.5" customHeight="1">
      <c r="B9326"/>
      <c r="C9326"/>
      <c r="D9326"/>
      <c r="E9326"/>
      <c r="F9326"/>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row>
    <row r="9327" spans="2:49" ht="16.5" customHeight="1">
      <c r="B9327"/>
      <c r="C9327"/>
      <c r="D9327"/>
      <c r="E9327"/>
      <c r="F9327"/>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row>
    <row r="9328" spans="2:49" ht="16.5" customHeight="1">
      <c r="B9328"/>
      <c r="C9328"/>
      <c r="D9328"/>
      <c r="E9328"/>
      <c r="F9328"/>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row>
    <row r="9329" spans="2:49" ht="16.5" customHeight="1">
      <c r="B9329"/>
      <c r="C9329"/>
      <c r="D9329"/>
      <c r="E9329"/>
      <c r="F9329"/>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row>
    <row r="9330" spans="2:49" ht="16.5" customHeight="1">
      <c r="B9330"/>
      <c r="C9330"/>
      <c r="D9330"/>
      <c r="E9330"/>
      <c r="F93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row>
    <row r="9331" spans="2:49" ht="16.5" customHeight="1">
      <c r="B9331"/>
      <c r="C9331"/>
      <c r="D9331"/>
      <c r="E9331"/>
      <c r="F9331"/>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row>
    <row r="9332" spans="2:49" ht="16.5" customHeight="1">
      <c r="B9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row>
    <row r="9333" spans="2:49" ht="16.5" customHeight="1">
      <c r="B9333"/>
      <c r="C9333"/>
      <c r="D9333"/>
      <c r="E9333"/>
      <c r="F9333"/>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row>
    <row r="9334" spans="2:49" ht="16.5" customHeight="1">
      <c r="B9334"/>
      <c r="C9334"/>
      <c r="D9334"/>
      <c r="E9334"/>
      <c r="F9334"/>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row>
    <row r="9335" spans="2:49" ht="16.5" customHeight="1">
      <c r="B9335"/>
      <c r="C9335"/>
      <c r="D9335"/>
      <c r="E9335"/>
      <c r="F9335"/>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row>
    <row r="9336" spans="2:49" ht="16.5" customHeight="1">
      <c r="B9336"/>
      <c r="C9336"/>
      <c r="D9336"/>
      <c r="E9336"/>
      <c r="F9336"/>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row>
    <row r="9337" spans="2:49" ht="16.5" customHeight="1">
      <c r="B9337"/>
      <c r="C9337"/>
      <c r="D9337"/>
      <c r="E9337"/>
      <c r="F9337"/>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row>
    <row r="9338" spans="2:49" ht="16.5" customHeight="1">
      <c r="B9338"/>
      <c r="C9338"/>
      <c r="D9338"/>
      <c r="E9338"/>
      <c r="F9338"/>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row>
    <row r="9339" spans="2:49" ht="16.5" customHeight="1">
      <c r="B9339"/>
      <c r="C9339"/>
      <c r="D9339"/>
      <c r="E9339"/>
      <c r="F9339"/>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row>
    <row r="9340" spans="2:49" ht="16.5" customHeight="1">
      <c r="B9340"/>
      <c r="C9340"/>
      <c r="D9340"/>
      <c r="E9340"/>
      <c r="F934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row>
    <row r="9341" spans="2:49" ht="16.5" customHeight="1">
      <c r="B9341"/>
      <c r="C9341"/>
      <c r="D9341"/>
      <c r="E9341"/>
      <c r="F9341"/>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row>
    <row r="9342" spans="2:49" ht="16.5" customHeight="1">
      <c r="B9342"/>
      <c r="C9342"/>
      <c r="D9342"/>
      <c r="E9342"/>
      <c r="F9342"/>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row>
    <row r="9343" spans="2:49" ht="16.5" customHeight="1">
      <c r="B9343"/>
      <c r="C9343"/>
      <c r="D9343"/>
      <c r="E9343"/>
      <c r="F9343"/>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row>
    <row r="9344" spans="2:49" ht="16.5" customHeight="1">
      <c r="B9344"/>
      <c r="C9344"/>
      <c r="D9344"/>
      <c r="E9344"/>
      <c r="F9344"/>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row>
    <row r="9345" spans="2:49" ht="16.5" customHeight="1">
      <c r="B9345"/>
      <c r="C9345"/>
      <c r="D9345"/>
      <c r="E9345"/>
      <c r="F9345"/>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row>
    <row r="9346" spans="2:49" ht="16.5" customHeight="1">
      <c r="B9346"/>
      <c r="C9346"/>
      <c r="D9346"/>
      <c r="E9346"/>
      <c r="F9346"/>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row>
    <row r="9347" spans="2:49" ht="16.5" customHeight="1">
      <c r="B9347"/>
      <c r="C9347"/>
      <c r="D9347"/>
      <c r="E9347"/>
      <c r="F9347"/>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row>
    <row r="9348" spans="2:49" ht="16.5" customHeight="1">
      <c r="B9348"/>
      <c r="C9348"/>
      <c r="D9348"/>
      <c r="E9348"/>
      <c r="F9348"/>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row>
    <row r="9349" spans="2:49" ht="16.5" customHeight="1">
      <c r="B9349"/>
      <c r="C9349"/>
      <c r="D9349"/>
      <c r="E9349"/>
      <c r="F9349"/>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row>
    <row r="9350" spans="2:49" ht="16.5" customHeight="1">
      <c r="B9350"/>
      <c r="C9350"/>
      <c r="D9350"/>
      <c r="E9350"/>
      <c r="F935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row>
    <row r="9351" spans="2:49" ht="16.5" customHeight="1">
      <c r="B9351"/>
      <c r="C9351"/>
      <c r="D9351"/>
      <c r="E9351"/>
      <c r="F9351"/>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row>
    <row r="9352" spans="2:49" ht="16.5" customHeight="1">
      <c r="B9352"/>
      <c r="C9352"/>
      <c r="D9352"/>
      <c r="E9352"/>
      <c r="F9352"/>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row>
    <row r="9353" spans="2:49" ht="16.5" customHeight="1">
      <c r="B9353"/>
      <c r="C9353"/>
      <c r="D9353"/>
      <c r="E9353"/>
      <c r="F9353"/>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row>
    <row r="9354" spans="2:49" ht="16.5" customHeight="1">
      <c r="B9354"/>
      <c r="C9354"/>
      <c r="D9354"/>
      <c r="E9354"/>
      <c r="F9354"/>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row>
    <row r="9355" spans="2:49" ht="16.5" customHeight="1">
      <c r="B9355"/>
      <c r="C9355"/>
      <c r="D9355"/>
      <c r="E9355"/>
      <c r="F9355"/>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row>
    <row r="9356" spans="2:49" ht="16.5" customHeight="1">
      <c r="B9356"/>
      <c r="C9356"/>
      <c r="D9356"/>
      <c r="E9356"/>
      <c r="F9356"/>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row>
    <row r="9357" spans="2:49" ht="16.5" customHeight="1">
      <c r="B9357"/>
      <c r="C9357"/>
      <c r="D9357"/>
      <c r="E9357"/>
      <c r="F9357"/>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row>
    <row r="9358" spans="2:49" ht="16.5" customHeight="1">
      <c r="B9358"/>
      <c r="C9358"/>
      <c r="D9358"/>
      <c r="E9358"/>
      <c r="F9358"/>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row>
    <row r="9359" spans="2:49" ht="16.5" customHeight="1">
      <c r="B9359"/>
      <c r="C9359"/>
      <c r="D9359"/>
      <c r="E9359"/>
      <c r="F9359"/>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row>
    <row r="9360" spans="2:49" ht="16.5" customHeight="1">
      <c r="B9360"/>
      <c r="C9360"/>
      <c r="D9360"/>
      <c r="E9360"/>
      <c r="F936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row>
    <row r="9361" spans="2:49" ht="16.5" customHeight="1">
      <c r="B9361"/>
      <c r="C9361"/>
      <c r="D9361"/>
      <c r="E9361"/>
      <c r="F9361"/>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row>
    <row r="9362" spans="2:49" ht="16.5" customHeight="1">
      <c r="B9362"/>
      <c r="C9362"/>
      <c r="D9362"/>
      <c r="E9362"/>
      <c r="F9362"/>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row>
    <row r="9363" spans="2:49" ht="16.5" customHeight="1">
      <c r="B9363"/>
      <c r="C9363"/>
      <c r="D9363"/>
      <c r="E9363"/>
      <c r="F9363"/>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row>
    <row r="9364" spans="2:49" ht="16.5" customHeight="1">
      <c r="B9364"/>
      <c r="C9364"/>
      <c r="D9364"/>
      <c r="E9364"/>
      <c r="F9364"/>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row>
    <row r="9365" spans="2:49" ht="16.5" customHeight="1">
      <c r="B9365"/>
      <c r="C9365"/>
      <c r="D9365"/>
      <c r="E9365"/>
      <c r="F9365"/>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row>
    <row r="9366" spans="2:49" ht="16.5" customHeight="1">
      <c r="B9366"/>
      <c r="C9366"/>
      <c r="D9366"/>
      <c r="E9366"/>
      <c r="F9366"/>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row>
    <row r="9367" spans="2:49" ht="16.5" customHeight="1">
      <c r="B9367"/>
      <c r="C9367"/>
      <c r="D9367"/>
      <c r="E9367"/>
      <c r="F9367"/>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row>
    <row r="9368" spans="2:49" ht="16.5" customHeight="1">
      <c r="B9368"/>
      <c r="C9368"/>
      <c r="D9368"/>
      <c r="E9368"/>
      <c r="F9368"/>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row>
    <row r="9369" spans="2:49" ht="16.5" customHeight="1">
      <c r="B9369"/>
      <c r="C9369"/>
      <c r="D9369"/>
      <c r="E9369"/>
      <c r="F9369"/>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row>
    <row r="9370" spans="2:49" ht="16.5" customHeight="1">
      <c r="B9370"/>
      <c r="C9370"/>
      <c r="D9370"/>
      <c r="E9370"/>
      <c r="F937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row>
    <row r="9371" spans="2:49" ht="16.5" customHeight="1">
      <c r="B9371"/>
      <c r="C9371"/>
      <c r="D9371"/>
      <c r="E9371"/>
      <c r="F9371"/>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row>
    <row r="9372" spans="2:49" ht="16.5" customHeight="1">
      <c r="B9372"/>
      <c r="C9372"/>
      <c r="D9372"/>
      <c r="E9372"/>
      <c r="F9372"/>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row>
    <row r="9373" spans="2:49" ht="16.5" customHeight="1">
      <c r="B9373"/>
      <c r="C9373"/>
      <c r="D9373"/>
      <c r="E9373"/>
      <c r="F9373"/>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row>
    <row r="9374" spans="2:49" ht="16.5" customHeight="1">
      <c r="B9374"/>
      <c r="C9374"/>
      <c r="D9374"/>
      <c r="E9374"/>
      <c r="F9374"/>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row>
    <row r="9375" spans="2:49" ht="16.5" customHeight="1">
      <c r="B9375"/>
      <c r="C9375"/>
      <c r="D9375"/>
      <c r="E9375"/>
      <c r="F9375"/>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row>
    <row r="9376" spans="2:49" ht="16.5" customHeight="1">
      <c r="B9376"/>
      <c r="C9376"/>
      <c r="D9376"/>
      <c r="E9376"/>
      <c r="F9376"/>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row>
    <row r="9377" spans="2:49" ht="16.5" customHeight="1">
      <c r="B9377"/>
      <c r="C9377"/>
      <c r="D9377"/>
      <c r="E9377"/>
      <c r="F9377"/>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row>
    <row r="9378" spans="2:49" ht="16.5" customHeight="1">
      <c r="B9378"/>
      <c r="C9378"/>
      <c r="D9378"/>
      <c r="E9378"/>
      <c r="F9378"/>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row>
    <row r="9379" spans="2:49" ht="16.5" customHeight="1">
      <c r="B9379"/>
      <c r="C9379"/>
      <c r="D9379"/>
      <c r="E9379"/>
      <c r="F9379"/>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row>
    <row r="9380" spans="2:49" ht="16.5" customHeight="1">
      <c r="B9380"/>
      <c r="C9380"/>
      <c r="D9380"/>
      <c r="E9380"/>
      <c r="F938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row>
    <row r="9381" spans="2:49" ht="16.5" customHeight="1">
      <c r="B9381"/>
      <c r="C9381"/>
      <c r="D9381"/>
      <c r="E9381"/>
      <c r="F9381"/>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row>
    <row r="9382" spans="2:49" ht="16.5" customHeight="1">
      <c r="B9382"/>
      <c r="C9382"/>
      <c r="D9382"/>
      <c r="E9382"/>
      <c r="F9382"/>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row>
    <row r="9383" spans="2:49" ht="16.5" customHeight="1">
      <c r="B9383"/>
      <c r="C9383"/>
      <c r="D9383"/>
      <c r="E9383"/>
      <c r="F9383"/>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row>
    <row r="9384" spans="2:49" ht="16.5" customHeight="1">
      <c r="B9384"/>
      <c r="C9384"/>
      <c r="D9384"/>
      <c r="E9384"/>
      <c r="F9384"/>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row>
    <row r="9385" spans="2:49" ht="16.5" customHeight="1">
      <c r="B9385"/>
      <c r="C9385"/>
      <c r="D9385"/>
      <c r="E9385"/>
      <c r="F9385"/>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row>
    <row r="9386" spans="2:49" ht="16.5" customHeight="1">
      <c r="B9386"/>
      <c r="C9386"/>
      <c r="D9386"/>
      <c r="E9386"/>
      <c r="F9386"/>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row>
    <row r="9387" spans="2:49" ht="16.5" customHeight="1">
      <c r="B9387"/>
      <c r="C9387"/>
      <c r="D9387"/>
      <c r="E9387"/>
      <c r="F9387"/>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row>
    <row r="9388" spans="2:49" ht="16.5" customHeight="1">
      <c r="B9388"/>
      <c r="C9388"/>
      <c r="D9388"/>
      <c r="E9388"/>
      <c r="F9388"/>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row>
    <row r="9389" spans="2:49" ht="16.5" customHeight="1">
      <c r="B9389"/>
      <c r="C9389"/>
      <c r="D9389"/>
      <c r="E9389"/>
      <c r="F9389"/>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row>
    <row r="9390" spans="2:49" ht="16.5" customHeight="1">
      <c r="B9390"/>
      <c r="C9390"/>
      <c r="D9390"/>
      <c r="E9390"/>
      <c r="F939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row>
    <row r="9391" spans="2:49" ht="16.5" customHeight="1">
      <c r="B9391"/>
      <c r="C9391"/>
      <c r="D9391"/>
      <c r="E9391"/>
      <c r="F9391"/>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row>
    <row r="9392" spans="2:49" ht="16.5" customHeight="1">
      <c r="B9392"/>
      <c r="C9392"/>
      <c r="D9392"/>
      <c r="E9392"/>
      <c r="F9392"/>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row>
    <row r="9393" spans="2:49" ht="16.5" customHeight="1">
      <c r="B9393"/>
      <c r="C9393"/>
      <c r="D9393"/>
      <c r="E9393"/>
      <c r="F9393"/>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row>
    <row r="9394" spans="2:49" ht="16.5" customHeight="1">
      <c r="B9394"/>
      <c r="C9394"/>
      <c r="D9394"/>
      <c r="E9394"/>
      <c r="F9394"/>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row>
    <row r="9395" spans="2:49" ht="16.5" customHeight="1">
      <c r="B9395"/>
      <c r="C9395"/>
      <c r="D9395"/>
      <c r="E9395"/>
      <c r="F9395"/>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row>
    <row r="9396" spans="2:49" ht="16.5" customHeight="1">
      <c r="B9396"/>
      <c r="C9396"/>
      <c r="D9396"/>
      <c r="E9396"/>
      <c r="F9396"/>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row>
    <row r="9397" spans="2:49" ht="16.5" customHeight="1">
      <c r="B9397"/>
      <c r="C9397"/>
      <c r="D9397"/>
      <c r="E9397"/>
      <c r="F9397"/>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row>
    <row r="9398" spans="2:49" ht="16.5" customHeight="1">
      <c r="B9398"/>
      <c r="C9398"/>
      <c r="D9398"/>
      <c r="E9398"/>
      <c r="F9398"/>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row>
    <row r="9399" spans="2:49" ht="16.5" customHeight="1">
      <c r="B9399"/>
      <c r="C9399"/>
      <c r="D9399"/>
      <c r="E9399"/>
      <c r="F9399"/>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row>
    <row r="9400" spans="2:49" ht="16.5" customHeight="1">
      <c r="B9400"/>
      <c r="C9400"/>
      <c r="D9400"/>
      <c r="E9400"/>
      <c r="F940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row>
    <row r="9401" spans="2:49" ht="16.5" customHeight="1">
      <c r="B9401"/>
      <c r="C9401"/>
      <c r="D9401"/>
      <c r="E9401"/>
      <c r="F9401"/>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row>
    <row r="9402" spans="2:49" ht="16.5" customHeight="1">
      <c r="B9402"/>
      <c r="C9402"/>
      <c r="D9402"/>
      <c r="E9402"/>
      <c r="F9402"/>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row>
    <row r="9403" spans="2:49" ht="16.5" customHeight="1">
      <c r="B9403"/>
      <c r="C9403"/>
      <c r="D9403"/>
      <c r="E9403"/>
      <c r="F9403"/>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row>
    <row r="9404" spans="2:49" ht="16.5" customHeight="1">
      <c r="B9404"/>
      <c r="C9404"/>
      <c r="D9404"/>
      <c r="E9404"/>
      <c r="F9404"/>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row>
    <row r="9405" spans="2:49" ht="16.5" customHeight="1">
      <c r="B9405"/>
      <c r="C9405"/>
      <c r="D9405"/>
      <c r="E9405"/>
      <c r="F9405"/>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row>
    <row r="9406" spans="2:49" ht="16.5" customHeight="1">
      <c r="B9406"/>
      <c r="C9406"/>
      <c r="D9406"/>
      <c r="E9406"/>
      <c r="F9406"/>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row>
    <row r="9407" spans="2:49" ht="16.5" customHeight="1">
      <c r="B9407"/>
      <c r="C9407"/>
      <c r="D9407"/>
      <c r="E9407"/>
      <c r="F9407"/>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row>
    <row r="9408" spans="2:49" ht="16.5" customHeight="1">
      <c r="B9408"/>
      <c r="C9408"/>
      <c r="D9408"/>
      <c r="E9408"/>
      <c r="F9408"/>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row>
    <row r="9409" spans="2:49" ht="16.5" customHeight="1">
      <c r="B9409"/>
      <c r="C9409"/>
      <c r="D9409"/>
      <c r="E9409"/>
      <c r="F9409"/>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row>
    <row r="9410" spans="2:49" ht="16.5" customHeight="1">
      <c r="B9410"/>
      <c r="C9410"/>
      <c r="D9410"/>
      <c r="E9410"/>
      <c r="F941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row>
    <row r="9411" spans="2:49" ht="16.5" customHeight="1">
      <c r="B9411"/>
      <c r="C9411"/>
      <c r="D9411"/>
      <c r="E9411"/>
      <c r="F9411"/>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row>
    <row r="9412" spans="2:49" ht="16.5" customHeight="1">
      <c r="B9412"/>
      <c r="C9412"/>
      <c r="D9412"/>
      <c r="E9412"/>
      <c r="F9412"/>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row>
    <row r="9413" spans="2:49" ht="16.5" customHeight="1">
      <c r="B9413"/>
      <c r="C9413"/>
      <c r="D9413"/>
      <c r="E9413"/>
      <c r="F9413"/>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row>
    <row r="9414" spans="2:49" ht="16.5" customHeight="1">
      <c r="B9414"/>
      <c r="C9414"/>
      <c r="D9414"/>
      <c r="E9414"/>
      <c r="F9414"/>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row>
    <row r="9415" spans="2:49" ht="16.5" customHeight="1">
      <c r="B9415"/>
      <c r="C9415"/>
      <c r="D9415"/>
      <c r="E9415"/>
      <c r="F9415"/>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row>
    <row r="9416" spans="2:49" ht="16.5" customHeight="1">
      <c r="B9416"/>
      <c r="C9416"/>
      <c r="D9416"/>
      <c r="E9416"/>
      <c r="F9416"/>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row>
    <row r="9417" spans="2:49" ht="16.5" customHeight="1">
      <c r="B9417"/>
      <c r="C9417"/>
      <c r="D9417"/>
      <c r="E9417"/>
      <c r="F9417"/>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row>
    <row r="9418" spans="2:49" ht="16.5" customHeight="1">
      <c r="B9418"/>
      <c r="C9418"/>
      <c r="D9418"/>
      <c r="E9418"/>
      <c r="F9418"/>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row>
    <row r="9419" spans="2:49" ht="16.5" customHeight="1">
      <c r="B9419"/>
      <c r="C9419"/>
      <c r="D9419"/>
      <c r="E9419"/>
      <c r="F9419"/>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row>
    <row r="9420" spans="2:49" ht="16.5" customHeight="1">
      <c r="B9420"/>
      <c r="C9420"/>
      <c r="D9420"/>
      <c r="E9420"/>
      <c r="F942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row>
    <row r="9421" spans="2:49" ht="16.5" customHeight="1">
      <c r="B9421"/>
      <c r="C9421"/>
      <c r="D9421"/>
      <c r="E9421"/>
      <c r="F9421"/>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row>
    <row r="9422" spans="2:49" ht="16.5" customHeight="1">
      <c r="B9422"/>
      <c r="C9422"/>
      <c r="D9422"/>
      <c r="E9422"/>
      <c r="F9422"/>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row>
    <row r="9423" spans="2:49" ht="16.5" customHeight="1">
      <c r="B9423"/>
      <c r="C9423"/>
      <c r="D9423"/>
      <c r="E9423"/>
      <c r="F9423"/>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row>
    <row r="9424" spans="2:49" ht="16.5" customHeight="1">
      <c r="B9424"/>
      <c r="C9424"/>
      <c r="D9424"/>
      <c r="E9424"/>
      <c r="F9424"/>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row>
    <row r="9425" spans="2:49" ht="16.5" customHeight="1">
      <c r="B9425"/>
      <c r="C9425"/>
      <c r="D9425"/>
      <c r="E9425"/>
      <c r="F9425"/>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row>
    <row r="9426" spans="2:49" ht="16.5" customHeight="1">
      <c r="B9426"/>
      <c r="C9426"/>
      <c r="D9426"/>
      <c r="E9426"/>
      <c r="F9426"/>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row>
    <row r="9427" spans="2:49" ht="16.5" customHeight="1">
      <c r="B9427"/>
      <c r="C9427"/>
      <c r="D9427"/>
      <c r="E9427"/>
      <c r="F9427"/>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row>
    <row r="9428" spans="2:49" ht="16.5" customHeight="1">
      <c r="B9428"/>
      <c r="C9428"/>
      <c r="D9428"/>
      <c r="E9428"/>
      <c r="F9428"/>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row>
    <row r="9429" spans="2:49" ht="16.5" customHeight="1">
      <c r="B9429"/>
      <c r="C9429"/>
      <c r="D9429"/>
      <c r="E9429"/>
      <c r="F9429"/>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row>
    <row r="9430" spans="2:49" ht="16.5" customHeight="1">
      <c r="B9430"/>
      <c r="C9430"/>
      <c r="D9430"/>
      <c r="E9430"/>
      <c r="F94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row>
    <row r="9431" spans="2:49" ht="16.5" customHeight="1">
      <c r="B9431"/>
      <c r="C9431"/>
      <c r="D9431"/>
      <c r="E9431"/>
      <c r="F9431"/>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row>
    <row r="9432" spans="2:49" ht="16.5" customHeight="1">
      <c r="B9432"/>
      <c r="C9432"/>
      <c r="D9432"/>
      <c r="E9432"/>
      <c r="F9432"/>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row>
    <row r="9433" spans="2:49" ht="16.5" customHeight="1">
      <c r="B9433"/>
      <c r="C9433"/>
      <c r="D9433"/>
      <c r="E9433"/>
      <c r="F9433"/>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row>
    <row r="9434" spans="2:49" ht="16.5" customHeight="1">
      <c r="B9434"/>
      <c r="C9434"/>
      <c r="D9434"/>
      <c r="E9434"/>
      <c r="F9434"/>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row>
    <row r="9435" spans="2:49" ht="16.5" customHeight="1">
      <c r="B9435"/>
      <c r="C9435"/>
      <c r="D9435"/>
      <c r="E9435"/>
      <c r="F9435"/>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row>
    <row r="9436" spans="2:49" ht="16.5" customHeight="1">
      <c r="B9436"/>
      <c r="C9436"/>
      <c r="D9436"/>
      <c r="E9436"/>
      <c r="F9436"/>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row>
    <row r="9437" spans="2:49" ht="16.5" customHeight="1">
      <c r="B9437"/>
      <c r="C9437"/>
      <c r="D9437"/>
      <c r="E9437"/>
      <c r="F9437"/>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row>
    <row r="9438" spans="2:49" ht="16.5" customHeight="1">
      <c r="B9438"/>
      <c r="C9438"/>
      <c r="D9438"/>
      <c r="E9438"/>
      <c r="F9438"/>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row>
    <row r="9439" spans="2:49" ht="16.5" customHeight="1">
      <c r="B9439"/>
      <c r="C9439"/>
      <c r="D9439"/>
      <c r="E9439"/>
      <c r="F9439"/>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row>
    <row r="9440" spans="2:49" ht="16.5" customHeight="1">
      <c r="B9440"/>
      <c r="C9440"/>
      <c r="D9440"/>
      <c r="E9440"/>
      <c r="F944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row>
    <row r="9441" spans="2:49" ht="16.5" customHeight="1">
      <c r="B9441"/>
      <c r="C9441"/>
      <c r="D9441"/>
      <c r="E9441"/>
      <c r="F9441"/>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row>
    <row r="9442" spans="2:49" ht="16.5" customHeight="1">
      <c r="B9442"/>
      <c r="C9442"/>
      <c r="D9442"/>
      <c r="E9442"/>
      <c r="F9442"/>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row>
    <row r="9443" spans="2:49" ht="16.5" customHeight="1">
      <c r="B9443"/>
      <c r="C9443"/>
      <c r="D9443"/>
      <c r="E9443"/>
      <c r="F9443"/>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row>
    <row r="9444" spans="2:49" ht="16.5" customHeight="1">
      <c r="B9444"/>
      <c r="C9444"/>
      <c r="D9444"/>
      <c r="E9444"/>
      <c r="F9444"/>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row>
    <row r="9445" spans="2:49" ht="16.5" customHeight="1">
      <c r="B9445"/>
      <c r="C9445"/>
      <c r="D9445"/>
      <c r="E9445"/>
      <c r="F9445"/>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row>
    <row r="9446" spans="2:49" ht="16.5" customHeight="1">
      <c r="B9446"/>
      <c r="C9446"/>
      <c r="D9446"/>
      <c r="E9446"/>
      <c r="F9446"/>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row>
    <row r="9447" spans="2:49" ht="16.5" customHeight="1">
      <c r="B9447"/>
      <c r="C9447"/>
      <c r="D9447"/>
      <c r="E9447"/>
      <c r="F9447"/>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row>
    <row r="9448" spans="2:49" ht="16.5" customHeight="1">
      <c r="B9448"/>
      <c r="C9448"/>
      <c r="D9448"/>
      <c r="E9448"/>
      <c r="F9448"/>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row>
    <row r="9449" spans="2:49" ht="16.5" customHeight="1">
      <c r="B9449"/>
      <c r="C9449"/>
      <c r="D9449"/>
      <c r="E9449"/>
      <c r="F9449"/>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row>
    <row r="9450" spans="2:49" ht="16.5" customHeight="1">
      <c r="B9450"/>
      <c r="C9450"/>
      <c r="D9450"/>
      <c r="E9450"/>
      <c r="F945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row>
    <row r="9451" spans="2:49" ht="16.5" customHeight="1">
      <c r="B9451"/>
      <c r="C9451"/>
      <c r="D9451"/>
      <c r="E9451"/>
      <c r="F9451"/>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row>
    <row r="9452" spans="2:49" ht="16.5" customHeight="1">
      <c r="B9452"/>
      <c r="C9452"/>
      <c r="D9452"/>
      <c r="E9452"/>
      <c r="F9452"/>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row>
    <row r="9453" spans="2:49" ht="16.5" customHeight="1">
      <c r="B9453"/>
      <c r="C9453"/>
      <c r="D9453"/>
      <c r="E9453"/>
      <c r="F9453"/>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row>
    <row r="9454" spans="2:49" ht="16.5" customHeight="1">
      <c r="B9454"/>
      <c r="C9454"/>
      <c r="D9454"/>
      <c r="E9454"/>
      <c r="F9454"/>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row>
    <row r="9455" spans="2:49" ht="16.5" customHeight="1">
      <c r="B9455"/>
      <c r="C9455"/>
      <c r="D9455"/>
      <c r="E9455"/>
      <c r="F9455"/>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row>
    <row r="9456" spans="2:49" ht="16.5" customHeight="1">
      <c r="B9456"/>
      <c r="C9456"/>
      <c r="D9456"/>
      <c r="E9456"/>
      <c r="F9456"/>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row>
    <row r="9457" spans="2:49" ht="16.5" customHeight="1">
      <c r="B9457"/>
      <c r="C9457"/>
      <c r="D9457"/>
      <c r="E9457"/>
      <c r="F9457"/>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row>
    <row r="9458" spans="2:49" ht="16.5" customHeight="1">
      <c r="B9458"/>
      <c r="C9458"/>
      <c r="D9458"/>
      <c r="E9458"/>
      <c r="F9458"/>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row>
    <row r="9459" spans="2:49" ht="16.5" customHeight="1">
      <c r="B9459"/>
      <c r="C9459"/>
      <c r="D9459"/>
      <c r="E9459"/>
      <c r="F9459"/>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row>
    <row r="9460" spans="2:49" ht="16.5" customHeight="1">
      <c r="B9460"/>
      <c r="C9460"/>
      <c r="D9460"/>
      <c r="E9460"/>
      <c r="F946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row>
    <row r="9461" spans="2:49" ht="16.5" customHeight="1">
      <c r="B9461"/>
      <c r="C9461"/>
      <c r="D9461"/>
      <c r="E9461"/>
      <c r="F9461"/>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row>
    <row r="9462" spans="2:49" ht="16.5" customHeight="1">
      <c r="B9462"/>
      <c r="C9462"/>
      <c r="D9462"/>
      <c r="E9462"/>
      <c r="F9462"/>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row>
    <row r="9463" spans="2:49" ht="16.5" customHeight="1">
      <c r="B9463"/>
      <c r="C9463"/>
      <c r="D9463"/>
      <c r="E9463"/>
      <c r="F9463"/>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row>
    <row r="9464" spans="2:49" ht="16.5" customHeight="1">
      <c r="B9464"/>
      <c r="C9464"/>
      <c r="D9464"/>
      <c r="E9464"/>
      <c r="F9464"/>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row>
    <row r="9465" spans="2:49" ht="16.5" customHeight="1">
      <c r="B9465"/>
      <c r="C9465"/>
      <c r="D9465"/>
      <c r="E9465"/>
      <c r="F9465"/>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row>
    <row r="9466" spans="2:49" ht="16.5" customHeight="1">
      <c r="B9466"/>
      <c r="C9466"/>
      <c r="D9466"/>
      <c r="E9466"/>
      <c r="F9466"/>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row>
    <row r="9467" spans="2:49" ht="16.5" customHeight="1">
      <c r="B9467"/>
      <c r="C9467"/>
      <c r="D9467"/>
      <c r="E9467"/>
      <c r="F9467"/>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row>
    <row r="9468" spans="2:49" ht="16.5" customHeight="1">
      <c r="B9468"/>
      <c r="C9468"/>
      <c r="D9468"/>
      <c r="E9468"/>
      <c r="F9468"/>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row>
    <row r="9469" spans="2:49" ht="16.5" customHeight="1">
      <c r="B9469"/>
      <c r="C9469"/>
      <c r="D9469"/>
      <c r="E9469"/>
      <c r="F9469"/>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row>
    <row r="9470" spans="2:49" ht="16.5" customHeight="1">
      <c r="B9470"/>
      <c r="C9470"/>
      <c r="D9470"/>
      <c r="E9470"/>
      <c r="F947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row>
    <row r="9471" spans="2:49" ht="16.5" customHeight="1">
      <c r="B9471"/>
      <c r="C9471"/>
      <c r="D9471"/>
      <c r="E9471"/>
      <c r="F9471"/>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row>
    <row r="9472" spans="2:49" ht="16.5" customHeight="1">
      <c r="B9472"/>
      <c r="C9472"/>
      <c r="D9472"/>
      <c r="E9472"/>
      <c r="F9472"/>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row>
    <row r="9473" spans="2:49" ht="16.5" customHeight="1">
      <c r="B9473"/>
      <c r="C9473"/>
      <c r="D9473"/>
      <c r="E9473"/>
      <c r="F9473"/>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row>
    <row r="9474" spans="2:49" ht="16.5" customHeight="1">
      <c r="B9474"/>
      <c r="C9474"/>
      <c r="D9474"/>
      <c r="E9474"/>
      <c r="F9474"/>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row>
    <row r="9475" spans="2:49" ht="16.5" customHeight="1">
      <c r="B9475"/>
      <c r="C9475"/>
      <c r="D9475"/>
      <c r="E9475"/>
      <c r="F9475"/>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row>
    <row r="9476" spans="2:49" ht="16.5" customHeight="1">
      <c r="B9476"/>
      <c r="C9476"/>
      <c r="D9476"/>
      <c r="E9476"/>
      <c r="F9476"/>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row>
    <row r="9477" spans="2:49" ht="16.5" customHeight="1">
      <c r="B9477"/>
      <c r="C9477"/>
      <c r="D9477"/>
      <c r="E9477"/>
      <c r="F9477"/>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row>
    <row r="9478" spans="2:49" ht="16.5" customHeight="1">
      <c r="B9478"/>
      <c r="C9478"/>
      <c r="D9478"/>
      <c r="E9478"/>
      <c r="F9478"/>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row>
    <row r="9479" spans="2:49" ht="16.5" customHeight="1">
      <c r="B9479"/>
      <c r="C9479"/>
      <c r="D9479"/>
      <c r="E9479"/>
      <c r="F9479"/>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row>
    <row r="9480" spans="2:49" ht="16.5" customHeight="1">
      <c r="B9480"/>
      <c r="C9480"/>
      <c r="D9480"/>
      <c r="E9480"/>
      <c r="F948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row>
    <row r="9481" spans="2:49" ht="16.5" customHeight="1">
      <c r="B9481"/>
      <c r="C9481"/>
      <c r="D9481"/>
      <c r="E9481"/>
      <c r="F9481"/>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row>
    <row r="9482" spans="2:49" ht="16.5" customHeight="1">
      <c r="B9482"/>
      <c r="C9482"/>
      <c r="D9482"/>
      <c r="E9482"/>
      <c r="F9482"/>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row>
    <row r="9483" spans="2:49" ht="16.5" customHeight="1">
      <c r="B9483"/>
      <c r="C9483"/>
      <c r="D9483"/>
      <c r="E9483"/>
      <c r="F9483"/>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row>
    <row r="9484" spans="2:49" ht="16.5" customHeight="1">
      <c r="B9484"/>
      <c r="C9484"/>
      <c r="D9484"/>
      <c r="E9484"/>
      <c r="F9484"/>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row>
    <row r="9485" spans="2:49" ht="16.5" customHeight="1">
      <c r="B9485"/>
      <c r="C9485"/>
      <c r="D9485"/>
      <c r="E9485"/>
      <c r="F9485"/>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row>
    <row r="9486" spans="2:49" ht="16.5" customHeight="1">
      <c r="B9486"/>
      <c r="C9486"/>
      <c r="D9486"/>
      <c r="E9486"/>
      <c r="F9486"/>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row>
    <row r="9487" spans="2:49" ht="16.5" customHeight="1">
      <c r="B9487"/>
      <c r="C9487"/>
      <c r="D9487"/>
      <c r="E9487"/>
      <c r="F9487"/>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row>
    <row r="9488" spans="2:49" ht="16.5" customHeight="1">
      <c r="B9488"/>
      <c r="C9488"/>
      <c r="D9488"/>
      <c r="E9488"/>
      <c r="F9488"/>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row>
    <row r="9489" spans="2:49" ht="16.5" customHeight="1">
      <c r="B9489"/>
      <c r="C9489"/>
      <c r="D9489"/>
      <c r="E9489"/>
      <c r="F9489"/>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row>
    <row r="9490" spans="2:49" ht="16.5" customHeight="1">
      <c r="B9490"/>
      <c r="C9490"/>
      <c r="D9490"/>
      <c r="E9490"/>
      <c r="F949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row>
    <row r="9491" spans="2:49" ht="16.5" customHeight="1">
      <c r="B9491"/>
      <c r="C9491"/>
      <c r="D9491"/>
      <c r="E9491"/>
      <c r="F9491"/>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row>
    <row r="9492" spans="2:49" ht="16.5" customHeight="1">
      <c r="B9492"/>
      <c r="C9492"/>
      <c r="D9492"/>
      <c r="E9492"/>
      <c r="F9492"/>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row>
    <row r="9493" spans="2:49" ht="16.5" customHeight="1">
      <c r="B9493"/>
      <c r="C9493"/>
      <c r="D9493"/>
      <c r="E9493"/>
      <c r="F9493"/>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row>
    <row r="9494" spans="2:49" ht="16.5" customHeight="1">
      <c r="B9494"/>
      <c r="C9494"/>
      <c r="D9494"/>
      <c r="E9494"/>
      <c r="F9494"/>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row>
    <row r="9495" spans="2:49" ht="16.5" customHeight="1">
      <c r="B9495"/>
      <c r="C9495"/>
      <c r="D9495"/>
      <c r="E9495"/>
      <c r="F9495"/>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row>
    <row r="9496" spans="2:49" ht="16.5" customHeight="1">
      <c r="B9496"/>
      <c r="C9496"/>
      <c r="D9496"/>
      <c r="E9496"/>
      <c r="F9496"/>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row>
    <row r="9497" spans="2:49" ht="16.5" customHeight="1">
      <c r="B9497"/>
      <c r="C9497"/>
      <c r="D9497"/>
      <c r="E9497"/>
      <c r="F9497"/>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row>
    <row r="9498" spans="2:49" ht="16.5" customHeight="1">
      <c r="B9498"/>
      <c r="C9498"/>
      <c r="D9498"/>
      <c r="E9498"/>
      <c r="F9498"/>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row>
    <row r="9499" spans="2:49" ht="16.5" customHeight="1">
      <c r="B9499"/>
      <c r="C9499"/>
      <c r="D9499"/>
      <c r="E9499"/>
      <c r="F9499"/>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row>
    <row r="9500" spans="2:49" ht="16.5" customHeight="1">
      <c r="B9500"/>
      <c r="C9500"/>
      <c r="D9500"/>
      <c r="E9500"/>
      <c r="F950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row>
    <row r="9501" spans="2:49" ht="16.5" customHeight="1">
      <c r="B9501"/>
      <c r="C9501"/>
      <c r="D9501"/>
      <c r="E9501"/>
      <c r="F9501"/>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row>
    <row r="9502" spans="2:49" ht="16.5" customHeight="1">
      <c r="B9502"/>
      <c r="C9502"/>
      <c r="D9502"/>
      <c r="E9502"/>
      <c r="F9502"/>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row>
    <row r="9503" spans="2:49" ht="16.5" customHeight="1">
      <c r="B9503"/>
      <c r="C9503"/>
      <c r="D9503"/>
      <c r="E9503"/>
      <c r="F9503"/>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row>
    <row r="9504" spans="2:49" ht="16.5" customHeight="1">
      <c r="B9504"/>
      <c r="C9504"/>
      <c r="D9504"/>
      <c r="E9504"/>
      <c r="F9504"/>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row>
    <row r="9505" spans="2:49" ht="16.5" customHeight="1">
      <c r="B9505"/>
      <c r="C9505"/>
      <c r="D9505"/>
      <c r="E9505"/>
      <c r="F9505"/>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row>
    <row r="9506" spans="2:49" ht="16.5" customHeight="1">
      <c r="B9506"/>
      <c r="C9506"/>
      <c r="D9506"/>
      <c r="E9506"/>
      <c r="F9506"/>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row>
    <row r="9507" spans="2:49" ht="16.5" customHeight="1">
      <c r="B9507"/>
      <c r="C9507"/>
      <c r="D9507"/>
      <c r="E9507"/>
      <c r="F9507"/>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row>
    <row r="9508" spans="2:49" ht="16.5" customHeight="1">
      <c r="B9508"/>
      <c r="C9508"/>
      <c r="D9508"/>
      <c r="E9508"/>
      <c r="F9508"/>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row>
    <row r="9509" spans="2:49" ht="16.5" customHeight="1">
      <c r="B9509"/>
      <c r="C9509"/>
      <c r="D9509"/>
      <c r="E9509"/>
      <c r="F9509"/>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row>
    <row r="9510" spans="2:49" ht="16.5" customHeight="1">
      <c r="B9510"/>
      <c r="C9510"/>
      <c r="D9510"/>
      <c r="E9510"/>
      <c r="F951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row>
    <row r="9511" spans="2:49" ht="16.5" customHeight="1">
      <c r="B9511"/>
      <c r="C9511"/>
      <c r="D9511"/>
      <c r="E9511"/>
      <c r="F9511"/>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row>
    <row r="9512" spans="2:49" ht="16.5" customHeight="1">
      <c r="B9512"/>
      <c r="C9512"/>
      <c r="D9512"/>
      <c r="E9512"/>
      <c r="F9512"/>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row>
    <row r="9513" spans="2:49" ht="16.5" customHeight="1">
      <c r="B9513"/>
      <c r="C9513"/>
      <c r="D9513"/>
      <c r="E9513"/>
      <c r="F9513"/>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row>
    <row r="9514" spans="2:49" ht="16.5" customHeight="1">
      <c r="B9514"/>
      <c r="C9514"/>
      <c r="D9514"/>
      <c r="E9514"/>
      <c r="F9514"/>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row>
    <row r="9515" spans="2:49" ht="16.5" customHeight="1">
      <c r="B9515"/>
      <c r="C9515"/>
      <c r="D9515"/>
      <c r="E9515"/>
      <c r="F9515"/>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row>
    <row r="9516" spans="2:49" ht="16.5" customHeight="1">
      <c r="B9516"/>
      <c r="C9516"/>
      <c r="D9516"/>
      <c r="E9516"/>
      <c r="F9516"/>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row>
    <row r="9517" spans="2:49" ht="16.5" customHeight="1">
      <c r="B9517"/>
      <c r="C9517"/>
      <c r="D9517"/>
      <c r="E9517"/>
      <c r="F9517"/>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row>
    <row r="9518" spans="2:49" ht="16.5" customHeight="1">
      <c r="B9518"/>
      <c r="C9518"/>
      <c r="D9518"/>
      <c r="E9518"/>
      <c r="F9518"/>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row>
    <row r="9519" spans="2:49" ht="16.5" customHeight="1">
      <c r="B9519"/>
      <c r="C9519"/>
      <c r="D9519"/>
      <c r="E9519"/>
      <c r="F9519"/>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row>
    <row r="9520" spans="2:49" ht="16.5" customHeight="1">
      <c r="B9520"/>
      <c r="C9520"/>
      <c r="D9520"/>
      <c r="E9520"/>
      <c r="F952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row>
    <row r="9521" spans="2:49" ht="16.5" customHeight="1">
      <c r="B9521"/>
      <c r="C9521"/>
      <c r="D9521"/>
      <c r="E9521"/>
      <c r="F9521"/>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row>
    <row r="9522" spans="2:49" ht="16.5" customHeight="1">
      <c r="B9522"/>
      <c r="C9522"/>
      <c r="D9522"/>
      <c r="E9522"/>
      <c r="F9522"/>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row>
    <row r="9523" spans="2:49" ht="16.5" customHeight="1">
      <c r="B9523"/>
      <c r="C9523"/>
      <c r="D9523"/>
      <c r="E9523"/>
      <c r="F9523"/>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row>
    <row r="9524" spans="2:49" ht="16.5" customHeight="1">
      <c r="B9524"/>
      <c r="C9524"/>
      <c r="D9524"/>
      <c r="E9524"/>
      <c r="F9524"/>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row>
    <row r="9525" spans="2:49" ht="16.5" customHeight="1">
      <c r="B9525"/>
      <c r="C9525"/>
      <c r="D9525"/>
      <c r="E9525"/>
      <c r="F9525"/>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row>
    <row r="9526" spans="2:49" ht="16.5" customHeight="1">
      <c r="B9526"/>
      <c r="C9526"/>
      <c r="D9526"/>
      <c r="E9526"/>
      <c r="F9526"/>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row>
    <row r="9527" spans="2:49" ht="16.5" customHeight="1">
      <c r="B9527"/>
      <c r="C9527"/>
      <c r="D9527"/>
      <c r="E9527"/>
      <c r="F9527"/>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row>
    <row r="9528" spans="2:49" ht="16.5" customHeight="1">
      <c r="B9528"/>
      <c r="C9528"/>
      <c r="D9528"/>
      <c r="E9528"/>
      <c r="F9528"/>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row>
    <row r="9529" spans="2:49" ht="16.5" customHeight="1">
      <c r="B9529"/>
      <c r="C9529"/>
      <c r="D9529"/>
      <c r="E9529"/>
      <c r="F9529"/>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row>
    <row r="9530" spans="2:49" ht="16.5" customHeight="1">
      <c r="B9530"/>
      <c r="C9530"/>
      <c r="D9530"/>
      <c r="E9530"/>
      <c r="F95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row>
    <row r="9531" spans="2:49" ht="16.5" customHeight="1">
      <c r="B9531"/>
      <c r="C9531"/>
      <c r="D9531"/>
      <c r="E9531"/>
      <c r="F9531"/>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row>
    <row r="9532" spans="2:49" ht="16.5" customHeight="1">
      <c r="B9532"/>
      <c r="C9532"/>
      <c r="D9532"/>
      <c r="E9532"/>
      <c r="F9532"/>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row>
    <row r="9533" spans="2:49" ht="16.5" customHeight="1">
      <c r="B9533"/>
      <c r="C9533"/>
      <c r="D9533"/>
      <c r="E9533"/>
      <c r="F9533"/>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row>
    <row r="9534" spans="2:49" ht="16.5" customHeight="1">
      <c r="B9534"/>
      <c r="C9534"/>
      <c r="D9534"/>
      <c r="E9534"/>
      <c r="F9534"/>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row>
    <row r="9535" spans="2:49" ht="16.5" customHeight="1">
      <c r="B9535"/>
      <c r="C9535"/>
      <c r="D9535"/>
      <c r="E9535"/>
      <c r="F9535"/>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row>
    <row r="9536" spans="2:49" ht="16.5" customHeight="1">
      <c r="B9536"/>
      <c r="C9536"/>
      <c r="D9536"/>
      <c r="E9536"/>
      <c r="F9536"/>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row>
    <row r="9537" spans="2:49" ht="16.5" customHeight="1">
      <c r="B9537"/>
      <c r="C9537"/>
      <c r="D9537"/>
      <c r="E9537"/>
      <c r="F9537"/>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row>
    <row r="9538" spans="2:49" ht="16.5" customHeight="1">
      <c r="B9538"/>
      <c r="C9538"/>
      <c r="D9538"/>
      <c r="E9538"/>
      <c r="F9538"/>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row>
    <row r="9539" spans="2:49" ht="16.5" customHeight="1">
      <c r="B9539"/>
      <c r="C9539"/>
      <c r="D9539"/>
      <c r="E9539"/>
      <c r="F9539"/>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row>
    <row r="9540" spans="2:49" ht="16.5" customHeight="1">
      <c r="B9540"/>
      <c r="C9540"/>
      <c r="D9540"/>
      <c r="E9540"/>
      <c r="F954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row>
    <row r="9541" spans="2:49" ht="16.5" customHeight="1">
      <c r="B9541"/>
      <c r="C9541"/>
      <c r="D9541"/>
      <c r="E9541"/>
      <c r="F9541"/>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row>
    <row r="9542" spans="2:49" ht="16.5" customHeight="1">
      <c r="B9542"/>
      <c r="C9542"/>
      <c r="D9542"/>
      <c r="E9542"/>
      <c r="F9542"/>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row>
    <row r="9543" spans="2:49" ht="16.5" customHeight="1">
      <c r="B9543"/>
      <c r="C9543"/>
      <c r="D9543"/>
      <c r="E9543"/>
      <c r="F9543"/>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row>
    <row r="9544" spans="2:49" ht="16.5" customHeight="1">
      <c r="B9544"/>
      <c r="C9544"/>
      <c r="D9544"/>
      <c r="E9544"/>
      <c r="F9544"/>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row>
    <row r="9545" spans="2:49" ht="16.5" customHeight="1">
      <c r="B9545"/>
      <c r="C9545"/>
      <c r="D9545"/>
      <c r="E9545"/>
      <c r="F9545"/>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row>
    <row r="9546" spans="2:49" ht="16.5" customHeight="1">
      <c r="B9546"/>
      <c r="C9546"/>
      <c r="D9546"/>
      <c r="E9546"/>
      <c r="F9546"/>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row>
    <row r="9547" spans="2:49" ht="16.5" customHeight="1">
      <c r="B9547"/>
      <c r="C9547"/>
      <c r="D9547"/>
      <c r="E9547"/>
      <c r="F9547"/>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row>
    <row r="9548" spans="2:49" ht="16.5" customHeight="1">
      <c r="B9548"/>
      <c r="C9548"/>
      <c r="D9548"/>
      <c r="E9548"/>
      <c r="F9548"/>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row>
    <row r="9549" spans="2:49" ht="16.5" customHeight="1">
      <c r="B9549"/>
      <c r="C9549"/>
      <c r="D9549"/>
      <c r="E9549"/>
      <c r="F9549"/>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row>
    <row r="9550" spans="2:49" ht="16.5" customHeight="1">
      <c r="B9550"/>
      <c r="C9550"/>
      <c r="D9550"/>
      <c r="E9550"/>
      <c r="F955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row>
    <row r="9551" spans="2:49" ht="16.5" customHeight="1">
      <c r="B9551"/>
      <c r="C9551"/>
      <c r="D9551"/>
      <c r="E9551"/>
      <c r="F9551"/>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row>
    <row r="9552" spans="2:49" ht="16.5" customHeight="1">
      <c r="B9552"/>
      <c r="C9552"/>
      <c r="D9552"/>
      <c r="E9552"/>
      <c r="F9552"/>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row>
    <row r="9553" spans="2:49" ht="16.5" customHeight="1">
      <c r="B9553"/>
      <c r="C9553"/>
      <c r="D9553"/>
      <c r="E9553"/>
      <c r="F9553"/>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row>
    <row r="9554" spans="2:49" ht="16.5" customHeight="1">
      <c r="B9554"/>
      <c r="C9554"/>
      <c r="D9554"/>
      <c r="E9554"/>
      <c r="F9554"/>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row>
    <row r="9555" spans="2:49" ht="16.5" customHeight="1">
      <c r="B9555"/>
      <c r="C9555"/>
      <c r="D9555"/>
      <c r="E9555"/>
      <c r="F9555"/>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row>
    <row r="9556" spans="2:49" ht="16.5" customHeight="1">
      <c r="B9556"/>
      <c r="C9556"/>
      <c r="D9556"/>
      <c r="E9556"/>
      <c r="F9556"/>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row>
    <row r="9557" spans="2:49" ht="16.5" customHeight="1">
      <c r="B9557"/>
      <c r="C9557"/>
      <c r="D9557"/>
      <c r="E9557"/>
      <c r="F9557"/>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row>
    <row r="9558" spans="2:49" ht="16.5" customHeight="1">
      <c r="B9558"/>
      <c r="C9558"/>
      <c r="D9558"/>
      <c r="E9558"/>
      <c r="F9558"/>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row>
    <row r="9559" spans="2:49" ht="16.5" customHeight="1">
      <c r="B9559"/>
      <c r="C9559"/>
      <c r="D9559"/>
      <c r="E9559"/>
      <c r="F9559"/>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row>
    <row r="9560" spans="2:49" ht="16.5" customHeight="1">
      <c r="B9560"/>
      <c r="C9560"/>
      <c r="D9560"/>
      <c r="E9560"/>
      <c r="F956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row>
    <row r="9561" spans="2:49" ht="16.5" customHeight="1">
      <c r="B9561"/>
      <c r="C9561"/>
      <c r="D9561"/>
      <c r="E9561"/>
      <c r="F9561"/>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row>
    <row r="9562" spans="2:49" ht="16.5" customHeight="1">
      <c r="B9562"/>
      <c r="C9562"/>
      <c r="D9562"/>
      <c r="E9562"/>
      <c r="F9562"/>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row>
    <row r="9563" spans="2:49" ht="16.5" customHeight="1">
      <c r="B9563"/>
      <c r="C9563"/>
      <c r="D9563"/>
      <c r="E9563"/>
      <c r="F9563"/>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row>
    <row r="9564" spans="2:49" ht="16.5" customHeight="1">
      <c r="B9564"/>
      <c r="C9564"/>
      <c r="D9564"/>
      <c r="E9564"/>
      <c r="F9564"/>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row>
    <row r="9565" spans="2:49" ht="16.5" customHeight="1">
      <c r="B9565"/>
      <c r="C9565"/>
      <c r="D9565"/>
      <c r="E9565"/>
      <c r="F9565"/>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row>
    <row r="9566" spans="2:49" ht="16.5" customHeight="1">
      <c r="B9566"/>
      <c r="C9566"/>
      <c r="D9566"/>
      <c r="E9566"/>
      <c r="F9566"/>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row>
    <row r="9567" spans="2:49" ht="16.5" customHeight="1">
      <c r="B9567"/>
      <c r="C9567"/>
      <c r="D9567"/>
      <c r="E9567"/>
      <c r="F9567"/>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row>
    <row r="9568" spans="2:49" ht="16.5" customHeight="1">
      <c r="B9568"/>
      <c r="C9568"/>
      <c r="D9568"/>
      <c r="E9568"/>
      <c r="F9568"/>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row>
    <row r="9569" spans="2:49" ht="16.5" customHeight="1">
      <c r="B9569"/>
      <c r="C9569"/>
      <c r="D9569"/>
      <c r="E9569"/>
      <c r="F9569"/>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row>
    <row r="9570" spans="2:49" ht="16.5" customHeight="1">
      <c r="B9570"/>
      <c r="C9570"/>
      <c r="D9570"/>
      <c r="E9570"/>
      <c r="F957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row>
    <row r="9571" spans="2:49" ht="16.5" customHeight="1">
      <c r="B9571"/>
      <c r="C9571"/>
      <c r="D9571"/>
      <c r="E9571"/>
      <c r="F9571"/>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row>
    <row r="9572" spans="2:49" ht="16.5" customHeight="1">
      <c r="B9572"/>
      <c r="C9572"/>
      <c r="D9572"/>
      <c r="E9572"/>
      <c r="F9572"/>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row>
    <row r="9573" spans="2:49" ht="16.5" customHeight="1">
      <c r="B9573"/>
      <c r="C9573"/>
      <c r="D9573"/>
      <c r="E9573"/>
      <c r="F9573"/>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row>
    <row r="9574" spans="2:49" ht="16.5" customHeight="1">
      <c r="B9574"/>
      <c r="C9574"/>
      <c r="D9574"/>
      <c r="E9574"/>
      <c r="F9574"/>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row>
    <row r="9575" spans="2:49" ht="16.5" customHeight="1">
      <c r="B9575"/>
      <c r="C9575"/>
      <c r="D9575"/>
      <c r="E9575"/>
      <c r="F9575"/>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row>
    <row r="9576" spans="2:49" ht="16.5" customHeight="1">
      <c r="B9576"/>
      <c r="C9576"/>
      <c r="D9576"/>
      <c r="E9576"/>
      <c r="F9576"/>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row>
    <row r="9577" spans="2:49" ht="16.5" customHeight="1">
      <c r="B9577"/>
      <c r="C9577"/>
      <c r="D9577"/>
      <c r="E9577"/>
      <c r="F9577"/>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row>
    <row r="9578" spans="2:49" ht="16.5" customHeight="1">
      <c r="B9578"/>
      <c r="C9578"/>
      <c r="D9578"/>
      <c r="E9578"/>
      <c r="F9578"/>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row>
    <row r="9579" spans="2:49" ht="16.5" customHeight="1">
      <c r="B9579"/>
      <c r="C9579"/>
      <c r="D9579"/>
      <c r="E9579"/>
      <c r="F9579"/>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row>
    <row r="9580" spans="2:49" ht="16.5" customHeight="1">
      <c r="B9580"/>
      <c r="C9580"/>
      <c r="D9580"/>
      <c r="E9580"/>
      <c r="F958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row>
    <row r="9581" spans="2:49" ht="16.5" customHeight="1">
      <c r="B9581"/>
      <c r="C9581"/>
      <c r="D9581"/>
      <c r="E9581"/>
      <c r="F9581"/>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row>
    <row r="9582" spans="2:49" ht="16.5" customHeight="1">
      <c r="B9582"/>
      <c r="C9582"/>
      <c r="D9582"/>
      <c r="E9582"/>
      <c r="F9582"/>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row>
    <row r="9583" spans="2:49" ht="16.5" customHeight="1">
      <c r="B9583"/>
      <c r="C9583"/>
      <c r="D9583"/>
      <c r="E9583"/>
      <c r="F9583"/>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row>
    <row r="9584" spans="2:49" ht="16.5" customHeight="1">
      <c r="B9584"/>
      <c r="C9584"/>
      <c r="D9584"/>
      <c r="E9584"/>
      <c r="F9584"/>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row>
    <row r="9585" spans="2:49" ht="16.5" customHeight="1">
      <c r="B9585"/>
      <c r="C9585"/>
      <c r="D9585"/>
      <c r="E9585"/>
      <c r="F9585"/>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row>
    <row r="9586" spans="2:49" ht="16.5" customHeight="1">
      <c r="B9586"/>
      <c r="C9586"/>
      <c r="D9586"/>
      <c r="E9586"/>
      <c r="F9586"/>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row>
    <row r="9587" spans="2:49" ht="16.5" customHeight="1">
      <c r="B9587"/>
      <c r="C9587"/>
      <c r="D9587"/>
      <c r="E9587"/>
      <c r="F9587"/>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row>
    <row r="9588" spans="2:49" ht="16.5" customHeight="1">
      <c r="B9588"/>
      <c r="C9588"/>
      <c r="D9588"/>
      <c r="E9588"/>
      <c r="F9588"/>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row>
    <row r="9589" spans="2:49" ht="16.5" customHeight="1">
      <c r="B9589"/>
      <c r="C9589"/>
      <c r="D9589"/>
      <c r="E9589"/>
      <c r="F9589"/>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row>
    <row r="9590" spans="2:49" ht="16.5" customHeight="1">
      <c r="B9590"/>
      <c r="C9590"/>
      <c r="D9590"/>
      <c r="E9590"/>
      <c r="F959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row>
    <row r="9591" spans="2:49" ht="16.5" customHeight="1">
      <c r="B9591"/>
      <c r="C9591"/>
      <c r="D9591"/>
      <c r="E9591"/>
      <c r="F9591"/>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row>
    <row r="9592" spans="2:49" ht="16.5" customHeight="1">
      <c r="B9592"/>
      <c r="C9592"/>
      <c r="D9592"/>
      <c r="E9592"/>
      <c r="F9592"/>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row>
    <row r="9593" spans="2:49" ht="16.5" customHeight="1">
      <c r="B9593"/>
      <c r="C9593"/>
      <c r="D9593"/>
      <c r="E9593"/>
      <c r="F9593"/>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row>
    <row r="9594" spans="2:49" ht="16.5" customHeight="1">
      <c r="B9594"/>
      <c r="C9594"/>
      <c r="D9594"/>
      <c r="E9594"/>
      <c r="F9594"/>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row>
    <row r="9595" spans="2:49" ht="16.5" customHeight="1">
      <c r="B9595"/>
      <c r="C9595"/>
      <c r="D9595"/>
      <c r="E9595"/>
      <c r="F9595"/>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row>
    <row r="9596" spans="2:49" ht="16.5" customHeight="1">
      <c r="B9596"/>
      <c r="C9596"/>
      <c r="D9596"/>
      <c r="E9596"/>
      <c r="F9596"/>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row>
    <row r="9597" spans="2:49" ht="16.5" customHeight="1">
      <c r="B9597"/>
      <c r="C9597"/>
      <c r="D9597"/>
      <c r="E9597"/>
      <c r="F9597"/>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row>
    <row r="9598" spans="2:49" ht="16.5" customHeight="1">
      <c r="B9598"/>
      <c r="C9598"/>
      <c r="D9598"/>
      <c r="E9598"/>
      <c r="F9598"/>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row>
    <row r="9599" spans="2:49" ht="16.5" customHeight="1">
      <c r="B9599"/>
      <c r="C9599"/>
      <c r="D9599"/>
      <c r="E9599"/>
      <c r="F9599"/>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row>
    <row r="9600" spans="2:49" ht="16.5" customHeight="1">
      <c r="B9600"/>
      <c r="C9600"/>
      <c r="D9600"/>
      <c r="E9600"/>
      <c r="F960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row>
    <row r="9601" spans="2:49" ht="16.5" customHeight="1">
      <c r="B9601"/>
      <c r="C9601"/>
      <c r="D9601"/>
      <c r="E9601"/>
      <c r="F9601"/>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row>
    <row r="9602" spans="2:49" ht="16.5" customHeight="1">
      <c r="B9602"/>
      <c r="C9602"/>
      <c r="D9602"/>
      <c r="E9602"/>
      <c r="F9602"/>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row>
    <row r="9603" spans="2:49" ht="16.5" customHeight="1">
      <c r="B9603"/>
      <c r="C9603"/>
      <c r="D9603"/>
      <c r="E9603"/>
      <c r="F9603"/>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row>
    <row r="9604" spans="2:49" ht="16.5" customHeight="1">
      <c r="B9604"/>
      <c r="C9604"/>
      <c r="D9604"/>
      <c r="E9604"/>
      <c r="F9604"/>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row>
    <row r="9605" spans="2:49" ht="16.5" customHeight="1">
      <c r="B9605"/>
      <c r="C9605"/>
      <c r="D9605"/>
      <c r="E9605"/>
      <c r="F9605"/>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row>
    <row r="9606" spans="2:49" ht="16.5" customHeight="1">
      <c r="B9606"/>
      <c r="C9606"/>
      <c r="D9606"/>
      <c r="E9606"/>
      <c r="F9606"/>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row>
    <row r="9607" spans="2:49" ht="16.5" customHeight="1">
      <c r="B9607"/>
      <c r="C9607"/>
      <c r="D9607"/>
      <c r="E9607"/>
      <c r="F9607"/>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row>
    <row r="9608" spans="2:49" ht="16.5" customHeight="1">
      <c r="B9608"/>
      <c r="C9608"/>
      <c r="D9608"/>
      <c r="E9608"/>
      <c r="F9608"/>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row>
    <row r="9609" spans="2:49" ht="16.5" customHeight="1">
      <c r="B9609"/>
      <c r="C9609"/>
      <c r="D9609"/>
      <c r="E9609"/>
      <c r="F9609"/>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row>
    <row r="9610" spans="2:49" ht="16.5" customHeight="1">
      <c r="B9610"/>
      <c r="C9610"/>
      <c r="D9610"/>
      <c r="E9610"/>
      <c r="F961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row>
    <row r="9611" spans="2:49" ht="16.5" customHeight="1">
      <c r="B9611"/>
      <c r="C9611"/>
      <c r="D9611"/>
      <c r="E9611"/>
      <c r="F9611"/>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row>
    <row r="9612" spans="2:49" ht="16.5" customHeight="1">
      <c r="B9612"/>
      <c r="C9612"/>
      <c r="D9612"/>
      <c r="E9612"/>
      <c r="F9612"/>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row>
    <row r="9613" spans="2:49" ht="16.5" customHeight="1">
      <c r="B9613"/>
      <c r="C9613"/>
      <c r="D9613"/>
      <c r="E9613"/>
      <c r="F9613"/>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row>
    <row r="9614" spans="2:49" ht="16.5" customHeight="1">
      <c r="B9614"/>
      <c r="C9614"/>
      <c r="D9614"/>
      <c r="E9614"/>
      <c r="F9614"/>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row>
    <row r="9615" spans="2:49" ht="16.5" customHeight="1">
      <c r="B9615"/>
      <c r="C9615"/>
      <c r="D9615"/>
      <c r="E9615"/>
      <c r="F9615"/>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row>
    <row r="9616" spans="2:49" ht="16.5" customHeight="1">
      <c r="B9616"/>
      <c r="C9616"/>
      <c r="D9616"/>
      <c r="E9616"/>
      <c r="F9616"/>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row>
    <row r="9617" spans="2:49" ht="16.5" customHeight="1">
      <c r="B9617"/>
      <c r="C9617"/>
      <c r="D9617"/>
      <c r="E9617"/>
      <c r="F9617"/>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row>
    <row r="9618" spans="2:49" ht="16.5" customHeight="1">
      <c r="B9618"/>
      <c r="C9618"/>
      <c r="D9618"/>
      <c r="E9618"/>
      <c r="F9618"/>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row>
    <row r="9619" spans="2:49" ht="16.5" customHeight="1">
      <c r="B9619"/>
      <c r="C9619"/>
      <c r="D9619"/>
      <c r="E9619"/>
      <c r="F9619"/>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row>
    <row r="9620" spans="2:49" ht="16.5" customHeight="1">
      <c r="B9620"/>
      <c r="C9620"/>
      <c r="D9620"/>
      <c r="E9620"/>
      <c r="F962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row>
    <row r="9621" spans="2:49" ht="16.5" customHeight="1">
      <c r="B9621"/>
      <c r="C9621"/>
      <c r="D9621"/>
      <c r="E9621"/>
      <c r="F9621"/>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row>
    <row r="9622" spans="2:49" ht="16.5" customHeight="1">
      <c r="B9622"/>
      <c r="C9622"/>
      <c r="D9622"/>
      <c r="E9622"/>
      <c r="F9622"/>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row>
    <row r="9623" spans="2:49" ht="16.5" customHeight="1">
      <c r="B9623"/>
      <c r="C9623"/>
      <c r="D9623"/>
      <c r="E9623"/>
      <c r="F9623"/>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row>
    <row r="9624" spans="2:49" ht="16.5" customHeight="1">
      <c r="B9624"/>
      <c r="C9624"/>
      <c r="D9624"/>
      <c r="E9624"/>
      <c r="F9624"/>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row>
    <row r="9625" spans="2:49" ht="16.5" customHeight="1">
      <c r="B9625"/>
      <c r="C9625"/>
      <c r="D9625"/>
      <c r="E9625"/>
      <c r="F9625"/>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row>
    <row r="9626" spans="2:49" ht="16.5" customHeight="1">
      <c r="B9626"/>
      <c r="C9626"/>
      <c r="D9626"/>
      <c r="E9626"/>
      <c r="F9626"/>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row>
    <row r="9627" spans="2:49" ht="16.5" customHeight="1">
      <c r="B9627"/>
      <c r="C9627"/>
      <c r="D9627"/>
      <c r="E9627"/>
      <c r="F9627"/>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row>
    <row r="9628" spans="2:49" ht="16.5" customHeight="1">
      <c r="B9628"/>
      <c r="C9628"/>
      <c r="D9628"/>
      <c r="E9628"/>
      <c r="F9628"/>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row>
    <row r="9629" spans="2:49" ht="16.5" customHeight="1">
      <c r="B9629"/>
      <c r="C9629"/>
      <c r="D9629"/>
      <c r="E9629"/>
      <c r="F9629"/>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row>
    <row r="9630" spans="2:49" ht="16.5" customHeight="1">
      <c r="B9630"/>
      <c r="C9630"/>
      <c r="D9630"/>
      <c r="E9630"/>
      <c r="F96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row>
    <row r="9631" spans="2:49" ht="16.5" customHeight="1">
      <c r="B9631"/>
      <c r="C9631"/>
      <c r="D9631"/>
      <c r="E9631"/>
      <c r="F9631"/>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row>
    <row r="9632" spans="2:49" ht="16.5" customHeight="1">
      <c r="B9632"/>
      <c r="C9632"/>
      <c r="D9632"/>
      <c r="E9632"/>
      <c r="F9632"/>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row>
    <row r="9633" spans="2:49" ht="16.5" customHeight="1">
      <c r="B9633"/>
      <c r="C9633"/>
      <c r="D9633"/>
      <c r="E9633"/>
      <c r="F9633"/>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row>
    <row r="9634" spans="2:49" ht="16.5" customHeight="1">
      <c r="B9634"/>
      <c r="C9634"/>
      <c r="D9634"/>
      <c r="E9634"/>
      <c r="F9634"/>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row>
    <row r="9635" spans="2:49" ht="16.5" customHeight="1">
      <c r="B9635"/>
      <c r="C9635"/>
      <c r="D9635"/>
      <c r="E9635"/>
      <c r="F9635"/>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row>
    <row r="9636" spans="2:49" ht="16.5" customHeight="1">
      <c r="B9636"/>
      <c r="C9636"/>
      <c r="D9636"/>
      <c r="E9636"/>
      <c r="F9636"/>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row>
    <row r="9637" spans="2:49" ht="16.5" customHeight="1">
      <c r="B9637"/>
      <c r="C9637"/>
      <c r="D9637"/>
      <c r="E9637"/>
      <c r="F9637"/>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row>
    <row r="9638" spans="2:49" ht="16.5" customHeight="1">
      <c r="B9638"/>
      <c r="C9638"/>
      <c r="D9638"/>
      <c r="E9638"/>
      <c r="F9638"/>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row>
    <row r="9639" spans="2:49" ht="16.5" customHeight="1">
      <c r="B9639"/>
      <c r="C9639"/>
      <c r="D9639"/>
      <c r="E9639"/>
      <c r="F9639"/>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row>
    <row r="9640" spans="2:49" ht="16.5" customHeight="1">
      <c r="B9640"/>
      <c r="C9640"/>
      <c r="D9640"/>
      <c r="E9640"/>
      <c r="F964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row>
    <row r="9641" spans="2:49" ht="16.5" customHeight="1">
      <c r="B9641"/>
      <c r="C9641"/>
      <c r="D9641"/>
      <c r="E9641"/>
      <c r="F9641"/>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row>
    <row r="9642" spans="2:49" ht="16.5" customHeight="1">
      <c r="B9642"/>
      <c r="C9642"/>
      <c r="D9642"/>
      <c r="E9642"/>
      <c r="F9642"/>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row>
    <row r="9643" spans="2:49" ht="16.5" customHeight="1">
      <c r="B9643"/>
      <c r="C9643"/>
      <c r="D9643"/>
      <c r="E9643"/>
      <c r="F9643"/>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row>
    <row r="9644" spans="2:49" ht="16.5" customHeight="1">
      <c r="B9644"/>
      <c r="C9644"/>
      <c r="D9644"/>
      <c r="E9644"/>
      <c r="F9644"/>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row>
    <row r="9645" spans="2:49" ht="16.5" customHeight="1">
      <c r="B9645"/>
      <c r="C9645"/>
      <c r="D9645"/>
      <c r="E9645"/>
      <c r="F9645"/>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row>
    <row r="9646" spans="2:49" ht="16.5" customHeight="1">
      <c r="B9646"/>
      <c r="C9646"/>
      <c r="D9646"/>
      <c r="E9646"/>
      <c r="F9646"/>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row>
    <row r="9647" spans="2:49" ht="16.5" customHeight="1">
      <c r="B9647"/>
      <c r="C9647"/>
      <c r="D9647"/>
      <c r="E9647"/>
      <c r="F9647"/>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row>
    <row r="9648" spans="2:49" ht="16.5" customHeight="1">
      <c r="B9648"/>
      <c r="C9648"/>
      <c r="D9648"/>
      <c r="E9648"/>
      <c r="F9648"/>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row>
    <row r="9649" spans="2:49" ht="16.5" customHeight="1">
      <c r="B9649"/>
      <c r="C9649"/>
      <c r="D9649"/>
      <c r="E9649"/>
      <c r="F9649"/>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row>
    <row r="9650" spans="2:49" ht="16.5" customHeight="1">
      <c r="B9650"/>
      <c r="C9650"/>
      <c r="D9650"/>
      <c r="E9650"/>
      <c r="F965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row>
    <row r="9651" spans="2:49" ht="16.5" customHeight="1">
      <c r="B9651"/>
      <c r="C9651"/>
      <c r="D9651"/>
      <c r="E9651"/>
      <c r="F9651"/>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row>
    <row r="9652" spans="2:49" ht="16.5" customHeight="1">
      <c r="B9652"/>
      <c r="C9652"/>
      <c r="D9652"/>
      <c r="E9652"/>
      <c r="F9652"/>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row>
    <row r="9653" spans="2:49" ht="16.5" customHeight="1">
      <c r="B9653"/>
      <c r="C9653"/>
      <c r="D9653"/>
      <c r="E9653"/>
      <c r="F9653"/>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row>
    <row r="9654" spans="2:49" ht="16.5" customHeight="1">
      <c r="B9654"/>
      <c r="C9654"/>
      <c r="D9654"/>
      <c r="E9654"/>
      <c r="F9654"/>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row>
    <row r="9655" spans="2:49" ht="16.5" customHeight="1">
      <c r="B9655"/>
      <c r="C9655"/>
      <c r="D9655"/>
      <c r="E9655"/>
      <c r="F9655"/>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row>
    <row r="9656" spans="2:49" ht="16.5" customHeight="1">
      <c r="B9656"/>
      <c r="C9656"/>
      <c r="D9656"/>
      <c r="E9656"/>
      <c r="F9656"/>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row>
    <row r="9657" spans="2:49" ht="16.5" customHeight="1">
      <c r="B9657"/>
      <c r="C9657"/>
      <c r="D9657"/>
      <c r="E9657"/>
      <c r="F9657"/>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row>
    <row r="9658" spans="2:49" ht="16.5" customHeight="1">
      <c r="B9658"/>
      <c r="C9658"/>
      <c r="D9658"/>
      <c r="E9658"/>
      <c r="F9658"/>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row>
    <row r="9659" spans="2:49" ht="16.5" customHeight="1">
      <c r="B9659"/>
      <c r="C9659"/>
      <c r="D9659"/>
      <c r="E9659"/>
      <c r="F9659"/>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row>
    <row r="9660" spans="2:49" ht="16.5" customHeight="1">
      <c r="B9660"/>
      <c r="C9660"/>
      <c r="D9660"/>
      <c r="E9660"/>
      <c r="F966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row>
    <row r="9661" spans="2:49" ht="16.5" customHeight="1">
      <c r="B9661"/>
      <c r="C9661"/>
      <c r="D9661"/>
      <c r="E9661"/>
      <c r="F9661"/>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row>
    <row r="9662" spans="2:49" ht="16.5" customHeight="1">
      <c r="B9662"/>
      <c r="C9662"/>
      <c r="D9662"/>
      <c r="E9662"/>
      <c r="F9662"/>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row>
    <row r="9663" spans="2:49" ht="16.5" customHeight="1">
      <c r="B9663"/>
      <c r="C9663"/>
      <c r="D9663"/>
      <c r="E9663"/>
      <c r="F9663"/>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row>
    <row r="9664" spans="2:49" ht="16.5" customHeight="1">
      <c r="B9664"/>
      <c r="C9664"/>
      <c r="D9664"/>
      <c r="E9664"/>
      <c r="F9664"/>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row>
    <row r="9665" spans="2:49" ht="16.5" customHeight="1">
      <c r="B9665"/>
      <c r="C9665"/>
      <c r="D9665"/>
      <c r="E9665"/>
      <c r="F9665"/>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row>
    <row r="9666" spans="2:49" ht="16.5" customHeight="1">
      <c r="B9666"/>
      <c r="C9666"/>
      <c r="D9666"/>
      <c r="E9666"/>
      <c r="F9666"/>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row>
    <row r="9667" spans="2:49" ht="16.5" customHeight="1">
      <c r="B9667"/>
      <c r="C9667"/>
      <c r="D9667"/>
      <c r="E9667"/>
      <c r="F9667"/>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row>
    <row r="9668" spans="2:49" ht="16.5" customHeight="1">
      <c r="B9668"/>
      <c r="C9668"/>
      <c r="D9668"/>
      <c r="E9668"/>
      <c r="F9668"/>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row>
    <row r="9669" spans="2:49" ht="16.5" customHeight="1">
      <c r="B9669"/>
      <c r="C9669"/>
      <c r="D9669"/>
      <c r="E9669"/>
      <c r="F9669"/>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row>
    <row r="9670" spans="2:49" ht="16.5" customHeight="1">
      <c r="B9670"/>
      <c r="C9670"/>
      <c r="D9670"/>
      <c r="E9670"/>
      <c r="F967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row>
    <row r="9671" spans="2:49" ht="16.5" customHeight="1">
      <c r="B9671"/>
      <c r="C9671"/>
      <c r="D9671"/>
      <c r="E9671"/>
      <c r="F9671"/>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row>
    <row r="9672" spans="2:49" ht="16.5" customHeight="1">
      <c r="B9672"/>
      <c r="C9672"/>
      <c r="D9672"/>
      <c r="E9672"/>
      <c r="F9672"/>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row>
    <row r="9673" spans="2:49" ht="16.5" customHeight="1">
      <c r="B9673"/>
      <c r="C9673"/>
      <c r="D9673"/>
      <c r="E9673"/>
      <c r="F9673"/>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row>
    <row r="9674" spans="2:49" ht="16.5" customHeight="1">
      <c r="B9674"/>
      <c r="C9674"/>
      <c r="D9674"/>
      <c r="E9674"/>
      <c r="F9674"/>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row>
    <row r="9675" spans="2:49" ht="16.5" customHeight="1">
      <c r="B9675"/>
      <c r="C9675"/>
      <c r="D9675"/>
      <c r="E9675"/>
      <c r="F9675"/>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row>
    <row r="9676" spans="2:49" ht="16.5" customHeight="1">
      <c r="B9676"/>
      <c r="C9676"/>
      <c r="D9676"/>
      <c r="E9676"/>
      <c r="F9676"/>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row>
    <row r="9677" spans="2:49" ht="16.5" customHeight="1">
      <c r="B9677"/>
      <c r="C9677"/>
      <c r="D9677"/>
      <c r="E9677"/>
      <c r="F9677"/>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row>
    <row r="9678" spans="2:49" ht="16.5" customHeight="1">
      <c r="B9678"/>
      <c r="C9678"/>
      <c r="D9678"/>
      <c r="E9678"/>
      <c r="F9678"/>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row>
    <row r="9679" spans="2:49" ht="16.5" customHeight="1">
      <c r="B9679"/>
      <c r="C9679"/>
      <c r="D9679"/>
      <c r="E9679"/>
      <c r="F9679"/>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row>
    <row r="9680" spans="2:49" ht="16.5" customHeight="1">
      <c r="B9680"/>
      <c r="C9680"/>
      <c r="D9680"/>
      <c r="E9680"/>
      <c r="F968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row>
    <row r="9681" spans="2:49" ht="16.5" customHeight="1">
      <c r="B9681"/>
      <c r="C9681"/>
      <c r="D9681"/>
      <c r="E9681"/>
      <c r="F9681"/>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row>
    <row r="9682" spans="2:49" ht="16.5" customHeight="1">
      <c r="B9682"/>
      <c r="C9682"/>
      <c r="D9682"/>
      <c r="E9682"/>
      <c r="F9682"/>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row>
    <row r="9683" spans="2:49" ht="16.5" customHeight="1">
      <c r="B9683"/>
      <c r="C9683"/>
      <c r="D9683"/>
      <c r="E9683"/>
      <c r="F9683"/>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row>
    <row r="9684" spans="2:49" ht="16.5" customHeight="1">
      <c r="B9684"/>
      <c r="C9684"/>
      <c r="D9684"/>
      <c r="E9684"/>
      <c r="F9684"/>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row>
    <row r="9685" spans="2:49" ht="16.5" customHeight="1">
      <c r="B9685"/>
      <c r="C9685"/>
      <c r="D9685"/>
      <c r="E9685"/>
      <c r="F9685"/>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row>
    <row r="9686" spans="2:49" ht="16.5" customHeight="1">
      <c r="B9686"/>
      <c r="C9686"/>
      <c r="D9686"/>
      <c r="E9686"/>
      <c r="F9686"/>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row>
    <row r="9687" spans="2:49" ht="16.5" customHeight="1">
      <c r="B9687"/>
      <c r="C9687"/>
      <c r="D9687"/>
      <c r="E9687"/>
      <c r="F9687"/>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row>
    <row r="9688" spans="2:49" ht="16.5" customHeight="1">
      <c r="B9688"/>
      <c r="C9688"/>
      <c r="D9688"/>
      <c r="E9688"/>
      <c r="F9688"/>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row>
    <row r="9689" spans="2:49" ht="16.5" customHeight="1">
      <c r="B9689"/>
      <c r="C9689"/>
      <c r="D9689"/>
      <c r="E9689"/>
      <c r="F9689"/>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row>
    <row r="9690" spans="2:49" ht="16.5" customHeight="1">
      <c r="B9690"/>
      <c r="C9690"/>
      <c r="D9690"/>
      <c r="E9690"/>
      <c r="F969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row>
    <row r="9691" spans="2:49" ht="16.5" customHeight="1">
      <c r="B9691"/>
      <c r="C9691"/>
      <c r="D9691"/>
      <c r="E9691"/>
      <c r="F9691"/>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row>
    <row r="9692" spans="2:49" ht="16.5" customHeight="1">
      <c r="B9692"/>
      <c r="C9692"/>
      <c r="D9692"/>
      <c r="E9692"/>
      <c r="F9692"/>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row>
    <row r="9693" spans="2:49" ht="16.5" customHeight="1">
      <c r="B9693"/>
      <c r="C9693"/>
      <c r="D9693"/>
      <c r="E9693"/>
      <c r="F9693"/>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row>
    <row r="9694" spans="2:49" ht="16.5" customHeight="1">
      <c r="B9694"/>
      <c r="C9694"/>
      <c r="D9694"/>
      <c r="E9694"/>
      <c r="F9694"/>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row>
    <row r="9695" spans="2:49" ht="16.5" customHeight="1">
      <c r="B9695"/>
      <c r="C9695"/>
      <c r="D9695"/>
      <c r="E9695"/>
      <c r="F9695"/>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row>
    <row r="9696" spans="2:49" ht="16.5" customHeight="1">
      <c r="B9696"/>
      <c r="C9696"/>
      <c r="D9696"/>
      <c r="E9696"/>
      <c r="F9696"/>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row>
    <row r="9697" spans="2:49" ht="16.5" customHeight="1">
      <c r="B9697"/>
      <c r="C9697"/>
      <c r="D9697"/>
      <c r="E9697"/>
      <c r="F9697"/>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row>
    <row r="9698" spans="2:49" ht="16.5" customHeight="1">
      <c r="B9698"/>
      <c r="C9698"/>
      <c r="D9698"/>
      <c r="E9698"/>
      <c r="F9698"/>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row>
    <row r="9699" spans="2:49" ht="16.5" customHeight="1">
      <c r="B9699"/>
      <c r="C9699"/>
      <c r="D9699"/>
      <c r="E9699"/>
      <c r="F9699"/>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row>
    <row r="9700" spans="2:49" ht="16.5" customHeight="1">
      <c r="B9700"/>
      <c r="C9700"/>
      <c r="D9700"/>
      <c r="E9700"/>
      <c r="F970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row>
    <row r="9701" spans="2:49" ht="16.5" customHeight="1">
      <c r="B9701"/>
      <c r="C9701"/>
      <c r="D9701"/>
      <c r="E9701"/>
      <c r="F9701"/>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row>
    <row r="9702" spans="2:49" ht="16.5" customHeight="1">
      <c r="B9702"/>
      <c r="C9702"/>
      <c r="D9702"/>
      <c r="E9702"/>
      <c r="F9702"/>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row>
    <row r="9703" spans="2:49" ht="16.5" customHeight="1">
      <c r="B9703"/>
      <c r="C9703"/>
      <c r="D9703"/>
      <c r="E9703"/>
      <c r="F9703"/>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row>
    <row r="9704" spans="2:49" ht="16.5" customHeight="1">
      <c r="B9704"/>
      <c r="C9704"/>
      <c r="D9704"/>
      <c r="E9704"/>
      <c r="F9704"/>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row>
    <row r="9705" spans="2:49" ht="16.5" customHeight="1">
      <c r="B9705"/>
      <c r="C9705"/>
      <c r="D9705"/>
      <c r="E9705"/>
      <c r="F9705"/>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row>
    <row r="9706" spans="2:49" ht="16.5" customHeight="1">
      <c r="B9706"/>
      <c r="C9706"/>
      <c r="D9706"/>
      <c r="E9706"/>
      <c r="F9706"/>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row>
    <row r="9707" spans="2:49" ht="16.5" customHeight="1">
      <c r="B9707"/>
      <c r="C9707"/>
      <c r="D9707"/>
      <c r="E9707"/>
      <c r="F9707"/>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row>
    <row r="9708" spans="2:49" ht="16.5" customHeight="1">
      <c r="B9708"/>
      <c r="C9708"/>
      <c r="D9708"/>
      <c r="E9708"/>
      <c r="F9708"/>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row>
    <row r="9709" spans="2:49" ht="16.5" customHeight="1">
      <c r="B9709"/>
      <c r="C9709"/>
      <c r="D9709"/>
      <c r="E9709"/>
      <c r="F9709"/>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row>
    <row r="9710" spans="2:49" ht="16.5" customHeight="1">
      <c r="B9710"/>
      <c r="C9710"/>
      <c r="D9710"/>
      <c r="E9710"/>
      <c r="F971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row>
    <row r="9711" spans="2:49" ht="16.5" customHeight="1">
      <c r="B9711"/>
      <c r="C9711"/>
      <c r="D9711"/>
      <c r="E9711"/>
      <c r="F9711"/>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row>
    <row r="9712" spans="2:49" ht="16.5" customHeight="1">
      <c r="B9712"/>
      <c r="C9712"/>
      <c r="D9712"/>
      <c r="E9712"/>
      <c r="F9712"/>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row>
    <row r="9713" spans="2:49" ht="16.5" customHeight="1">
      <c r="B9713"/>
      <c r="C9713"/>
      <c r="D9713"/>
      <c r="E9713"/>
      <c r="F9713"/>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row>
    <row r="9714" spans="2:49" ht="16.5" customHeight="1">
      <c r="B9714"/>
      <c r="C9714"/>
      <c r="D9714"/>
      <c r="E9714"/>
      <c r="F9714"/>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row>
    <row r="9715" spans="2:49" ht="16.5" customHeight="1">
      <c r="B9715"/>
      <c r="C9715"/>
      <c r="D9715"/>
      <c r="E9715"/>
      <c r="F9715"/>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row>
    <row r="9716" spans="2:49" ht="16.5" customHeight="1">
      <c r="B9716"/>
      <c r="C9716"/>
      <c r="D9716"/>
      <c r="E9716"/>
      <c r="F9716"/>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row>
    <row r="9717" spans="2:49" ht="16.5" customHeight="1">
      <c r="B9717"/>
      <c r="C9717"/>
      <c r="D9717"/>
      <c r="E9717"/>
      <c r="F9717"/>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row>
    <row r="9718" spans="2:49" ht="16.5" customHeight="1">
      <c r="B9718"/>
      <c r="C9718"/>
      <c r="D9718"/>
      <c r="E9718"/>
      <c r="F9718"/>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row>
    <row r="9719" spans="2:49" ht="16.5" customHeight="1">
      <c r="B9719"/>
      <c r="C9719"/>
      <c r="D9719"/>
      <c r="E9719"/>
      <c r="F9719"/>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row>
    <row r="9720" spans="2:49" ht="16.5" customHeight="1">
      <c r="B9720"/>
      <c r="C9720"/>
      <c r="D9720"/>
      <c r="E9720"/>
      <c r="F972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row>
    <row r="9721" spans="2:49" ht="16.5" customHeight="1">
      <c r="B9721"/>
      <c r="C9721"/>
      <c r="D9721"/>
      <c r="E9721"/>
      <c r="F9721"/>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row>
    <row r="9722" spans="2:49" ht="16.5" customHeight="1">
      <c r="B9722"/>
      <c r="C9722"/>
      <c r="D9722"/>
      <c r="E9722"/>
      <c r="F9722"/>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row>
    <row r="9723" spans="2:49" ht="16.5" customHeight="1">
      <c r="B9723"/>
      <c r="C9723"/>
      <c r="D9723"/>
      <c r="E9723"/>
      <c r="F9723"/>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row>
    <row r="9724" spans="2:49" ht="16.5" customHeight="1">
      <c r="B9724"/>
      <c r="C9724"/>
      <c r="D9724"/>
      <c r="E9724"/>
      <c r="F9724"/>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row>
    <row r="9725" spans="2:49" ht="16.5" customHeight="1">
      <c r="B9725"/>
      <c r="C9725"/>
      <c r="D9725"/>
      <c r="E9725"/>
      <c r="F9725"/>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row>
    <row r="9726" spans="2:49" ht="16.5" customHeight="1">
      <c r="B9726"/>
      <c r="C9726"/>
      <c r="D9726"/>
      <c r="E9726"/>
      <c r="F9726"/>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row>
    <row r="9727" spans="2:49" ht="16.5" customHeight="1">
      <c r="B9727"/>
      <c r="C9727"/>
      <c r="D9727"/>
      <c r="E9727"/>
      <c r="F9727"/>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row>
    <row r="9728" spans="2:49" ht="16.5" customHeight="1">
      <c r="B9728"/>
      <c r="C9728"/>
      <c r="D9728"/>
      <c r="E9728"/>
      <c r="F9728"/>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row>
    <row r="9729" spans="2:49" ht="16.5" customHeight="1">
      <c r="B9729"/>
      <c r="C9729"/>
      <c r="D9729"/>
      <c r="E9729"/>
      <c r="F9729"/>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row>
    <row r="9730" spans="2:49" ht="16.5" customHeight="1">
      <c r="B9730"/>
      <c r="C9730"/>
      <c r="D9730"/>
      <c r="E9730"/>
      <c r="F97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row>
    <row r="9731" spans="2:49" ht="16.5" customHeight="1">
      <c r="B9731"/>
      <c r="C9731"/>
      <c r="D9731"/>
      <c r="E9731"/>
      <c r="F9731"/>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row>
    <row r="9732" spans="2:49" ht="16.5" customHeight="1">
      <c r="B9732"/>
      <c r="C9732"/>
      <c r="D9732"/>
      <c r="E9732"/>
      <c r="F9732"/>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row>
    <row r="9733" spans="2:49" ht="16.5" customHeight="1">
      <c r="B9733"/>
      <c r="C9733"/>
      <c r="D9733"/>
      <c r="E9733"/>
      <c r="F9733"/>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row>
    <row r="9734" spans="2:49" ht="16.5" customHeight="1">
      <c r="B9734"/>
      <c r="C9734"/>
      <c r="D9734"/>
      <c r="E9734"/>
      <c r="F9734"/>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row>
    <row r="9735" spans="2:49" ht="16.5" customHeight="1">
      <c r="B9735"/>
      <c r="C9735"/>
      <c r="D9735"/>
      <c r="E9735"/>
      <c r="F9735"/>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row>
    <row r="9736" spans="2:49" ht="16.5" customHeight="1">
      <c r="B9736"/>
      <c r="C9736"/>
      <c r="D9736"/>
      <c r="E9736"/>
      <c r="F9736"/>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row>
    <row r="9737" spans="2:49" ht="16.5" customHeight="1">
      <c r="B9737"/>
      <c r="C9737"/>
      <c r="D9737"/>
      <c r="E9737"/>
      <c r="F9737"/>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row>
    <row r="9738" spans="2:49" ht="16.5" customHeight="1">
      <c r="B9738"/>
      <c r="C9738"/>
      <c r="D9738"/>
      <c r="E9738"/>
      <c r="F9738"/>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row>
    <row r="9739" spans="2:49" ht="16.5" customHeight="1">
      <c r="B9739"/>
      <c r="C9739"/>
      <c r="D9739"/>
      <c r="E9739"/>
      <c r="F9739"/>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row>
    <row r="9740" spans="2:49" ht="16.5" customHeight="1">
      <c r="B9740"/>
      <c r="C9740"/>
      <c r="D9740"/>
      <c r="E9740"/>
      <c r="F974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row>
    <row r="9741" spans="2:49" ht="16.5" customHeight="1">
      <c r="B9741"/>
      <c r="C9741"/>
      <c r="D9741"/>
      <c r="E9741"/>
      <c r="F9741"/>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row>
    <row r="9742" spans="2:49" ht="16.5" customHeight="1">
      <c r="B9742"/>
      <c r="C9742"/>
      <c r="D9742"/>
      <c r="E9742"/>
      <c r="F9742"/>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row>
    <row r="9743" spans="2:49" ht="16.5" customHeight="1">
      <c r="B9743"/>
      <c r="C9743"/>
      <c r="D9743"/>
      <c r="E9743"/>
      <c r="F9743"/>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row>
    <row r="9744" spans="2:49" ht="16.5" customHeight="1">
      <c r="B9744"/>
      <c r="C9744"/>
      <c r="D9744"/>
      <c r="E9744"/>
      <c r="F9744"/>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row>
    <row r="9745" spans="2:49" ht="16.5" customHeight="1">
      <c r="B9745"/>
      <c r="C9745"/>
      <c r="D9745"/>
      <c r="E9745"/>
      <c r="F9745"/>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row>
    <row r="9746" spans="2:49" ht="16.5" customHeight="1">
      <c r="B9746"/>
      <c r="C9746"/>
      <c r="D9746"/>
      <c r="E9746"/>
      <c r="F9746"/>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row>
    <row r="9747" spans="2:49" ht="16.5" customHeight="1">
      <c r="B9747"/>
      <c r="C9747"/>
      <c r="D9747"/>
      <c r="E9747"/>
      <c r="F9747"/>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row>
    <row r="9748" spans="2:49" ht="16.5" customHeight="1">
      <c r="B9748"/>
      <c r="C9748"/>
      <c r="D9748"/>
      <c r="E9748"/>
      <c r="F9748"/>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row>
    <row r="9749" spans="2:49" ht="16.5" customHeight="1">
      <c r="B9749"/>
      <c r="C9749"/>
      <c r="D9749"/>
      <c r="E9749"/>
      <c r="F9749"/>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row>
    <row r="9750" spans="2:49" ht="16.5" customHeight="1">
      <c r="B9750"/>
      <c r="C9750"/>
      <c r="D9750"/>
      <c r="E9750"/>
      <c r="F975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row>
    <row r="9751" spans="2:49" ht="16.5" customHeight="1">
      <c r="B9751"/>
      <c r="C9751"/>
      <c r="D9751"/>
      <c r="E9751"/>
      <c r="F9751"/>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row>
    <row r="9752" spans="2:49" ht="16.5" customHeight="1">
      <c r="B9752"/>
      <c r="C9752"/>
      <c r="D9752"/>
      <c r="E9752"/>
      <c r="F9752"/>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row>
    <row r="9753" spans="2:49" ht="16.5" customHeight="1">
      <c r="B9753"/>
      <c r="C9753"/>
      <c r="D9753"/>
      <c r="E9753"/>
      <c r="F9753"/>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row>
    <row r="9754" spans="2:49" ht="16.5" customHeight="1">
      <c r="B9754"/>
      <c r="C9754"/>
      <c r="D9754"/>
      <c r="E9754"/>
      <c r="F9754"/>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row>
    <row r="9755" spans="2:49" ht="16.5" customHeight="1">
      <c r="B9755"/>
      <c r="C9755"/>
      <c r="D9755"/>
      <c r="E9755"/>
      <c r="F9755"/>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row>
    <row r="9756" spans="2:49" ht="16.5" customHeight="1">
      <c r="B9756"/>
      <c r="C9756"/>
      <c r="D9756"/>
      <c r="E9756"/>
      <c r="F9756"/>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row>
    <row r="9757" spans="2:49" ht="16.5" customHeight="1">
      <c r="B9757"/>
      <c r="C9757"/>
      <c r="D9757"/>
      <c r="E9757"/>
      <c r="F9757"/>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row>
    <row r="9758" spans="2:49" ht="16.5" customHeight="1">
      <c r="B9758"/>
      <c r="C9758"/>
      <c r="D9758"/>
      <c r="E9758"/>
      <c r="F9758"/>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row>
    <row r="9759" spans="2:49" ht="16.5" customHeight="1">
      <c r="B9759"/>
      <c r="C9759"/>
      <c r="D9759"/>
      <c r="E9759"/>
      <c r="F9759"/>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row>
    <row r="9760" spans="2:49" ht="16.5" customHeight="1">
      <c r="B9760"/>
      <c r="C9760"/>
      <c r="D9760"/>
      <c r="E9760"/>
      <c r="F976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row>
    <row r="9761" spans="2:49" ht="16.5" customHeight="1">
      <c r="B9761"/>
      <c r="C9761"/>
      <c r="D9761"/>
      <c r="E9761"/>
      <c r="F9761"/>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row>
    <row r="9762" spans="2:49" ht="16.5" customHeight="1">
      <c r="B9762"/>
      <c r="C9762"/>
      <c r="D9762"/>
      <c r="E9762"/>
      <c r="F9762"/>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row>
    <row r="9763" spans="2:49" ht="16.5" customHeight="1">
      <c r="B9763"/>
      <c r="C9763"/>
      <c r="D9763"/>
      <c r="E9763"/>
      <c r="F9763"/>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row>
    <row r="9764" spans="2:49" ht="16.5" customHeight="1">
      <c r="B9764"/>
      <c r="C9764"/>
      <c r="D9764"/>
      <c r="E9764"/>
      <c r="F9764"/>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row>
    <row r="9765" spans="2:49" ht="16.5" customHeight="1">
      <c r="B9765"/>
      <c r="C9765"/>
      <c r="D9765"/>
      <c r="E9765"/>
      <c r="F9765"/>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row>
    <row r="9766" spans="2:49" ht="16.5" customHeight="1">
      <c r="B9766"/>
      <c r="C9766"/>
      <c r="D9766"/>
      <c r="E9766"/>
      <c r="F9766"/>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row>
    <row r="9767" spans="2:49" ht="16.5" customHeight="1">
      <c r="B9767"/>
      <c r="C9767"/>
      <c r="D9767"/>
      <c r="E9767"/>
      <c r="F9767"/>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row>
    <row r="9768" spans="2:49" ht="16.5" customHeight="1">
      <c r="B9768"/>
      <c r="C9768"/>
      <c r="D9768"/>
      <c r="E9768"/>
      <c r="F9768"/>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row>
    <row r="9769" spans="2:49" ht="16.5" customHeight="1">
      <c r="B9769"/>
      <c r="C9769"/>
      <c r="D9769"/>
      <c r="E9769"/>
      <c r="F9769"/>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row>
    <row r="9770" spans="2:49" ht="16.5" customHeight="1">
      <c r="B9770"/>
      <c r="C9770"/>
      <c r="D9770"/>
      <c r="E9770"/>
      <c r="F977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row>
    <row r="9771" spans="2:49" ht="16.5" customHeight="1">
      <c r="B9771"/>
      <c r="C9771"/>
      <c r="D9771"/>
      <c r="E9771"/>
      <c r="F9771"/>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row>
    <row r="9772" spans="2:49" ht="16.5" customHeight="1">
      <c r="B9772"/>
      <c r="C9772"/>
      <c r="D9772"/>
      <c r="E9772"/>
      <c r="F9772"/>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row>
    <row r="9773" spans="2:49" ht="16.5" customHeight="1">
      <c r="B9773"/>
      <c r="C9773"/>
      <c r="D9773"/>
      <c r="E9773"/>
      <c r="F9773"/>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row>
    <row r="9774" spans="2:49" ht="16.5" customHeight="1">
      <c r="B9774"/>
      <c r="C9774"/>
      <c r="D9774"/>
      <c r="E9774"/>
      <c r="F9774"/>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row>
    <row r="9775" spans="2:49" ht="16.5" customHeight="1">
      <c r="B9775"/>
      <c r="C9775"/>
      <c r="D9775"/>
      <c r="E9775"/>
      <c r="F9775"/>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row>
    <row r="9776" spans="2:49" ht="16.5" customHeight="1">
      <c r="B9776"/>
      <c r="C9776"/>
      <c r="D9776"/>
      <c r="E9776"/>
      <c r="F9776"/>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row>
    <row r="9777" spans="2:49" ht="16.5" customHeight="1">
      <c r="B9777"/>
      <c r="C9777"/>
      <c r="D9777"/>
      <c r="E9777"/>
      <c r="F9777"/>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row>
    <row r="9778" spans="2:49" ht="16.5" customHeight="1">
      <c r="B9778"/>
      <c r="C9778"/>
      <c r="D9778"/>
      <c r="E9778"/>
      <c r="F9778"/>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row>
    <row r="9779" spans="2:49" ht="16.5" customHeight="1">
      <c r="B9779"/>
      <c r="C9779"/>
      <c r="D9779"/>
      <c r="E9779"/>
      <c r="F9779"/>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row>
    <row r="9780" spans="2:49" ht="16.5" customHeight="1">
      <c r="B9780"/>
      <c r="C9780"/>
      <c r="D9780"/>
      <c r="E9780"/>
      <c r="F978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row>
    <row r="9781" spans="2:49" ht="16.5" customHeight="1">
      <c r="B9781"/>
      <c r="C9781"/>
      <c r="D9781"/>
      <c r="E9781"/>
      <c r="F9781"/>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row>
    <row r="9782" spans="2:49" ht="16.5" customHeight="1">
      <c r="B9782"/>
      <c r="C9782"/>
      <c r="D9782"/>
      <c r="E9782"/>
      <c r="F9782"/>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row>
    <row r="9783" spans="2:49" ht="16.5" customHeight="1">
      <c r="B9783"/>
      <c r="C9783"/>
      <c r="D9783"/>
      <c r="E9783"/>
      <c r="F9783"/>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row>
    <row r="9784" spans="2:49" ht="16.5" customHeight="1">
      <c r="B9784"/>
      <c r="C9784"/>
      <c r="D9784"/>
      <c r="E9784"/>
      <c r="F9784"/>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row>
    <row r="9785" spans="2:49" ht="16.5" customHeight="1">
      <c r="B9785"/>
      <c r="C9785"/>
      <c r="D9785"/>
      <c r="E9785"/>
      <c r="F9785"/>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row>
    <row r="9786" spans="2:49" ht="16.5" customHeight="1">
      <c r="B9786"/>
      <c r="C9786"/>
      <c r="D9786"/>
      <c r="E9786"/>
      <c r="F9786"/>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row>
    <row r="9787" spans="2:49" ht="16.5" customHeight="1">
      <c r="B9787"/>
      <c r="C9787"/>
      <c r="D9787"/>
      <c r="E9787"/>
      <c r="F9787"/>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row>
    <row r="9788" spans="2:49" ht="16.5" customHeight="1">
      <c r="B9788"/>
      <c r="C9788"/>
      <c r="D9788"/>
      <c r="E9788"/>
      <c r="F9788"/>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row>
    <row r="9789" spans="2:49" ht="16.5" customHeight="1">
      <c r="B9789"/>
      <c r="C9789"/>
      <c r="D9789"/>
      <c r="E9789"/>
      <c r="F9789"/>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row>
    <row r="9790" spans="2:49" ht="16.5" customHeight="1">
      <c r="B9790"/>
      <c r="C9790"/>
      <c r="D9790"/>
      <c r="E9790"/>
      <c r="F979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row>
    <row r="9791" spans="2:49" ht="16.5" customHeight="1">
      <c r="B9791"/>
      <c r="C9791"/>
      <c r="D9791"/>
      <c r="E9791"/>
      <c r="F9791"/>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row>
    <row r="9792" spans="2:49" ht="16.5" customHeight="1">
      <c r="B9792"/>
      <c r="C9792"/>
      <c r="D9792"/>
      <c r="E9792"/>
      <c r="F9792"/>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row>
    <row r="9793" spans="2:49" ht="16.5" customHeight="1">
      <c r="B9793"/>
      <c r="C9793"/>
      <c r="D9793"/>
      <c r="E9793"/>
      <c r="F9793"/>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row>
    <row r="9794" spans="2:49" ht="16.5" customHeight="1">
      <c r="B9794"/>
      <c r="C9794"/>
      <c r="D9794"/>
      <c r="E9794"/>
      <c r="F9794"/>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row>
    <row r="9795" spans="2:49" ht="16.5" customHeight="1">
      <c r="B9795"/>
      <c r="C9795"/>
      <c r="D9795"/>
      <c r="E9795"/>
      <c r="F9795"/>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row>
    <row r="9796" spans="2:49" ht="16.5" customHeight="1">
      <c r="B9796"/>
      <c r="C9796"/>
      <c r="D9796"/>
      <c r="E9796"/>
      <c r="F9796"/>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row>
    <row r="9797" spans="2:49" ht="16.5" customHeight="1">
      <c r="B9797"/>
      <c r="C9797"/>
      <c r="D9797"/>
      <c r="E9797"/>
      <c r="F9797"/>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row>
    <row r="9798" spans="2:49" ht="16.5" customHeight="1">
      <c r="B9798"/>
      <c r="C9798"/>
      <c r="D9798"/>
      <c r="E9798"/>
      <c r="F9798"/>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row>
    <row r="9799" spans="2:49" ht="16.5" customHeight="1">
      <c r="B9799"/>
      <c r="C9799"/>
      <c r="D9799"/>
      <c r="E9799"/>
      <c r="F9799"/>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row>
    <row r="9800" spans="2:49" ht="16.5" customHeight="1">
      <c r="B9800"/>
      <c r="C9800"/>
      <c r="D9800"/>
      <c r="E9800"/>
      <c r="F980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row>
    <row r="9801" spans="2:49" ht="16.5" customHeight="1">
      <c r="B9801"/>
      <c r="C9801"/>
      <c r="D9801"/>
      <c r="E9801"/>
      <c r="F9801"/>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row>
    <row r="9802" spans="2:49" ht="16.5" customHeight="1">
      <c r="B9802"/>
      <c r="C9802"/>
      <c r="D9802"/>
      <c r="E9802"/>
      <c r="F9802"/>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row>
    <row r="9803" spans="2:49" ht="16.5" customHeight="1">
      <c r="B9803"/>
      <c r="C9803"/>
      <c r="D9803"/>
      <c r="E9803"/>
      <c r="F9803"/>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row>
    <row r="9804" spans="2:49" ht="16.5" customHeight="1">
      <c r="B9804"/>
      <c r="C9804"/>
      <c r="D9804"/>
      <c r="E9804"/>
      <c r="F9804"/>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row>
    <row r="9805" spans="2:49" ht="16.5" customHeight="1">
      <c r="B9805"/>
      <c r="C9805"/>
      <c r="D9805"/>
      <c r="E9805"/>
      <c r="F9805"/>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row>
    <row r="9806" spans="2:49" ht="16.5" customHeight="1">
      <c r="B9806"/>
      <c r="C9806"/>
      <c r="D9806"/>
      <c r="E9806"/>
      <c r="F9806"/>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row>
    <row r="9807" spans="2:49" ht="16.5" customHeight="1">
      <c r="B9807"/>
      <c r="C9807"/>
      <c r="D9807"/>
      <c r="E9807"/>
      <c r="F9807"/>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row>
    <row r="9808" spans="2:49" ht="16.5" customHeight="1">
      <c r="B9808"/>
      <c r="C9808"/>
      <c r="D9808"/>
      <c r="E9808"/>
      <c r="F9808"/>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row>
    <row r="9809" spans="2:49" ht="16.5" customHeight="1">
      <c r="B9809"/>
      <c r="C9809"/>
      <c r="D9809"/>
      <c r="E9809"/>
      <c r="F9809"/>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row>
    <row r="9810" spans="2:49" ht="16.5" customHeight="1">
      <c r="B9810"/>
      <c r="C9810"/>
      <c r="D9810"/>
      <c r="E9810"/>
      <c r="F981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row>
    <row r="9811" spans="2:49" ht="16.5" customHeight="1">
      <c r="B9811"/>
      <c r="C9811"/>
      <c r="D9811"/>
      <c r="E9811"/>
      <c r="F9811"/>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row>
    <row r="9812" spans="2:49" ht="16.5" customHeight="1">
      <c r="B9812"/>
      <c r="C9812"/>
      <c r="D9812"/>
      <c r="E9812"/>
      <c r="F9812"/>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row>
    <row r="9813" spans="2:49" ht="16.5" customHeight="1">
      <c r="B9813"/>
      <c r="C9813"/>
      <c r="D9813"/>
      <c r="E9813"/>
      <c r="F9813"/>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row>
    <row r="9814" spans="2:49" ht="16.5" customHeight="1">
      <c r="B9814"/>
      <c r="C9814"/>
      <c r="D9814"/>
      <c r="E9814"/>
      <c r="F9814"/>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row>
    <row r="9815" spans="2:49" ht="16.5" customHeight="1">
      <c r="B9815"/>
      <c r="C9815"/>
      <c r="D9815"/>
      <c r="E9815"/>
      <c r="F9815"/>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row>
    <row r="9816" spans="2:49" ht="16.5" customHeight="1">
      <c r="B9816"/>
      <c r="C9816"/>
      <c r="D9816"/>
      <c r="E9816"/>
      <c r="F9816"/>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row>
    <row r="9817" spans="2:49" ht="16.5" customHeight="1">
      <c r="B9817"/>
      <c r="C9817"/>
      <c r="D9817"/>
      <c r="E9817"/>
      <c r="F9817"/>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row>
    <row r="9818" spans="2:49" ht="16.5" customHeight="1">
      <c r="B9818"/>
      <c r="C9818"/>
      <c r="D9818"/>
      <c r="E9818"/>
      <c r="F9818"/>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row>
    <row r="9819" spans="2:49" ht="16.5" customHeight="1">
      <c r="B9819"/>
      <c r="C9819"/>
      <c r="D9819"/>
      <c r="E9819"/>
      <c r="F9819"/>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row>
    <row r="9820" spans="2:49" ht="16.5" customHeight="1">
      <c r="B9820"/>
      <c r="C9820"/>
      <c r="D9820"/>
      <c r="E9820"/>
      <c r="F982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row>
    <row r="9821" spans="2:49" ht="16.5" customHeight="1">
      <c r="B9821"/>
      <c r="C9821"/>
      <c r="D9821"/>
      <c r="E9821"/>
      <c r="F9821"/>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row>
    <row r="9822" spans="2:49" ht="16.5" customHeight="1">
      <c r="B9822"/>
      <c r="C9822"/>
      <c r="D9822"/>
      <c r="E9822"/>
      <c r="F9822"/>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row>
    <row r="9823" spans="2:49" ht="16.5" customHeight="1">
      <c r="B9823"/>
      <c r="C9823"/>
      <c r="D9823"/>
      <c r="E9823"/>
      <c r="F9823"/>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row>
    <row r="9824" spans="2:49" ht="16.5" customHeight="1">
      <c r="B9824"/>
      <c r="C9824"/>
      <c r="D9824"/>
      <c r="E9824"/>
      <c r="F9824"/>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row>
    <row r="9825" spans="2:49" ht="16.5" customHeight="1">
      <c r="B9825"/>
      <c r="C9825"/>
      <c r="D9825"/>
      <c r="E9825"/>
      <c r="F9825"/>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row>
    <row r="9826" spans="2:49" ht="16.5" customHeight="1">
      <c r="B9826"/>
      <c r="C9826"/>
      <c r="D9826"/>
      <c r="E9826"/>
      <c r="F9826"/>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row>
    <row r="9827" spans="2:49" ht="16.5" customHeight="1">
      <c r="B9827"/>
      <c r="C9827"/>
      <c r="D9827"/>
      <c r="E9827"/>
      <c r="F9827"/>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row>
    <row r="9828" spans="2:49" ht="16.5" customHeight="1">
      <c r="B9828"/>
      <c r="C9828"/>
      <c r="D9828"/>
      <c r="E9828"/>
      <c r="F9828"/>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row>
    <row r="9829" spans="2:49" ht="16.5" customHeight="1">
      <c r="B9829"/>
      <c r="C9829"/>
      <c r="D9829"/>
      <c r="E9829"/>
      <c r="F9829"/>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row>
    <row r="9830" spans="2:49" ht="16.5" customHeight="1">
      <c r="B9830"/>
      <c r="C9830"/>
      <c r="D9830"/>
      <c r="E9830"/>
      <c r="F98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row>
    <row r="9831" spans="2:49" ht="16.5" customHeight="1">
      <c r="B9831"/>
      <c r="C9831"/>
      <c r="D9831"/>
      <c r="E9831"/>
      <c r="F9831"/>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row>
    <row r="9832" spans="2:49" ht="16.5" customHeight="1">
      <c r="B9832"/>
      <c r="C9832"/>
      <c r="D9832"/>
      <c r="E9832"/>
      <c r="F9832"/>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row>
    <row r="9833" spans="2:49" ht="16.5" customHeight="1">
      <c r="B9833"/>
      <c r="C9833"/>
      <c r="D9833"/>
      <c r="E9833"/>
      <c r="F9833"/>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row>
    <row r="9834" spans="2:49" ht="16.5" customHeight="1">
      <c r="B9834"/>
      <c r="C9834"/>
      <c r="D9834"/>
      <c r="E9834"/>
      <c r="F9834"/>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row>
    <row r="9835" spans="2:49" ht="16.5" customHeight="1">
      <c r="B9835"/>
      <c r="C9835"/>
      <c r="D9835"/>
      <c r="E9835"/>
      <c r="F9835"/>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row>
    <row r="9836" spans="2:49" ht="16.5" customHeight="1">
      <c r="B9836"/>
      <c r="C9836"/>
      <c r="D9836"/>
      <c r="E9836"/>
      <c r="F9836"/>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row>
    <row r="9837" spans="2:49" ht="16.5" customHeight="1">
      <c r="B9837"/>
      <c r="C9837"/>
      <c r="D9837"/>
      <c r="E9837"/>
      <c r="F9837"/>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row>
    <row r="9838" spans="2:49" ht="16.5" customHeight="1">
      <c r="B9838"/>
      <c r="C9838"/>
      <c r="D9838"/>
      <c r="E9838"/>
      <c r="F9838"/>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row>
    <row r="9839" spans="2:49" ht="16.5" customHeight="1">
      <c r="B9839"/>
      <c r="C9839"/>
      <c r="D9839"/>
      <c r="E9839"/>
      <c r="F9839"/>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row>
    <row r="9840" spans="2:49" ht="16.5" customHeight="1">
      <c r="B9840"/>
      <c r="C9840"/>
      <c r="D9840"/>
      <c r="E9840"/>
      <c r="F984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row>
    <row r="9841" spans="2:49" ht="16.5" customHeight="1">
      <c r="B9841"/>
      <c r="C9841"/>
      <c r="D9841"/>
      <c r="E9841"/>
      <c r="F9841"/>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row>
    <row r="9842" spans="2:49" ht="16.5" customHeight="1">
      <c r="B9842"/>
      <c r="C9842"/>
      <c r="D9842"/>
      <c r="E9842"/>
      <c r="F9842"/>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row>
    <row r="9843" spans="2:49" ht="16.5" customHeight="1">
      <c r="B9843"/>
      <c r="C9843"/>
      <c r="D9843"/>
      <c r="E9843"/>
      <c r="F9843"/>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row>
    <row r="9844" spans="2:49" ht="16.5" customHeight="1">
      <c r="B9844"/>
      <c r="C9844"/>
      <c r="D9844"/>
      <c r="E9844"/>
      <c r="F9844"/>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row>
    <row r="9845" spans="2:49" ht="16.5" customHeight="1">
      <c r="B9845"/>
      <c r="C9845"/>
      <c r="D9845"/>
      <c r="E9845"/>
      <c r="F9845"/>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row>
    <row r="9846" spans="2:49" ht="16.5" customHeight="1">
      <c r="B9846"/>
      <c r="C9846"/>
      <c r="D9846"/>
      <c r="E9846"/>
      <c r="F9846"/>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row>
    <row r="9847" spans="2:49" ht="16.5" customHeight="1">
      <c r="B9847"/>
      <c r="C9847"/>
      <c r="D9847"/>
      <c r="E9847"/>
      <c r="F9847"/>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row>
    <row r="9848" spans="2:49" ht="16.5" customHeight="1">
      <c r="B9848"/>
      <c r="C9848"/>
      <c r="D9848"/>
      <c r="E9848"/>
      <c r="F9848"/>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row>
    <row r="9849" spans="2:49" ht="16.5" customHeight="1">
      <c r="B9849"/>
      <c r="C9849"/>
      <c r="D9849"/>
      <c r="E9849"/>
      <c r="F9849"/>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row>
    <row r="9850" spans="2:49" ht="16.5" customHeight="1">
      <c r="B9850"/>
      <c r="C9850"/>
      <c r="D9850"/>
      <c r="E9850"/>
      <c r="F985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row>
    <row r="9851" spans="2:49" ht="16.5" customHeight="1">
      <c r="B9851"/>
      <c r="C9851"/>
      <c r="D9851"/>
      <c r="E9851"/>
      <c r="F9851"/>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row>
    <row r="9852" spans="2:49" ht="16.5" customHeight="1">
      <c r="B9852"/>
      <c r="C9852"/>
      <c r="D9852"/>
      <c r="E9852"/>
      <c r="F9852"/>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row>
    <row r="9853" spans="2:49" ht="16.5" customHeight="1">
      <c r="B9853"/>
      <c r="C9853"/>
      <c r="D9853"/>
      <c r="E9853"/>
      <c r="F9853"/>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row>
    <row r="9854" spans="2:49" ht="16.5" customHeight="1">
      <c r="B9854"/>
      <c r="C9854"/>
      <c r="D9854"/>
      <c r="E9854"/>
      <c r="F9854"/>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row>
    <row r="9855" spans="2:49" ht="16.5" customHeight="1">
      <c r="B9855"/>
      <c r="C9855"/>
      <c r="D9855"/>
      <c r="E9855"/>
      <c r="F9855"/>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row>
    <row r="9856" spans="2:49" ht="16.5" customHeight="1">
      <c r="B9856"/>
      <c r="C9856"/>
      <c r="D9856"/>
      <c r="E9856"/>
      <c r="F9856"/>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row>
    <row r="9857" spans="2:49" ht="16.5" customHeight="1">
      <c r="B9857"/>
      <c r="C9857"/>
      <c r="D9857"/>
      <c r="E9857"/>
      <c r="F9857"/>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row>
    <row r="9858" spans="2:49" ht="16.5" customHeight="1">
      <c r="B9858"/>
      <c r="C9858"/>
      <c r="D9858"/>
      <c r="E9858"/>
      <c r="F9858"/>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row>
    <row r="9859" spans="2:49" ht="16.5" customHeight="1">
      <c r="B9859"/>
      <c r="C9859"/>
      <c r="D9859"/>
      <c r="E9859"/>
      <c r="F9859"/>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row>
    <row r="9860" spans="2:49" ht="16.5" customHeight="1">
      <c r="B9860"/>
      <c r="C9860"/>
      <c r="D9860"/>
      <c r="E9860"/>
      <c r="F986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row>
    <row r="9861" spans="2:49" ht="16.5" customHeight="1">
      <c r="B9861"/>
      <c r="C9861"/>
      <c r="D9861"/>
      <c r="E9861"/>
      <c r="F9861"/>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row>
    <row r="9862" spans="2:49" ht="16.5" customHeight="1">
      <c r="B9862"/>
      <c r="C9862"/>
      <c r="D9862"/>
      <c r="E9862"/>
      <c r="F9862"/>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row>
    <row r="9863" spans="2:49" ht="16.5" customHeight="1">
      <c r="B9863"/>
      <c r="C9863"/>
      <c r="D9863"/>
      <c r="E9863"/>
      <c r="F9863"/>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row>
    <row r="9864" spans="2:49" ht="16.5" customHeight="1">
      <c r="B9864"/>
      <c r="C9864"/>
      <c r="D9864"/>
      <c r="E9864"/>
      <c r="F9864"/>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row>
    <row r="9865" spans="2:49" ht="16.5" customHeight="1">
      <c r="B9865"/>
      <c r="C9865"/>
      <c r="D9865"/>
      <c r="E9865"/>
      <c r="F9865"/>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row>
    <row r="9866" spans="2:49" ht="16.5" customHeight="1">
      <c r="B9866"/>
      <c r="C9866"/>
      <c r="D9866"/>
      <c r="E9866"/>
      <c r="F9866"/>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row>
    <row r="9867" spans="2:49" ht="16.5" customHeight="1">
      <c r="B9867"/>
      <c r="C9867"/>
      <c r="D9867"/>
      <c r="E9867"/>
      <c r="F9867"/>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row>
    <row r="9868" spans="2:49" ht="16.5" customHeight="1">
      <c r="B9868"/>
      <c r="C9868"/>
      <c r="D9868"/>
      <c r="E9868"/>
      <c r="F9868"/>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row>
    <row r="9869" spans="2:49" ht="16.5" customHeight="1">
      <c r="B9869"/>
      <c r="C9869"/>
      <c r="D9869"/>
      <c r="E9869"/>
      <c r="F9869"/>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row>
    <row r="9870" spans="2:49" ht="16.5" customHeight="1">
      <c r="B9870"/>
      <c r="C9870"/>
      <c r="D9870"/>
      <c r="E9870"/>
      <c r="F987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row>
    <row r="9871" spans="2:49" ht="16.5" customHeight="1">
      <c r="B9871"/>
      <c r="C9871"/>
      <c r="D9871"/>
      <c r="E9871"/>
      <c r="F9871"/>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row>
    <row r="9872" spans="2:49" ht="16.5" customHeight="1">
      <c r="B9872"/>
      <c r="C9872"/>
      <c r="D9872"/>
      <c r="E9872"/>
      <c r="F9872"/>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row>
    <row r="9873" spans="2:49" ht="16.5" customHeight="1">
      <c r="B9873"/>
      <c r="C9873"/>
      <c r="D9873"/>
      <c r="E9873"/>
      <c r="F9873"/>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row>
    <row r="9874" spans="2:49" ht="16.5" customHeight="1">
      <c r="B9874"/>
      <c r="C9874"/>
      <c r="D9874"/>
      <c r="E9874"/>
      <c r="F9874"/>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row>
    <row r="9875" spans="2:49" ht="16.5" customHeight="1">
      <c r="B9875"/>
      <c r="C9875"/>
      <c r="D9875"/>
      <c r="E9875"/>
      <c r="F9875"/>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row>
    <row r="9876" spans="2:49" ht="16.5" customHeight="1">
      <c r="B9876"/>
      <c r="C9876"/>
      <c r="D9876"/>
      <c r="E9876"/>
      <c r="F9876"/>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row>
    <row r="9877" spans="2:49" ht="16.5" customHeight="1">
      <c r="B9877"/>
      <c r="C9877"/>
      <c r="D9877"/>
      <c r="E9877"/>
      <c r="F9877"/>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row>
    <row r="9878" spans="2:49" ht="16.5" customHeight="1">
      <c r="B9878"/>
      <c r="C9878"/>
      <c r="D9878"/>
      <c r="E9878"/>
      <c r="F9878"/>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row>
    <row r="9879" spans="2:49" ht="16.5" customHeight="1">
      <c r="B9879"/>
      <c r="C9879"/>
      <c r="D9879"/>
      <c r="E9879"/>
      <c r="F9879"/>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row>
    <row r="9880" spans="2:49" ht="16.5" customHeight="1">
      <c r="B9880"/>
      <c r="C9880"/>
      <c r="D9880"/>
      <c r="E9880"/>
      <c r="F988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row>
    <row r="9881" spans="2:49" ht="16.5" customHeight="1">
      <c r="B9881"/>
      <c r="C9881"/>
      <c r="D9881"/>
      <c r="E9881"/>
      <c r="F9881"/>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row>
    <row r="9882" spans="2:49" ht="16.5" customHeight="1">
      <c r="B9882"/>
      <c r="C9882"/>
      <c r="D9882"/>
      <c r="E9882"/>
      <c r="F9882"/>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row>
    <row r="9883" spans="2:49" ht="16.5" customHeight="1">
      <c r="B9883"/>
      <c r="C9883"/>
      <c r="D9883"/>
      <c r="E9883"/>
      <c r="F9883"/>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row>
    <row r="9884" spans="2:49" ht="16.5" customHeight="1">
      <c r="B9884"/>
      <c r="C9884"/>
      <c r="D9884"/>
      <c r="E9884"/>
      <c r="F9884"/>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row>
    <row r="9885" spans="2:49" ht="16.5" customHeight="1">
      <c r="B9885"/>
      <c r="C9885"/>
      <c r="D9885"/>
      <c r="E9885"/>
      <c r="F9885"/>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row>
    <row r="9886" spans="2:49" ht="16.5" customHeight="1">
      <c r="B9886"/>
      <c r="C9886"/>
      <c r="D9886"/>
      <c r="E9886"/>
      <c r="F9886"/>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row>
    <row r="9887" spans="2:49" ht="16.5" customHeight="1">
      <c r="B9887"/>
      <c r="C9887"/>
      <c r="D9887"/>
      <c r="E9887"/>
      <c r="F9887"/>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row>
    <row r="9888" spans="2:49" ht="16.5" customHeight="1">
      <c r="B9888"/>
      <c r="C9888"/>
      <c r="D9888"/>
      <c r="E9888"/>
      <c r="F9888"/>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row>
    <row r="9889" spans="2:49" ht="16.5" customHeight="1">
      <c r="B9889"/>
      <c r="C9889"/>
      <c r="D9889"/>
      <c r="E9889"/>
      <c r="F9889"/>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row>
    <row r="9890" spans="2:49" ht="16.5" customHeight="1">
      <c r="B9890"/>
      <c r="C9890"/>
      <c r="D9890"/>
      <c r="E9890"/>
      <c r="F989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row>
    <row r="9891" spans="2:49" ht="16.5" customHeight="1">
      <c r="B9891"/>
      <c r="C9891"/>
      <c r="D9891"/>
      <c r="E9891"/>
      <c r="F9891"/>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row>
    <row r="9892" spans="2:49" ht="16.5" customHeight="1">
      <c r="B9892"/>
      <c r="C9892"/>
      <c r="D9892"/>
      <c r="E9892"/>
      <c r="F9892"/>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row>
    <row r="9893" spans="2:49" ht="16.5" customHeight="1">
      <c r="B9893"/>
      <c r="C9893"/>
      <c r="D9893"/>
      <c r="E9893"/>
      <c r="F9893"/>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row>
    <row r="9894" spans="2:49" ht="16.5" customHeight="1">
      <c r="B9894"/>
      <c r="C9894"/>
      <c r="D9894"/>
      <c r="E9894"/>
      <c r="F9894"/>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row>
    <row r="9895" spans="2:49" ht="16.5" customHeight="1">
      <c r="B9895"/>
      <c r="C9895"/>
      <c r="D9895"/>
      <c r="E9895"/>
      <c r="F9895"/>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row>
    <row r="9896" spans="2:49" ht="16.5" customHeight="1">
      <c r="B9896"/>
      <c r="C9896"/>
      <c r="D9896"/>
      <c r="E9896"/>
      <c r="F9896"/>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row>
    <row r="9897" spans="2:49" ht="16.5" customHeight="1">
      <c r="B9897"/>
      <c r="C9897"/>
      <c r="D9897"/>
      <c r="E9897"/>
      <c r="F9897"/>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row>
    <row r="9898" spans="2:49" ht="16.5" customHeight="1">
      <c r="B9898"/>
      <c r="C9898"/>
      <c r="D9898"/>
      <c r="E9898"/>
      <c r="F9898"/>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row>
    <row r="9899" spans="2:49" ht="16.5" customHeight="1">
      <c r="B9899"/>
      <c r="C9899"/>
      <c r="D9899"/>
      <c r="E9899"/>
      <c r="F9899"/>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row>
    <row r="9900" spans="2:49" ht="16.5" customHeight="1">
      <c r="B9900"/>
      <c r="C9900"/>
      <c r="D9900"/>
      <c r="E9900"/>
      <c r="F990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row>
    <row r="9901" spans="2:49" ht="16.5" customHeight="1">
      <c r="B9901"/>
      <c r="C9901"/>
      <c r="D9901"/>
      <c r="E9901"/>
      <c r="F9901"/>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row>
    <row r="9902" spans="2:49" ht="16.5" customHeight="1">
      <c r="B9902"/>
      <c r="C9902"/>
      <c r="D9902"/>
      <c r="E9902"/>
      <c r="F9902"/>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row>
    <row r="9903" spans="2:49" ht="16.5" customHeight="1">
      <c r="B9903"/>
      <c r="C9903"/>
      <c r="D9903"/>
      <c r="E9903"/>
      <c r="F9903"/>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row>
    <row r="9904" spans="2:49" ht="16.5" customHeight="1">
      <c r="B9904"/>
      <c r="C9904"/>
      <c r="D9904"/>
      <c r="E9904"/>
      <c r="F9904"/>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row>
    <row r="9905" spans="2:49" ht="16.5" customHeight="1">
      <c r="B9905"/>
      <c r="C9905"/>
      <c r="D9905"/>
      <c r="E9905"/>
      <c r="F9905"/>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row>
    <row r="9906" spans="2:49" ht="16.5" customHeight="1">
      <c r="B9906"/>
      <c r="C9906"/>
      <c r="D9906"/>
      <c r="E9906"/>
      <c r="F9906"/>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row>
    <row r="9907" spans="2:49" ht="16.5" customHeight="1">
      <c r="B9907"/>
      <c r="C9907"/>
      <c r="D9907"/>
      <c r="E9907"/>
      <c r="F9907"/>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row>
    <row r="9908" spans="2:49" ht="16.5" customHeight="1">
      <c r="B9908"/>
      <c r="C9908"/>
      <c r="D9908"/>
      <c r="E9908"/>
      <c r="F9908"/>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row>
    <row r="9909" spans="2:49" ht="16.5" customHeight="1">
      <c r="B9909"/>
      <c r="C9909"/>
      <c r="D9909"/>
      <c r="E9909"/>
      <c r="F9909"/>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row>
    <row r="9910" spans="2:49" ht="16.5" customHeight="1">
      <c r="B9910"/>
      <c r="C9910"/>
      <c r="D9910"/>
      <c r="E9910"/>
      <c r="F991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row>
    <row r="9911" spans="2:49" ht="16.5" customHeight="1">
      <c r="B9911"/>
      <c r="C9911"/>
      <c r="D9911"/>
      <c r="E9911"/>
      <c r="F9911"/>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row>
    <row r="9912" spans="2:49" ht="16.5" customHeight="1">
      <c r="B9912"/>
      <c r="C9912"/>
      <c r="D9912"/>
      <c r="E9912"/>
      <c r="F9912"/>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row>
    <row r="9913" spans="2:49" ht="16.5" customHeight="1">
      <c r="B9913"/>
      <c r="C9913"/>
      <c r="D9913"/>
      <c r="E9913"/>
      <c r="F9913"/>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row>
    <row r="9914" spans="2:49" ht="16.5" customHeight="1">
      <c r="B9914"/>
      <c r="C9914"/>
      <c r="D9914"/>
      <c r="E9914"/>
      <c r="F9914"/>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row>
    <row r="9915" spans="2:49" ht="16.5" customHeight="1">
      <c r="B9915"/>
      <c r="C9915"/>
      <c r="D9915"/>
      <c r="E9915"/>
      <c r="F9915"/>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row>
    <row r="9916" spans="2:49" ht="16.5" customHeight="1">
      <c r="B9916"/>
      <c r="C9916"/>
      <c r="D9916"/>
      <c r="E9916"/>
      <c r="F9916"/>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row>
    <row r="9917" spans="2:49" ht="16.5" customHeight="1">
      <c r="B9917"/>
      <c r="C9917"/>
      <c r="D9917"/>
      <c r="E9917"/>
      <c r="F9917"/>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row>
    <row r="9918" spans="2:49" ht="16.5" customHeight="1">
      <c r="B9918"/>
      <c r="C9918"/>
      <c r="D9918"/>
      <c r="E9918"/>
      <c r="F9918"/>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row>
    <row r="9919" spans="2:49" ht="16.5" customHeight="1">
      <c r="B9919"/>
      <c r="C9919"/>
      <c r="D9919"/>
      <c r="E9919"/>
      <c r="F9919"/>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row>
    <row r="9920" spans="2:49" ht="16.5" customHeight="1">
      <c r="B9920"/>
      <c r="C9920"/>
      <c r="D9920"/>
      <c r="E9920"/>
      <c r="F992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row>
    <row r="9921" spans="2:49" ht="16.5" customHeight="1">
      <c r="B9921"/>
      <c r="C9921"/>
      <c r="D9921"/>
      <c r="E9921"/>
      <c r="F9921"/>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row>
    <row r="9922" spans="2:49" ht="16.5" customHeight="1">
      <c r="B9922"/>
      <c r="C9922"/>
      <c r="D9922"/>
      <c r="E9922"/>
      <c r="F9922"/>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row>
    <row r="9923" spans="2:49" ht="16.5" customHeight="1">
      <c r="B9923"/>
      <c r="C9923"/>
      <c r="D9923"/>
      <c r="E9923"/>
      <c r="F9923"/>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row>
    <row r="9924" spans="2:49" ht="16.5" customHeight="1">
      <c r="B9924"/>
      <c r="C9924"/>
      <c r="D9924"/>
      <c r="E9924"/>
      <c r="F9924"/>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row>
    <row r="9925" spans="2:49" ht="16.5" customHeight="1">
      <c r="B9925"/>
      <c r="C9925"/>
      <c r="D9925"/>
      <c r="E9925"/>
      <c r="F9925"/>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row>
    <row r="9926" spans="2:49" ht="16.5" customHeight="1">
      <c r="B9926"/>
      <c r="C9926"/>
      <c r="D9926"/>
      <c r="E9926"/>
      <c r="F9926"/>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row>
    <row r="9927" spans="2:49" ht="16.5" customHeight="1">
      <c r="B9927"/>
      <c r="C9927"/>
      <c r="D9927"/>
      <c r="E9927"/>
      <c r="F9927"/>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row>
    <row r="9928" spans="2:49" ht="16.5" customHeight="1">
      <c r="B9928"/>
      <c r="C9928"/>
      <c r="D9928"/>
      <c r="E9928"/>
      <c r="F9928"/>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row>
    <row r="9929" spans="2:49" ht="16.5" customHeight="1">
      <c r="B9929"/>
      <c r="C9929"/>
      <c r="D9929"/>
      <c r="E9929"/>
      <c r="F9929"/>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row>
    <row r="9930" spans="2:49" ht="16.5" customHeight="1">
      <c r="B9930"/>
      <c r="C9930"/>
      <c r="D9930"/>
      <c r="E9930"/>
      <c r="F99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row>
    <row r="9931" spans="2:49" ht="16.5" customHeight="1">
      <c r="B9931"/>
      <c r="C9931"/>
      <c r="D9931"/>
      <c r="E9931"/>
      <c r="F9931"/>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row>
    <row r="9932" spans="2:49" ht="16.5" customHeight="1">
      <c r="B9932"/>
      <c r="C9932"/>
      <c r="D9932"/>
      <c r="E9932"/>
      <c r="F9932"/>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row>
    <row r="9933" spans="2:49" ht="16.5" customHeight="1">
      <c r="B9933"/>
      <c r="C9933"/>
      <c r="D9933"/>
      <c r="E9933"/>
      <c r="F9933"/>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row>
    <row r="9934" spans="2:49" ht="16.5" customHeight="1">
      <c r="B9934"/>
      <c r="C9934"/>
      <c r="D9934"/>
      <c r="E9934"/>
      <c r="F9934"/>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row>
    <row r="9935" spans="2:49" ht="16.5" customHeight="1">
      <c r="B9935"/>
      <c r="C9935"/>
      <c r="D9935"/>
      <c r="E9935"/>
      <c r="F9935"/>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row>
    <row r="9936" spans="2:49" ht="16.5" customHeight="1">
      <c r="B9936"/>
      <c r="C9936"/>
      <c r="D9936"/>
      <c r="E9936"/>
      <c r="F9936"/>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row>
    <row r="9937" spans="2:49" ht="16.5" customHeight="1">
      <c r="B9937"/>
      <c r="C9937"/>
      <c r="D9937"/>
      <c r="E9937"/>
      <c r="F9937"/>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row>
    <row r="9938" spans="2:49" ht="16.5" customHeight="1">
      <c r="B9938"/>
      <c r="C9938"/>
      <c r="D9938"/>
      <c r="E9938"/>
      <c r="F9938"/>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row>
    <row r="9939" spans="2:49" ht="16.5" customHeight="1">
      <c r="B9939"/>
      <c r="C9939"/>
      <c r="D9939"/>
      <c r="E9939"/>
      <c r="F9939"/>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row>
    <row r="9940" spans="2:49" ht="16.5" customHeight="1">
      <c r="B9940"/>
      <c r="C9940"/>
      <c r="D9940"/>
      <c r="E9940"/>
      <c r="F994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row>
    <row r="9941" spans="2:49" ht="16.5" customHeight="1">
      <c r="B9941"/>
      <c r="C9941"/>
      <c r="D9941"/>
      <c r="E9941"/>
      <c r="F9941"/>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row>
    <row r="9942" spans="2:49" ht="16.5" customHeight="1">
      <c r="B9942"/>
      <c r="C9942"/>
      <c r="D9942"/>
      <c r="E9942"/>
      <c r="F9942"/>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row>
    <row r="9943" spans="2:49" ht="16.5" customHeight="1">
      <c r="B9943"/>
      <c r="C9943"/>
      <c r="D9943"/>
      <c r="E9943"/>
      <c r="F9943"/>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row>
    <row r="9944" spans="2:49" ht="16.5" customHeight="1">
      <c r="B9944"/>
      <c r="C9944"/>
      <c r="D9944"/>
      <c r="E9944"/>
      <c r="F9944"/>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row>
    <row r="9945" spans="2:49" ht="16.5" customHeight="1">
      <c r="B9945"/>
      <c r="C9945"/>
      <c r="D9945"/>
      <c r="E9945"/>
      <c r="F9945"/>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row>
    <row r="9946" spans="2:49" ht="16.5" customHeight="1">
      <c r="B9946"/>
      <c r="C9946"/>
      <c r="D9946"/>
      <c r="E9946"/>
      <c r="F9946"/>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row>
    <row r="9947" spans="2:49" ht="16.5" customHeight="1">
      <c r="B9947"/>
      <c r="C9947"/>
      <c r="D9947"/>
      <c r="E9947"/>
      <c r="F9947"/>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row>
    <row r="9948" spans="2:49" ht="16.5" customHeight="1">
      <c r="B9948"/>
      <c r="C9948"/>
      <c r="D9948"/>
      <c r="E9948"/>
      <c r="F9948"/>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row>
    <row r="9949" spans="2:49" ht="16.5" customHeight="1">
      <c r="B9949"/>
      <c r="C9949"/>
      <c r="D9949"/>
      <c r="E9949"/>
      <c r="F9949"/>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row>
    <row r="9950" spans="2:49" ht="16.5" customHeight="1">
      <c r="B9950"/>
      <c r="C9950"/>
      <c r="D9950"/>
      <c r="E9950"/>
      <c r="F995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row>
    <row r="9951" spans="2:49" ht="16.5" customHeight="1">
      <c r="B9951"/>
      <c r="C9951"/>
      <c r="D9951"/>
      <c r="E9951"/>
      <c r="F9951"/>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row>
    <row r="9952" spans="2:49" ht="16.5" customHeight="1">
      <c r="B9952"/>
      <c r="C9952"/>
      <c r="D9952"/>
      <c r="E9952"/>
      <c r="F9952"/>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row>
    <row r="9953" spans="2:49" ht="16.5" customHeight="1">
      <c r="B9953"/>
      <c r="C9953"/>
      <c r="D9953"/>
      <c r="E9953"/>
      <c r="F9953"/>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row>
    <row r="9954" spans="2:49" ht="16.5" customHeight="1">
      <c r="B9954"/>
      <c r="C9954"/>
      <c r="D9954"/>
      <c r="E9954"/>
      <c r="F9954"/>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row>
    <row r="9955" spans="2:49" ht="16.5" customHeight="1">
      <c r="B9955"/>
      <c r="C9955"/>
      <c r="D9955"/>
      <c r="E9955"/>
      <c r="F9955"/>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row>
    <row r="9956" spans="2:49" ht="16.5" customHeight="1">
      <c r="B9956"/>
      <c r="C9956"/>
      <c r="D9956"/>
      <c r="E9956"/>
      <c r="F9956"/>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row>
    <row r="9957" spans="2:49" ht="16.5" customHeight="1">
      <c r="B9957"/>
      <c r="C9957"/>
      <c r="D9957"/>
      <c r="E9957"/>
      <c r="F9957"/>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row>
    <row r="9958" spans="2:49" ht="16.5" customHeight="1">
      <c r="B9958"/>
      <c r="C9958"/>
      <c r="D9958"/>
      <c r="E9958"/>
      <c r="F9958"/>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row>
    <row r="9959" spans="2:49" ht="16.5" customHeight="1">
      <c r="B9959"/>
      <c r="C9959"/>
      <c r="D9959"/>
      <c r="E9959"/>
      <c r="F9959"/>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row>
    <row r="9960" spans="2:49" ht="16.5" customHeight="1">
      <c r="B9960"/>
      <c r="C9960"/>
      <c r="D9960"/>
      <c r="E9960"/>
      <c r="F996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row>
    <row r="9961" spans="2:49" ht="16.5" customHeight="1">
      <c r="B9961"/>
      <c r="C9961"/>
      <c r="D9961"/>
      <c r="E9961"/>
      <c r="F9961"/>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row>
    <row r="9962" spans="2:49" ht="16.5" customHeight="1">
      <c r="B9962"/>
      <c r="C9962"/>
      <c r="D9962"/>
      <c r="E9962"/>
      <c r="F9962"/>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row>
    <row r="9963" spans="2:49" ht="16.5" customHeight="1">
      <c r="B9963"/>
      <c r="C9963"/>
      <c r="D9963"/>
      <c r="E9963"/>
      <c r="F9963"/>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row>
    <row r="9964" spans="2:49" ht="16.5" customHeight="1">
      <c r="B9964"/>
      <c r="C9964"/>
      <c r="D9964"/>
      <c r="E9964"/>
      <c r="F9964"/>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row>
    <row r="9965" spans="2:49" ht="16.5" customHeight="1">
      <c r="B9965"/>
      <c r="C9965"/>
      <c r="D9965"/>
      <c r="E9965"/>
      <c r="F9965"/>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row>
    <row r="9966" spans="2:49" ht="16.5" customHeight="1">
      <c r="B9966"/>
      <c r="C9966"/>
      <c r="D9966"/>
      <c r="E9966"/>
      <c r="F9966"/>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row>
    <row r="9967" spans="2:49" ht="16.5" customHeight="1">
      <c r="B9967"/>
      <c r="C9967"/>
      <c r="D9967"/>
      <c r="E9967"/>
      <c r="F9967"/>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row>
    <row r="9968" spans="2:49" ht="16.5" customHeight="1">
      <c r="B9968"/>
      <c r="C9968"/>
      <c r="D9968"/>
      <c r="E9968"/>
      <c r="F9968"/>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row>
    <row r="9969" spans="2:49" ht="16.5" customHeight="1">
      <c r="B9969"/>
      <c r="C9969"/>
      <c r="D9969"/>
      <c r="E9969"/>
      <c r="F9969"/>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row>
    <row r="9970" spans="2:49" ht="16.5" customHeight="1">
      <c r="B9970"/>
      <c r="C9970"/>
      <c r="D9970"/>
      <c r="E9970"/>
      <c r="F997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row>
    <row r="9971" spans="2:49" ht="16.5" customHeight="1">
      <c r="B9971"/>
      <c r="C9971"/>
      <c r="D9971"/>
      <c r="E9971"/>
      <c r="F9971"/>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row>
    <row r="9972" spans="2:49" ht="16.5" customHeight="1">
      <c r="B9972"/>
      <c r="C9972"/>
      <c r="D9972"/>
      <c r="E9972"/>
      <c r="F9972"/>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row>
    <row r="9973" spans="2:49" ht="16.5" customHeight="1">
      <c r="B9973"/>
      <c r="C9973"/>
      <c r="D9973"/>
      <c r="E9973"/>
      <c r="F9973"/>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row>
    <row r="9974" spans="2:49" ht="16.5" customHeight="1">
      <c r="B9974"/>
      <c r="C9974"/>
      <c r="D9974"/>
      <c r="E9974"/>
      <c r="F9974"/>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row>
    <row r="9975" spans="2:49" ht="16.5" customHeight="1">
      <c r="B9975"/>
      <c r="C9975"/>
      <c r="D9975"/>
      <c r="E9975"/>
      <c r="F9975"/>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row>
    <row r="9976" spans="2:49" ht="16.5" customHeight="1">
      <c r="B9976"/>
      <c r="C9976"/>
      <c r="D9976"/>
      <c r="E9976"/>
      <c r="F9976"/>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row>
    <row r="9977" spans="2:49" ht="16.5" customHeight="1">
      <c r="B9977"/>
      <c r="C9977"/>
      <c r="D9977"/>
      <c r="E9977"/>
      <c r="F9977"/>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row>
    <row r="9978" spans="2:49" ht="16.5" customHeight="1">
      <c r="B9978"/>
      <c r="C9978"/>
      <c r="D9978"/>
      <c r="E9978"/>
      <c r="F9978"/>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row>
    <row r="9979" spans="2:49" ht="16.5" customHeight="1">
      <c r="B9979"/>
      <c r="C9979"/>
      <c r="D9979"/>
      <c r="E9979"/>
      <c r="F9979"/>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row>
    <row r="9980" spans="2:49" ht="16.5" customHeight="1">
      <c r="B9980"/>
      <c r="C9980"/>
      <c r="D9980"/>
      <c r="E9980"/>
      <c r="F998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row>
    <row r="9981" spans="2:49" ht="16.5" customHeight="1">
      <c r="B9981"/>
      <c r="C9981"/>
      <c r="D9981"/>
      <c r="E9981"/>
      <c r="F9981"/>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row>
    <row r="9982" spans="2:49" ht="16.5" customHeight="1">
      <c r="B9982"/>
      <c r="C9982"/>
      <c r="D9982"/>
      <c r="E9982"/>
      <c r="F9982"/>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row>
    <row r="9983" spans="2:49" ht="16.5" customHeight="1">
      <c r="B9983"/>
      <c r="C9983"/>
      <c r="D9983"/>
      <c r="E9983"/>
      <c r="F9983"/>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row>
    <row r="9984" spans="2:49" ht="16.5" customHeight="1">
      <c r="B9984"/>
      <c r="C9984"/>
      <c r="D9984"/>
      <c r="E9984"/>
      <c r="F9984"/>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row>
    <row r="9985" spans="2:49" ht="16.5" customHeight="1">
      <c r="B9985"/>
      <c r="C9985"/>
      <c r="D9985"/>
      <c r="E9985"/>
      <c r="F9985"/>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row>
    <row r="9986" spans="2:49" ht="16.5" customHeight="1">
      <c r="B9986"/>
      <c r="C9986"/>
      <c r="D9986"/>
      <c r="E9986"/>
      <c r="F9986"/>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row>
    <row r="9987" spans="2:49" ht="16.5" customHeight="1">
      <c r="B9987"/>
      <c r="C9987"/>
      <c r="D9987"/>
      <c r="E9987"/>
      <c r="F9987"/>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row>
    <row r="9988" spans="2:49" ht="16.5" customHeight="1">
      <c r="B9988"/>
      <c r="C9988"/>
      <c r="D9988"/>
      <c r="E9988"/>
      <c r="F9988"/>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row>
    <row r="9989" spans="2:49" ht="16.5" customHeight="1">
      <c r="B9989"/>
      <c r="C9989"/>
      <c r="D9989"/>
      <c r="E9989"/>
      <c r="F9989"/>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row>
    <row r="9990" spans="2:49" ht="16.5" customHeight="1">
      <c r="B9990"/>
      <c r="C9990"/>
      <c r="D9990"/>
      <c r="E9990"/>
      <c r="F999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row>
    <row r="9991" spans="2:49" ht="16.5" customHeight="1">
      <c r="B9991"/>
      <c r="C9991"/>
      <c r="D9991"/>
      <c r="E9991"/>
      <c r="F9991"/>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row>
    <row r="9992" spans="2:49" ht="16.5" customHeight="1">
      <c r="B9992"/>
      <c r="C9992"/>
      <c r="D9992"/>
      <c r="E9992"/>
      <c r="F9992"/>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row>
    <row r="9993" spans="2:49" ht="16.5" customHeight="1">
      <c r="B9993"/>
      <c r="C9993"/>
      <c r="D9993"/>
      <c r="E9993"/>
      <c r="F9993"/>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row>
    <row r="9994" spans="2:49" ht="16.5" customHeight="1">
      <c r="B9994"/>
      <c r="C9994"/>
      <c r="D9994"/>
      <c r="E9994"/>
      <c r="F9994"/>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row>
    <row r="9995" spans="2:49" ht="16.5" customHeight="1">
      <c r="B9995"/>
      <c r="C9995"/>
      <c r="D9995"/>
      <c r="E9995"/>
      <c r="F9995"/>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row>
    <row r="9996" spans="2:49" ht="16.5" customHeight="1">
      <c r="B9996"/>
      <c r="C9996"/>
      <c r="D9996"/>
      <c r="E9996"/>
      <c r="F9996"/>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row>
    <row r="9997" spans="2:49" ht="16.5" customHeight="1">
      <c r="B9997"/>
      <c r="C9997"/>
      <c r="D9997"/>
      <c r="E9997"/>
      <c r="F9997"/>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row>
    <row r="9998" spans="2:49" ht="16.5" customHeight="1">
      <c r="B9998"/>
      <c r="C9998"/>
      <c r="D9998"/>
      <c r="E9998"/>
      <c r="F9998"/>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row>
    <row r="9999" spans="2:49" ht="16.5" customHeight="1">
      <c r="B9999"/>
      <c r="C9999"/>
      <c r="D9999"/>
      <c r="E9999"/>
      <c r="F9999"/>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row>
    <row r="10000" spans="2:49" ht="16.5" customHeight="1">
      <c r="B10000"/>
      <c r="C10000"/>
      <c r="D10000"/>
      <c r="E10000"/>
      <c r="F1000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row>
    <row r="10001" spans="2:49" ht="16.5" customHeight="1">
      <c r="B10001"/>
      <c r="C10001"/>
      <c r="D10001"/>
      <c r="E10001"/>
      <c r="F10001"/>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row>
    <row r="10002" spans="2:49" ht="16.5" customHeight="1">
      <c r="B10002"/>
      <c r="C10002"/>
      <c r="D10002"/>
      <c r="E10002"/>
      <c r="F10002"/>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row>
    <row r="10003" spans="2:49" ht="16.5" customHeight="1">
      <c r="B10003"/>
      <c r="C10003"/>
      <c r="D10003"/>
      <c r="E10003"/>
      <c r="F10003"/>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row>
    <row r="10004" spans="2:49" ht="16.5" customHeight="1">
      <c r="B10004"/>
      <c r="C10004"/>
      <c r="D10004"/>
      <c r="E10004"/>
      <c r="F10004"/>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row>
    <row r="10005" spans="2:49" ht="16.5" customHeight="1">
      <c r="B10005"/>
      <c r="C10005"/>
      <c r="D10005"/>
      <c r="E10005"/>
      <c r="F10005"/>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row>
    <row r="10006" spans="2:49" ht="16.5" customHeight="1">
      <c r="B10006"/>
      <c r="C10006"/>
      <c r="D10006"/>
      <c r="E10006"/>
      <c r="F10006"/>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row>
    <row r="10007" spans="2:49" ht="16.5" customHeight="1">
      <c r="B10007"/>
      <c r="C10007"/>
      <c r="D10007"/>
      <c r="E10007"/>
      <c r="F10007"/>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row>
    <row r="10008" spans="2:49" ht="16.5" customHeight="1">
      <c r="B10008"/>
      <c r="C10008"/>
      <c r="D10008"/>
      <c r="E10008"/>
      <c r="F10008"/>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row>
    <row r="10009" spans="2:49" ht="16.5" customHeight="1">
      <c r="B10009"/>
      <c r="C10009"/>
      <c r="D10009"/>
      <c r="E10009"/>
      <c r="F10009"/>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row>
    <row r="10010" spans="2:49" ht="16.5" customHeight="1">
      <c r="B10010"/>
      <c r="C10010"/>
      <c r="D10010"/>
      <c r="E10010"/>
      <c r="F1001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row>
    <row r="10011" spans="2:49" ht="16.5" customHeight="1">
      <c r="B10011"/>
      <c r="C10011"/>
      <c r="D10011"/>
      <c r="E10011"/>
      <c r="F10011"/>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row>
    <row r="10012" spans="2:49" ht="16.5" customHeight="1">
      <c r="B10012"/>
      <c r="C10012"/>
      <c r="D10012"/>
      <c r="E10012"/>
      <c r="F10012"/>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row>
    <row r="10013" spans="2:49" ht="16.5" customHeight="1">
      <c r="B10013"/>
      <c r="C10013"/>
      <c r="D10013"/>
      <c r="E10013"/>
      <c r="F10013"/>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row>
  </sheetData>
  <mergeCells count="220">
    <mergeCell ref="W62:Y62"/>
    <mergeCell ref="E61:F61"/>
    <mergeCell ref="I61:J61"/>
    <mergeCell ref="M61:N61"/>
    <mergeCell ref="Q61:S61"/>
    <mergeCell ref="V61:Y61"/>
    <mergeCell ref="AB61:AC61"/>
    <mergeCell ref="E60:F60"/>
    <mergeCell ref="I60:J60"/>
    <mergeCell ref="M60:N60"/>
    <mergeCell ref="Q60:S60"/>
    <mergeCell ref="V60:Y60"/>
    <mergeCell ref="AB60:AC60"/>
    <mergeCell ref="E59:F59"/>
    <mergeCell ref="I59:J59"/>
    <mergeCell ref="M59:N59"/>
    <mergeCell ref="Q59:S59"/>
    <mergeCell ref="V59:Y59"/>
    <mergeCell ref="AB59:AC59"/>
    <mergeCell ref="E58:F58"/>
    <mergeCell ref="I58:J58"/>
    <mergeCell ref="M58:N58"/>
    <mergeCell ref="Q58:S58"/>
    <mergeCell ref="V58:Y58"/>
    <mergeCell ref="AB58:AC58"/>
    <mergeCell ref="E57:F57"/>
    <mergeCell ref="I57:J57"/>
    <mergeCell ref="M57:N57"/>
    <mergeCell ref="Q57:S57"/>
    <mergeCell ref="V57:Y57"/>
    <mergeCell ref="AB57:AC57"/>
    <mergeCell ref="E56:F56"/>
    <mergeCell ref="I56:J56"/>
    <mergeCell ref="M56:N56"/>
    <mergeCell ref="Q56:S56"/>
    <mergeCell ref="V56:Y56"/>
    <mergeCell ref="AB56:AC56"/>
    <mergeCell ref="E55:F55"/>
    <mergeCell ref="I55:J55"/>
    <mergeCell ref="M55:N55"/>
    <mergeCell ref="Q55:S55"/>
    <mergeCell ref="V55:Y55"/>
    <mergeCell ref="AB55:AC55"/>
    <mergeCell ref="E54:F54"/>
    <mergeCell ref="I54:J54"/>
    <mergeCell ref="M54:N54"/>
    <mergeCell ref="Q54:S54"/>
    <mergeCell ref="V54:Y54"/>
    <mergeCell ref="AB54:AC54"/>
    <mergeCell ref="E53:F53"/>
    <mergeCell ref="I53:J53"/>
    <mergeCell ref="M53:N53"/>
    <mergeCell ref="Q53:S53"/>
    <mergeCell ref="V53:Y53"/>
    <mergeCell ref="AB53:AC53"/>
    <mergeCell ref="E52:F52"/>
    <mergeCell ref="I52:J52"/>
    <mergeCell ref="M52:N52"/>
    <mergeCell ref="Q52:S52"/>
    <mergeCell ref="V52:Y52"/>
    <mergeCell ref="AB52:AC52"/>
    <mergeCell ref="D50:AK50"/>
    <mergeCell ref="E51:F51"/>
    <mergeCell ref="I51:J51"/>
    <mergeCell ref="M51:N51"/>
    <mergeCell ref="Q51:S51"/>
    <mergeCell ref="W51:Y51"/>
    <mergeCell ref="AB51:AC51"/>
    <mergeCell ref="AG45:AH45"/>
    <mergeCell ref="AI45:AK47"/>
    <mergeCell ref="R46:S47"/>
    <mergeCell ref="X46:X47"/>
    <mergeCell ref="AD46:AE47"/>
    <mergeCell ref="AG46:AH47"/>
    <mergeCell ref="AF45:AF47"/>
    <mergeCell ref="B37:B47"/>
    <mergeCell ref="E37:H38"/>
    <mergeCell ref="I37:K38"/>
    <mergeCell ref="L37:O38"/>
    <mergeCell ref="P37:S38"/>
    <mergeCell ref="Y37:AB38"/>
    <mergeCell ref="C39:C40"/>
    <mergeCell ref="E39:K39"/>
    <mergeCell ref="L39:S39"/>
    <mergeCell ref="Y39:AE39"/>
    <mergeCell ref="C36:C37"/>
    <mergeCell ref="E36:K36"/>
    <mergeCell ref="L36:S36"/>
    <mergeCell ref="T36:X44"/>
    <mergeCell ref="Y36:AE36"/>
    <mergeCell ref="AC37:AE38"/>
    <mergeCell ref="C42:C43"/>
    <mergeCell ref="E42:K42"/>
    <mergeCell ref="L42:S42"/>
    <mergeCell ref="C45:C46"/>
    <mergeCell ref="E45:K45"/>
    <mergeCell ref="L45:S45"/>
    <mergeCell ref="T45:W47"/>
    <mergeCell ref="Y45:AE45"/>
    <mergeCell ref="AF33:AH33"/>
    <mergeCell ref="Y42:AE42"/>
    <mergeCell ref="E43:H44"/>
    <mergeCell ref="I43:K44"/>
    <mergeCell ref="L43:O44"/>
    <mergeCell ref="P43:S44"/>
    <mergeCell ref="Y43:AB44"/>
    <mergeCell ref="AC43:AE44"/>
    <mergeCell ref="AF36:AK44"/>
    <mergeCell ref="AI33:AK35"/>
    <mergeCell ref="Q34:S35"/>
    <mergeCell ref="W34:W35"/>
    <mergeCell ref="X34:X35"/>
    <mergeCell ref="Y34:AB35"/>
    <mergeCell ref="AC34:AE35"/>
    <mergeCell ref="AC31:AE32"/>
    <mergeCell ref="C33:C34"/>
    <mergeCell ref="E33:K33"/>
    <mergeCell ref="L33:S33"/>
    <mergeCell ref="T33:V35"/>
    <mergeCell ref="W33:X33"/>
    <mergeCell ref="Y33:AE33"/>
    <mergeCell ref="AF27:AI27"/>
    <mergeCell ref="AJ27:AK29"/>
    <mergeCell ref="Y28:Z29"/>
    <mergeCell ref="AD28:AE29"/>
    <mergeCell ref="C30:C31"/>
    <mergeCell ref="E30:K30"/>
    <mergeCell ref="L30:S30"/>
    <mergeCell ref="Y30:AE30"/>
    <mergeCell ref="AF30:AK32"/>
    <mergeCell ref="E31:H32"/>
    <mergeCell ref="B27:B35"/>
    <mergeCell ref="C27:C28"/>
    <mergeCell ref="E27:K27"/>
    <mergeCell ref="L27:S27"/>
    <mergeCell ref="T27:X32"/>
    <mergeCell ref="Y27:AE27"/>
    <mergeCell ref="I31:K32"/>
    <mergeCell ref="L31:O32"/>
    <mergeCell ref="P31:S32"/>
    <mergeCell ref="Y31:AB32"/>
    <mergeCell ref="AF18:AK23"/>
    <mergeCell ref="Z20:AA20"/>
    <mergeCell ref="AB20:AC20"/>
    <mergeCell ref="AD20:AE20"/>
    <mergeCell ref="Y21:AE21"/>
    <mergeCell ref="Y24:AE24"/>
    <mergeCell ref="AF24:AI26"/>
    <mergeCell ref="AJ24:AK24"/>
    <mergeCell ref="L25:O26"/>
    <mergeCell ref="P25:S26"/>
    <mergeCell ref="AB25:AE26"/>
    <mergeCell ref="AJ25:AJ26"/>
    <mergeCell ref="AK25:AK26"/>
    <mergeCell ref="L22:O23"/>
    <mergeCell ref="P22:S23"/>
    <mergeCell ref="Y22:AB23"/>
    <mergeCell ref="AC22:AE23"/>
    <mergeCell ref="C15:C16"/>
    <mergeCell ref="E15:K15"/>
    <mergeCell ref="L15:S15"/>
    <mergeCell ref="T15:V15"/>
    <mergeCell ref="W15:X17"/>
    <mergeCell ref="Y15:AE15"/>
    <mergeCell ref="B18:B26"/>
    <mergeCell ref="C18:C19"/>
    <mergeCell ref="E18:K18"/>
    <mergeCell ref="L18:O18"/>
    <mergeCell ref="P18:S18"/>
    <mergeCell ref="T18:X23"/>
    <mergeCell ref="C21:C22"/>
    <mergeCell ref="E21:K21"/>
    <mergeCell ref="L21:S21"/>
    <mergeCell ref="E22:H23"/>
    <mergeCell ref="C24:C25"/>
    <mergeCell ref="E24:K24"/>
    <mergeCell ref="L24:S24"/>
    <mergeCell ref="T24:V24"/>
    <mergeCell ref="W24:X26"/>
    <mergeCell ref="Z18:AC18"/>
    <mergeCell ref="AD18:AE18"/>
    <mergeCell ref="I22:K23"/>
    <mergeCell ref="L12:S12"/>
    <mergeCell ref="Y12:AE12"/>
    <mergeCell ref="E13:H14"/>
    <mergeCell ref="I13:K14"/>
    <mergeCell ref="L13:O14"/>
    <mergeCell ref="P13:S14"/>
    <mergeCell ref="AF15:AH17"/>
    <mergeCell ref="AJ15:AK17"/>
    <mergeCell ref="L16:O17"/>
    <mergeCell ref="P16:S17"/>
    <mergeCell ref="Y16:AB17"/>
    <mergeCell ref="AC16:AE17"/>
    <mergeCell ref="Y13:AB14"/>
    <mergeCell ref="AC13:AE14"/>
    <mergeCell ref="S1:Y1"/>
    <mergeCell ref="B4:AK5"/>
    <mergeCell ref="AM4:AV29"/>
    <mergeCell ref="B7:B8"/>
    <mergeCell ref="C7:C8"/>
    <mergeCell ref="D7:D8"/>
    <mergeCell ref="E7:K7"/>
    <mergeCell ref="L7:S7"/>
    <mergeCell ref="T7:V7"/>
    <mergeCell ref="W7:X7"/>
    <mergeCell ref="Y7:AE7"/>
    <mergeCell ref="AF7:AI7"/>
    <mergeCell ref="AJ7:AK7"/>
    <mergeCell ref="B9:B17"/>
    <mergeCell ref="C9:C10"/>
    <mergeCell ref="E9:K9"/>
    <mergeCell ref="L9:S9"/>
    <mergeCell ref="T9:X14"/>
    <mergeCell ref="Y9:AE9"/>
    <mergeCell ref="AF9:AK14"/>
    <mergeCell ref="E10:H11"/>
    <mergeCell ref="I10:K11"/>
    <mergeCell ref="C12:C13"/>
    <mergeCell ref="E12:K12"/>
  </mergeCells>
  <phoneticPr fontId="1" type="noConversion"/>
  <conditionalFormatting sqref="E9:AK19 E39:AK42 E37:Y37 E38:X38 AC37 AF37:AK38 E45:AK45 E43:Y43 E44:X44 AC43 AF43:AK44 E47:AF47 E46:AG46 AI46:AK47 E21:AK36 E20:Y20 AF20:AK20 AD20">
    <cfRule type="cellIs" dxfId="3" priority="4" operator="equal">
      <formula>$B$3</formula>
    </cfRule>
  </conditionalFormatting>
  <conditionalFormatting sqref="Y21">
    <cfRule type="cellIs" dxfId="2" priority="3" operator="equal">
      <formula>$B$3</formula>
    </cfRule>
  </conditionalFormatting>
  <conditionalFormatting sqref="Y30">
    <cfRule type="cellIs" dxfId="1" priority="2" operator="equal">
      <formula>$B$3</formula>
    </cfRule>
  </conditionalFormatting>
  <conditionalFormatting sqref="E9:AK47">
    <cfRule type="cellIs" dxfId="0" priority="1" operator="equal">
      <formula>$B$3</formula>
    </cfRule>
  </conditionalFormatting>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BC09C-464F-4223-B53E-2FA595CD1AB9}">
  <dimension ref="B1:T59"/>
  <sheetViews>
    <sheetView zoomScale="70" zoomScaleNormal="70" workbookViewId="0">
      <selection activeCell="V9" sqref="V9"/>
    </sheetView>
  </sheetViews>
  <sheetFormatPr defaultColWidth="8.6640625" defaultRowHeight="17"/>
  <cols>
    <col min="1" max="1" width="2" style="188" customWidth="1"/>
    <col min="2" max="2" width="8.6640625" style="188"/>
    <col min="3" max="3" width="8.6640625" style="189"/>
    <col min="4" max="7" width="5.6640625" style="188" customWidth="1"/>
    <col min="8" max="15" width="5.6640625" style="188" hidden="1" customWidth="1"/>
    <col min="16" max="16" width="23.6640625" style="188" bestFit="1" customWidth="1"/>
    <col min="17" max="17" width="22.1640625" style="190" hidden="1" customWidth="1"/>
    <col min="18" max="16384" width="8.6640625" style="188"/>
  </cols>
  <sheetData>
    <row r="1" spans="2:20" ht="11.5" customHeight="1" thickBot="1"/>
    <row r="2" spans="2:20" ht="36.65" customHeight="1" thickBot="1">
      <c r="B2" s="377" t="s">
        <v>2302</v>
      </c>
      <c r="C2" s="378"/>
      <c r="D2" s="378"/>
      <c r="E2" s="378"/>
      <c r="F2" s="378"/>
      <c r="G2" s="378"/>
      <c r="H2" s="378"/>
      <c r="I2" s="378"/>
      <c r="J2" s="378"/>
      <c r="K2" s="378"/>
      <c r="L2" s="378"/>
      <c r="M2" s="378"/>
      <c r="N2" s="378"/>
      <c r="O2" s="378"/>
      <c r="P2" s="379"/>
    </row>
    <row r="3" spans="2:20" ht="22.25" customHeight="1">
      <c r="B3" s="380" t="s">
        <v>2303</v>
      </c>
      <c r="C3" s="381"/>
      <c r="D3" s="382" t="s">
        <v>2304</v>
      </c>
      <c r="E3" s="383"/>
      <c r="F3" s="383"/>
      <c r="G3" s="383"/>
      <c r="H3" s="380" t="s">
        <v>2305</v>
      </c>
      <c r="I3" s="383"/>
      <c r="J3" s="383"/>
      <c r="K3" s="384"/>
      <c r="L3" s="383" t="s">
        <v>2306</v>
      </c>
      <c r="M3" s="383"/>
      <c r="N3" s="383"/>
      <c r="O3" s="381"/>
      <c r="P3" s="385" t="s">
        <v>2307</v>
      </c>
    </row>
    <row r="4" spans="2:20" ht="20.5" customHeight="1" thickBot="1">
      <c r="B4" s="191" t="s">
        <v>2308</v>
      </c>
      <c r="C4" s="192" t="s">
        <v>2309</v>
      </c>
      <c r="D4" s="193" t="s">
        <v>2310</v>
      </c>
      <c r="E4" s="193" t="s">
        <v>2311</v>
      </c>
      <c r="F4" s="193" t="s">
        <v>2209</v>
      </c>
      <c r="G4" s="194" t="s">
        <v>2312</v>
      </c>
      <c r="H4" s="191" t="s">
        <v>2310</v>
      </c>
      <c r="I4" s="193" t="s">
        <v>2311</v>
      </c>
      <c r="J4" s="193" t="s">
        <v>2209</v>
      </c>
      <c r="K4" s="195" t="s">
        <v>2312</v>
      </c>
      <c r="L4" s="196" t="s">
        <v>2310</v>
      </c>
      <c r="M4" s="193" t="s">
        <v>2311</v>
      </c>
      <c r="N4" s="193" t="s">
        <v>2209</v>
      </c>
      <c r="O4" s="193" t="s">
        <v>2312</v>
      </c>
      <c r="P4" s="386"/>
    </row>
    <row r="5" spans="2:20" ht="20" customHeight="1">
      <c r="B5" s="197">
        <v>1</v>
      </c>
      <c r="C5" s="198" t="str">
        <f>[1]감독시간표!E52</f>
        <v>임웅묵</v>
      </c>
      <c r="D5" s="199" t="e">
        <f>COUNTIF([1]감독시간표!$L$10:$S$10,'[1]감독 순번'!B5)+COUNTIF([1]감독시간표!$Y$10:$AE$10,'[1]감독 순번'!B5)+COUNTIF([1]감독시간표!$E$16:$K$16,'[1]감독 순번'!B5)+COUNTIF([1]감독시간표!$T$16:$V$16,'[1]감독 순번'!B5)+COUNTIF([1]감독시간표!$AI$16,'[1]감독 순번'!B5)+COUNTIF([1]감독시간표!$E$19:$S$19,'[1]감독 순번'!B5)+COUNTIF([1]감독시간표!$Y$19:$AE$19,'[1]감독 순번'!B5)+COUNTIF([1]감독시간표!$E$25:$K$25,'[1]감독 순번'!B5)+COUNTIF([1]감독시간표!$T$25:$V$25,'[1]감독 순번'!B5)+COUNTIF([1]감독시간표!$Y$25:$AA$25,'[1]감독 순번'!B5)+COUNTIF([1]감독시간표!$E$28:$S$28,'[1]감독 순번'!B5)+COUNTIF([1]감독시간표!$AA$28:$AC$28,'[1]감독 순번'!B5)+COUNTIF([1]감독시간표!$AF$28:$AI$28,'[1]감독 순번'!B5)+COUNTIF([1]감독시간표!$E$34:$P$34,'[1]감독 순번'!B5)+COUNTIF([1]감독시간표!$AF$34:$AH$34,'[1]감독 순번'!B5)+COUNTIF([1]감독시간표!$E$40:$S$40,'[1]감독 순번'!B5)+COUNTIF([1]감독시간표!$Y$40:$AE$40,'[1]감독 순번'!B5)+COUNTIF([1]감독시간표!$E$46:$Q$46,'[1]감독 순번'!B5)+COUNTIF([1]감독시간표!$Y$46:$AC$46,'[1]감독 순번'!B5)</f>
        <v>#VALUE!</v>
      </c>
      <c r="E5" s="199" t="e">
        <f>COUNTIF([1]감독시간표!$L$11:$S$11,'[1]감독 순번'!B5)+COUNTIF([1]감독시간표!$Y$11:$AE$11,'[1]감독 순번'!B5)+COUNTIF([1]감독시간표!$E$17:$K$17,'[1]감독 순번'!B5)+COUNTIF([1]감독시간표!$T$17:$V$17,'[1]감독 순번'!B5)+COUNTIF([1]감독시간표!$AI$17,'[1]감독 순번'!B5)+COUNTIF([1]감독시간표!$E$20:$S$20,'[1]감독 순번'!B5)+COUNTIF([1]감독시간표!$Y$20:$AE$20,'[1]감독 순번'!B5)+COUNTIF([1]감독시간표!$E$26:$K$26,'[1]감독 순번'!B5)+COUNTIF([1]감독시간표!$T$26:$V$26,'[1]감독 순번'!B5)+COUNTIF([1]감독시간표!$Y$26:$AA$26,'[1]감독 순번'!B5)+COUNTIF([1]감독시간표!$E$29:$S$29,'[1]감독 순번'!B5)+COUNTIF([1]감독시간표!$AA$29:$AC$29,'[1]감독 순번'!B5)+COUNTIF([1]감독시간표!$AF$29:$AI$29,'[1]감독 순번'!B5)+COUNTIF([1]감독시간표!$E$35:$P$35,'[1]감독 순번'!B5)+COUNTIF([1]감독시간표!$AF$35:$AH$35,'[1]감독 순번'!B5)+COUNTIF([1]감독시간표!$E$41:$S$41,'[1]감독 순번'!B5)+COUNTIF([1]감독시간표!$Y$41:$AE$41,'[1]감독 순번'!B5)+COUNTIF([1]감독시간표!$E$47:$Q$47,'[1]감독 순번'!B5)+COUNTIF([1]감독시간표!$Y$47:$AC$47,'[1]감독 순번'!B5)</f>
        <v>#VALUE!</v>
      </c>
      <c r="F5" s="199" t="e">
        <f>COUNTIF([1]감독시간표!$E$10:$K$11,'[1]감독 순번'!B5)+COUNTIF([1]감독시간표!$E$13:$S$14,'[1]감독 순번'!B5)+COUNTIF([1]감독시간표!$Y$13:$AE$14,'[1]감독 순번'!B5)+COUNTIF([1]감독시간표!$L$16:$S$17,'[1]감독 순번'!B5)+COUNTIF([1]감독시간표!$Y$16:$AE$17,'[1]감독 순번'!B5)+COUNTIF([1]감독시간표!$E$22:$S$23,'[1]감독 순번'!B5)+COUNTIF([1]감독시간표!$Y$22:$AE$23,'[1]감독 순번'!B5)+COUNTIF([1]감독시간표!$L$25:$S$26,'[1]감독 순번'!B5)+COUNTIF([1]감독시간표!$AJ$25:$AK$26,'[1]감독 순번'!B5)+COUNTIF([1]감독시간표!$E$31:$S$32,'[1]감독 순번'!B5)+COUNTIF([1]감독시간표!$Y$31:$AE$32,'[1]감독 순번'!B5)+COUNTIF([1]감독시간표!$W$34:$AE$35,'[1]감독 순번'!B5)+COUNTIF([1]감독시간표!$E$37:$S$38,'[1]감독 순번'!B5)+COUNTIF([1]감독시간표!$Y$37:$AE$38,'[1]감독 순번'!B5)+COUNTIF([1]감독시간표!$E$43:$S$44,'[1]감독 순번'!B5)+COUNTIF([1]감독시간표!$Y$43:$AE$44,'[1]감독 순번'!B5)+COUNTIF([1]감독시간표!$X$46,'[1]감독 순번'!B5)+COUNTIF([1]감독시간표!$AG$46,'[1]감독 순번'!B5)</f>
        <v>#VALUE!</v>
      </c>
      <c r="G5" s="200" t="e">
        <f>SUM(D5:F5)</f>
        <v>#VALUE!</v>
      </c>
      <c r="H5" s="201"/>
      <c r="I5" s="199"/>
      <c r="J5" s="199"/>
      <c r="K5" s="202"/>
      <c r="L5" s="203"/>
      <c r="M5" s="204"/>
      <c r="N5" s="204"/>
      <c r="O5" s="204"/>
      <c r="P5" s="205"/>
      <c r="Q5" s="54"/>
    </row>
    <row r="6" spans="2:20" ht="20" customHeight="1">
      <c r="B6" s="206">
        <v>2</v>
      </c>
      <c r="C6" s="198" t="str">
        <f>[1]감독시간표!E53</f>
        <v>김미정</v>
      </c>
      <c r="D6" s="199" t="e">
        <f>COUNTIF([1]감독시간표!$L$10:$S$10,'[1]감독 순번'!B6)+COUNTIF([1]감독시간표!$Y$10:$AE$10,'[1]감독 순번'!B6)+COUNTIF([1]감독시간표!$E$16:$K$16,'[1]감독 순번'!B6)+COUNTIF([1]감독시간표!$T$16:$V$16,'[1]감독 순번'!B6)+COUNTIF([1]감독시간표!$AI$16,'[1]감독 순번'!B6)+COUNTIF([1]감독시간표!$E$19:$S$19,'[1]감독 순번'!B6)+COUNTIF([1]감독시간표!$Y$19:$AE$19,'[1]감독 순번'!B6)+COUNTIF([1]감독시간표!$E$25:$K$25,'[1]감독 순번'!B6)+COUNTIF([1]감독시간표!$T$25:$V$25,'[1]감독 순번'!B6)+COUNTIF([1]감독시간표!$Y$25:$AA$25,'[1]감독 순번'!B6)+COUNTIF([1]감독시간표!$E$28:$S$28,'[1]감독 순번'!B6)+COUNTIF([1]감독시간표!$AA$28:$AC$28,'[1]감독 순번'!B6)+COUNTIF([1]감독시간표!$AF$28:$AI$28,'[1]감독 순번'!B6)+COUNTIF([1]감독시간표!$E$34:$P$34,'[1]감독 순번'!B6)+COUNTIF([1]감독시간표!$AF$34:$AH$34,'[1]감독 순번'!B6)+COUNTIF([1]감독시간표!$E$40:$S$40,'[1]감독 순번'!B6)+COUNTIF([1]감독시간표!$Y$40:$AE$40,'[1]감독 순번'!B6)+COUNTIF([1]감독시간표!$E$46:$Q$46,'[1]감독 순번'!B6)+COUNTIF([1]감독시간표!$Y$46:$AC$46,'[1]감독 순번'!B6)</f>
        <v>#VALUE!</v>
      </c>
      <c r="E6" s="199" t="e">
        <f>COUNTIF([1]감독시간표!$L$11:$S$11,'[1]감독 순번'!B6)+COUNTIF([1]감독시간표!$Y$11:$AE$11,'[1]감독 순번'!B6)+COUNTIF([1]감독시간표!$E$17:$K$17,'[1]감독 순번'!B6)+COUNTIF([1]감독시간표!$T$17:$V$17,'[1]감독 순번'!B6)+COUNTIF([1]감독시간표!$AI$17,'[1]감독 순번'!B6)+COUNTIF([1]감독시간표!$E$20:$S$20,'[1]감독 순번'!B6)+COUNTIF([1]감독시간표!$Y$20:$AE$20,'[1]감독 순번'!B6)+COUNTIF([1]감독시간표!$E$26:$K$26,'[1]감독 순번'!B6)+COUNTIF([1]감독시간표!$T$26:$V$26,'[1]감독 순번'!B6)+COUNTIF([1]감독시간표!$Y$26:$AA$26,'[1]감독 순번'!B6)+COUNTIF([1]감독시간표!$E$29:$S$29,'[1]감독 순번'!B6)+COUNTIF([1]감독시간표!$AA$29:$AC$29,'[1]감독 순번'!B6)+COUNTIF([1]감독시간표!$AF$29:$AI$29,'[1]감독 순번'!B6)+COUNTIF([1]감독시간표!$E$35:$P$35,'[1]감독 순번'!B6)+COUNTIF([1]감독시간표!$AF$35:$AH$35,'[1]감독 순번'!B6)+COUNTIF([1]감독시간표!$E$41:$S$41,'[1]감독 순번'!B6)+COUNTIF([1]감독시간표!$Y$41:$AE$41,'[1]감독 순번'!B6)+COUNTIF([1]감독시간표!$E$47:$Q$47,'[1]감독 순번'!B6)+COUNTIF([1]감독시간표!$Y$47:$AC$47,'[1]감독 순번'!B6)</f>
        <v>#VALUE!</v>
      </c>
      <c r="F6" s="199" t="e">
        <f>COUNTIF([1]감독시간표!$E$10:$K$11,'[1]감독 순번'!B6)+COUNTIF([1]감독시간표!$E$13:$S$14,'[1]감독 순번'!B6)+COUNTIF([1]감독시간표!$Y$13:$AE$14,'[1]감독 순번'!B6)+COUNTIF([1]감독시간표!$L$16:$S$17,'[1]감독 순번'!B6)+COUNTIF([1]감독시간표!$Y$16:$AE$17,'[1]감독 순번'!B6)+COUNTIF([1]감독시간표!$E$22:$S$23,'[1]감독 순번'!B6)+COUNTIF([1]감독시간표!$Y$22:$AE$23,'[1]감독 순번'!B6)+COUNTIF([1]감독시간표!$L$25:$S$26,'[1]감독 순번'!B6)+COUNTIF([1]감독시간표!$AJ$25:$AK$26,'[1]감독 순번'!B6)+COUNTIF([1]감독시간표!$E$31:$S$32,'[1]감독 순번'!B6)+COUNTIF([1]감독시간표!$Y$31:$AE$32,'[1]감독 순번'!B6)+COUNTIF([1]감독시간표!$W$34:$AE$35,'[1]감독 순번'!B6)+COUNTIF([1]감독시간표!$E$37:$S$38,'[1]감독 순번'!B6)+COUNTIF([1]감독시간표!$Y$37:$AE$38,'[1]감독 순번'!B6)+COUNTIF([1]감독시간표!$E$43:$S$44,'[1]감독 순번'!B6)+COUNTIF([1]감독시간표!$Y$43:$AE$44,'[1]감독 순번'!B6)+COUNTIF([1]감독시간표!$X$46,'[1]감독 순번'!B6)+COUNTIF([1]감독시간표!$AG$46,'[1]감독 순번'!B6)</f>
        <v>#VALUE!</v>
      </c>
      <c r="G6" s="200" t="e">
        <f t="shared" ref="G6:G58" si="0">SUM(D6:F6)</f>
        <v>#VALUE!</v>
      </c>
      <c r="H6" s="201"/>
      <c r="I6" s="199"/>
      <c r="J6" s="199"/>
      <c r="K6" s="202"/>
      <c r="L6" s="203"/>
      <c r="M6" s="204"/>
      <c r="N6" s="204"/>
      <c r="O6" s="204"/>
      <c r="P6" s="207"/>
      <c r="Q6" s="54"/>
    </row>
    <row r="7" spans="2:20" ht="20" customHeight="1">
      <c r="B7" s="206">
        <v>3</v>
      </c>
      <c r="C7" s="198" t="str">
        <f>[1]감독시간표!E54</f>
        <v>이여옥</v>
      </c>
      <c r="D7" s="199" t="e">
        <f>COUNTIF([1]감독시간표!$L$10:$S$10,'[1]감독 순번'!B7)+COUNTIF([1]감독시간표!$Y$10:$AE$10,'[1]감독 순번'!B7)+COUNTIF([1]감독시간표!$E$16:$K$16,'[1]감독 순번'!B7)+COUNTIF([1]감독시간표!$T$16:$V$16,'[1]감독 순번'!B7)+COUNTIF([1]감독시간표!$AI$16,'[1]감독 순번'!B7)+COUNTIF([1]감독시간표!$E$19:$S$19,'[1]감독 순번'!B7)+COUNTIF([1]감독시간표!$Y$19:$AE$19,'[1]감독 순번'!B7)+COUNTIF([1]감독시간표!$E$25:$K$25,'[1]감독 순번'!B7)+COUNTIF([1]감독시간표!$T$25:$V$25,'[1]감독 순번'!B7)+COUNTIF([1]감독시간표!$Y$25:$AA$25,'[1]감독 순번'!B7)+COUNTIF([1]감독시간표!$E$28:$S$28,'[1]감독 순번'!B7)+COUNTIF([1]감독시간표!$AA$28:$AC$28,'[1]감독 순번'!B7)+COUNTIF([1]감독시간표!$AF$28:$AI$28,'[1]감독 순번'!B7)+COUNTIF([1]감독시간표!$E$34:$P$34,'[1]감독 순번'!B7)+COUNTIF([1]감독시간표!$AF$34:$AH$34,'[1]감독 순번'!B7)+COUNTIF([1]감독시간표!$E$40:$S$40,'[1]감독 순번'!B7)+COUNTIF([1]감독시간표!$Y$40:$AE$40,'[1]감독 순번'!B7)+COUNTIF([1]감독시간표!$E$46:$Q$46,'[1]감독 순번'!B7)+COUNTIF([1]감독시간표!$Y$46:$AC$46,'[1]감독 순번'!B7)</f>
        <v>#VALUE!</v>
      </c>
      <c r="E7" s="199" t="e">
        <f>COUNTIF([1]감독시간표!$L$11:$S$11,'[1]감독 순번'!B7)+COUNTIF([1]감독시간표!$Y$11:$AE$11,'[1]감독 순번'!B7)+COUNTIF([1]감독시간표!$E$17:$K$17,'[1]감독 순번'!B7)+COUNTIF([1]감독시간표!$T$17:$V$17,'[1]감독 순번'!B7)+COUNTIF([1]감독시간표!$AI$17,'[1]감독 순번'!B7)+COUNTIF([1]감독시간표!$E$20:$S$20,'[1]감독 순번'!B7)+COUNTIF([1]감독시간표!$Y$20:$AE$20,'[1]감독 순번'!B7)+COUNTIF([1]감독시간표!$E$26:$K$26,'[1]감독 순번'!B7)+COUNTIF([1]감독시간표!$T$26:$V$26,'[1]감독 순번'!B7)+COUNTIF([1]감독시간표!$Y$26:$AA$26,'[1]감독 순번'!B7)+COUNTIF([1]감독시간표!$E$29:$S$29,'[1]감독 순번'!B7)+COUNTIF([1]감독시간표!$AA$29:$AC$29,'[1]감독 순번'!B7)+COUNTIF([1]감독시간표!$AF$29:$AI$29,'[1]감독 순번'!B7)+COUNTIF([1]감독시간표!$E$35:$P$35,'[1]감독 순번'!B7)+COUNTIF([1]감독시간표!$AF$35:$AH$35,'[1]감독 순번'!B7)+COUNTIF([1]감독시간표!$E$41:$S$41,'[1]감독 순번'!B7)+COUNTIF([1]감독시간표!$Y$41:$AE$41,'[1]감독 순번'!B7)+COUNTIF([1]감독시간표!$E$47:$Q$47,'[1]감독 순번'!B7)+COUNTIF([1]감독시간표!$Y$47:$AC$47,'[1]감독 순번'!B7)</f>
        <v>#VALUE!</v>
      </c>
      <c r="F7" s="199" t="e">
        <f>COUNTIF([1]감독시간표!$E$10:$K$11,'[1]감독 순번'!B7)+COUNTIF([1]감독시간표!$E$13:$S$14,'[1]감독 순번'!B7)+COUNTIF([1]감독시간표!$Y$13:$AE$14,'[1]감독 순번'!B7)+COUNTIF([1]감독시간표!$L$16:$S$17,'[1]감독 순번'!B7)+COUNTIF([1]감독시간표!$Y$16:$AE$17,'[1]감독 순번'!B7)+COUNTIF([1]감독시간표!$E$22:$S$23,'[1]감독 순번'!B7)+COUNTIF([1]감독시간표!$Y$22:$AE$23,'[1]감독 순번'!B7)+COUNTIF([1]감독시간표!$L$25:$S$26,'[1]감독 순번'!B7)+COUNTIF([1]감독시간표!$AJ$25:$AK$26,'[1]감독 순번'!B7)+COUNTIF([1]감독시간표!$E$31:$S$32,'[1]감독 순번'!B7)+COUNTIF([1]감독시간표!$Y$31:$AE$32,'[1]감독 순번'!B7)+COUNTIF([1]감독시간표!$W$34:$AE$35,'[1]감독 순번'!B7)+COUNTIF([1]감독시간표!$E$37:$S$38,'[1]감독 순번'!B7)+COUNTIF([1]감독시간표!$Y$37:$AE$38,'[1]감독 순번'!B7)+COUNTIF([1]감독시간표!$E$43:$S$44,'[1]감독 순번'!B7)+COUNTIF([1]감독시간표!$Y$43:$AE$44,'[1]감독 순번'!B7)+COUNTIF([1]감독시간표!$X$46,'[1]감독 순번'!B7)+COUNTIF([1]감독시간표!$AG$46,'[1]감독 순번'!B7)</f>
        <v>#VALUE!</v>
      </c>
      <c r="G7" s="200" t="e">
        <f t="shared" si="0"/>
        <v>#VALUE!</v>
      </c>
      <c r="H7" s="201"/>
      <c r="I7" s="199"/>
      <c r="J7" s="199"/>
      <c r="K7" s="202"/>
      <c r="L7" s="203"/>
      <c r="M7" s="204"/>
      <c r="N7" s="204"/>
      <c r="O7" s="204"/>
      <c r="P7" s="207"/>
      <c r="Q7" s="54"/>
    </row>
    <row r="8" spans="2:20" ht="20" customHeight="1">
      <c r="B8" s="206">
        <v>4</v>
      </c>
      <c r="C8" s="198" t="str">
        <f>[1]감독시간표!E55</f>
        <v>류길수</v>
      </c>
      <c r="D8" s="199" t="e">
        <f>COUNTIF([1]감독시간표!$L$10:$S$10,'[1]감독 순번'!B8)+COUNTIF([1]감독시간표!$Y$10:$AE$10,'[1]감독 순번'!B8)+COUNTIF([1]감독시간표!$E$16:$K$16,'[1]감독 순번'!B8)+COUNTIF([1]감독시간표!$T$16:$V$16,'[1]감독 순번'!B8)+COUNTIF([1]감독시간표!$AI$16,'[1]감독 순번'!B8)+COUNTIF([1]감독시간표!$E$19:$S$19,'[1]감독 순번'!B8)+COUNTIF([1]감독시간표!$Y$19:$AE$19,'[1]감독 순번'!B8)+COUNTIF([1]감독시간표!$E$25:$K$25,'[1]감독 순번'!B8)+COUNTIF([1]감독시간표!$T$25:$V$25,'[1]감독 순번'!B8)+COUNTIF([1]감독시간표!$Y$25:$AA$25,'[1]감독 순번'!B8)+COUNTIF([1]감독시간표!$E$28:$S$28,'[1]감독 순번'!B8)+COUNTIF([1]감독시간표!$AA$28:$AC$28,'[1]감독 순번'!B8)+COUNTIF([1]감독시간표!$AF$28:$AI$28,'[1]감독 순번'!B8)+COUNTIF([1]감독시간표!$E$34:$P$34,'[1]감독 순번'!B8)+COUNTIF([1]감독시간표!$AF$34:$AH$34,'[1]감독 순번'!B8)+COUNTIF([1]감독시간표!$E$40:$S$40,'[1]감독 순번'!B8)+COUNTIF([1]감독시간표!$Y$40:$AE$40,'[1]감독 순번'!B8)+COUNTIF([1]감독시간표!$E$46:$Q$46,'[1]감독 순번'!B8)+COUNTIF([1]감독시간표!$Y$46:$AC$46,'[1]감독 순번'!B8)</f>
        <v>#VALUE!</v>
      </c>
      <c r="E8" s="199" t="e">
        <f>COUNTIF([1]감독시간표!$L$11:$S$11,'[1]감독 순번'!B8)+COUNTIF([1]감독시간표!$Y$11:$AE$11,'[1]감독 순번'!B8)+COUNTIF([1]감독시간표!$E$17:$K$17,'[1]감독 순번'!B8)+COUNTIF([1]감독시간표!$T$17:$V$17,'[1]감독 순번'!B8)+COUNTIF([1]감독시간표!$AI$17,'[1]감독 순번'!B8)+COUNTIF([1]감독시간표!$E$20:$S$20,'[1]감독 순번'!B8)+COUNTIF([1]감독시간표!$Y$20:$AE$20,'[1]감독 순번'!B8)+COUNTIF([1]감독시간표!$E$26:$K$26,'[1]감독 순번'!B8)+COUNTIF([1]감독시간표!$T$26:$V$26,'[1]감독 순번'!B8)+COUNTIF([1]감독시간표!$Y$26:$AA$26,'[1]감독 순번'!B8)+COUNTIF([1]감독시간표!$E$29:$S$29,'[1]감독 순번'!B8)+COUNTIF([1]감독시간표!$AA$29:$AC$29,'[1]감독 순번'!B8)+COUNTIF([1]감독시간표!$AF$29:$AI$29,'[1]감독 순번'!B8)+COUNTIF([1]감독시간표!$E$35:$P$35,'[1]감독 순번'!B8)+COUNTIF([1]감독시간표!$AF$35:$AH$35,'[1]감독 순번'!B8)+COUNTIF([1]감독시간표!$E$41:$S$41,'[1]감독 순번'!B8)+COUNTIF([1]감독시간표!$Y$41:$AE$41,'[1]감독 순번'!B8)+COUNTIF([1]감독시간표!$E$47:$Q$47,'[1]감독 순번'!B8)+COUNTIF([1]감독시간표!$Y$47:$AC$47,'[1]감독 순번'!B8)</f>
        <v>#VALUE!</v>
      </c>
      <c r="F8" s="199" t="e">
        <f>COUNTIF([1]감독시간표!$E$10:$K$11,'[1]감독 순번'!B8)+COUNTIF([1]감독시간표!$E$13:$S$14,'[1]감독 순번'!B8)+COUNTIF([1]감독시간표!$Y$13:$AE$14,'[1]감독 순번'!B8)+COUNTIF([1]감독시간표!$L$16:$S$17,'[1]감독 순번'!B8)+COUNTIF([1]감독시간표!$Y$16:$AE$17,'[1]감독 순번'!B8)+COUNTIF([1]감독시간표!$E$22:$S$23,'[1]감독 순번'!B8)+COUNTIF([1]감독시간표!$Y$22:$AE$23,'[1]감독 순번'!B8)+COUNTIF([1]감독시간표!$L$25:$S$26,'[1]감독 순번'!B8)+COUNTIF([1]감독시간표!$AJ$25:$AK$26,'[1]감독 순번'!B8)+COUNTIF([1]감독시간표!$E$31:$S$32,'[1]감독 순번'!B8)+COUNTIF([1]감독시간표!$Y$31:$AE$32,'[1]감독 순번'!B8)+COUNTIF([1]감독시간표!$W$34:$AE$35,'[1]감독 순번'!B8)+COUNTIF([1]감독시간표!$E$37:$S$38,'[1]감독 순번'!B8)+COUNTIF([1]감독시간표!$Y$37:$AE$38,'[1]감독 순번'!B8)+COUNTIF([1]감독시간표!$E$43:$S$44,'[1]감독 순번'!B8)+COUNTIF([1]감독시간표!$Y$43:$AE$44,'[1]감독 순번'!B8)+COUNTIF([1]감독시간표!$X$46,'[1]감독 순번'!B8)+COUNTIF([1]감독시간표!$AG$46,'[1]감독 순번'!B8)</f>
        <v>#VALUE!</v>
      </c>
      <c r="G8" s="200" t="e">
        <f t="shared" si="0"/>
        <v>#VALUE!</v>
      </c>
      <c r="H8" s="201"/>
      <c r="I8" s="199"/>
      <c r="J8" s="199"/>
      <c r="K8" s="202"/>
      <c r="L8" s="203"/>
      <c r="M8" s="204"/>
      <c r="N8" s="204"/>
      <c r="O8" s="204"/>
      <c r="P8" s="207"/>
      <c r="Q8" s="54" t="s">
        <v>2313</v>
      </c>
    </row>
    <row r="9" spans="2:20" ht="20" customHeight="1">
      <c r="B9" s="206">
        <v>5</v>
      </c>
      <c r="C9" s="198" t="str">
        <f>[1]감독시간표!E56</f>
        <v>박진성</v>
      </c>
      <c r="D9" s="199" t="e">
        <f>COUNTIF([1]감독시간표!$L$10:$S$10,'[1]감독 순번'!B9)+COUNTIF([1]감독시간표!$Y$10:$AE$10,'[1]감독 순번'!B9)+COUNTIF([1]감독시간표!$E$16:$K$16,'[1]감독 순번'!B9)+COUNTIF([1]감독시간표!$T$16:$V$16,'[1]감독 순번'!B9)+COUNTIF([1]감독시간표!$AI$16,'[1]감독 순번'!B9)+COUNTIF([1]감독시간표!$E$19:$S$19,'[1]감독 순번'!B9)+COUNTIF([1]감독시간표!$Y$19:$AE$19,'[1]감독 순번'!B9)+COUNTIF([1]감독시간표!$E$25:$K$25,'[1]감독 순번'!B9)+COUNTIF([1]감독시간표!$T$25:$V$25,'[1]감독 순번'!B9)+COUNTIF([1]감독시간표!$Y$25:$AA$25,'[1]감독 순번'!B9)+COUNTIF([1]감독시간표!$E$28:$S$28,'[1]감독 순번'!B9)+COUNTIF([1]감독시간표!$AA$28:$AC$28,'[1]감독 순번'!B9)+COUNTIF([1]감독시간표!$AF$28:$AI$28,'[1]감독 순번'!B9)+COUNTIF([1]감독시간표!$E$34:$P$34,'[1]감독 순번'!B9)+COUNTIF([1]감독시간표!$AF$34:$AH$34,'[1]감독 순번'!B9)+COUNTIF([1]감독시간표!$E$40:$S$40,'[1]감독 순번'!B9)+COUNTIF([1]감독시간표!$Y$40:$AE$40,'[1]감독 순번'!B9)+COUNTIF([1]감독시간표!$E$46:$Q$46,'[1]감독 순번'!B9)+COUNTIF([1]감독시간표!$Y$46:$AC$46,'[1]감독 순번'!B9)</f>
        <v>#VALUE!</v>
      </c>
      <c r="E9" s="199" t="e">
        <f>COUNTIF([1]감독시간표!$L$11:$S$11,'[1]감독 순번'!B9)+COUNTIF([1]감독시간표!$Y$11:$AE$11,'[1]감독 순번'!B9)+COUNTIF([1]감독시간표!$E$17:$K$17,'[1]감독 순번'!B9)+COUNTIF([1]감독시간표!$T$17:$V$17,'[1]감독 순번'!B9)+COUNTIF([1]감독시간표!$AI$17,'[1]감독 순번'!B9)+COUNTIF([1]감독시간표!$E$20:$S$20,'[1]감독 순번'!B9)+COUNTIF([1]감독시간표!$Y$20:$AE$20,'[1]감독 순번'!B9)+COUNTIF([1]감독시간표!$E$26:$K$26,'[1]감독 순번'!B9)+COUNTIF([1]감독시간표!$T$26:$V$26,'[1]감독 순번'!B9)+COUNTIF([1]감독시간표!$Y$26:$AA$26,'[1]감독 순번'!B9)+COUNTIF([1]감독시간표!$E$29:$S$29,'[1]감독 순번'!B9)+COUNTIF([1]감독시간표!$AA$29:$AC$29,'[1]감독 순번'!B9)+COUNTIF([1]감독시간표!$AF$29:$AI$29,'[1]감독 순번'!B9)+COUNTIF([1]감독시간표!$E$35:$P$35,'[1]감독 순번'!B9)+COUNTIF([1]감독시간표!$AF$35:$AH$35,'[1]감독 순번'!B9)+COUNTIF([1]감독시간표!$E$41:$S$41,'[1]감독 순번'!B9)+COUNTIF([1]감독시간표!$Y$41:$AE$41,'[1]감독 순번'!B9)+COUNTIF([1]감독시간표!$E$47:$Q$47,'[1]감독 순번'!B9)+COUNTIF([1]감독시간표!$Y$47:$AC$47,'[1]감독 순번'!B9)</f>
        <v>#VALUE!</v>
      </c>
      <c r="F9" s="199" t="e">
        <f>COUNTIF([1]감독시간표!$E$10:$K$11,'[1]감독 순번'!B9)+COUNTIF([1]감독시간표!$E$13:$S$14,'[1]감독 순번'!B9)+COUNTIF([1]감독시간표!$Y$13:$AE$14,'[1]감독 순번'!B9)+COUNTIF([1]감독시간표!$L$16:$S$17,'[1]감독 순번'!B9)+COUNTIF([1]감독시간표!$Y$16:$AE$17,'[1]감독 순번'!B9)+COUNTIF([1]감독시간표!$E$22:$S$23,'[1]감독 순번'!B9)+COUNTIF([1]감독시간표!$Y$22:$AE$23,'[1]감독 순번'!B9)+COUNTIF([1]감독시간표!$L$25:$S$26,'[1]감독 순번'!B9)+COUNTIF([1]감독시간표!$AJ$25:$AK$26,'[1]감독 순번'!B9)+COUNTIF([1]감독시간표!$E$31:$S$32,'[1]감독 순번'!B9)+COUNTIF([1]감독시간표!$Y$31:$AE$32,'[1]감독 순번'!B9)+COUNTIF([1]감독시간표!$W$34:$AE$35,'[1]감독 순번'!B9)+COUNTIF([1]감독시간표!$E$37:$S$38,'[1]감독 순번'!B9)+COUNTIF([1]감독시간표!$Y$37:$AE$38,'[1]감독 순번'!B9)+COUNTIF([1]감독시간표!$E$43:$S$44,'[1]감독 순번'!B9)+COUNTIF([1]감독시간표!$Y$43:$AE$44,'[1]감독 순번'!B9)+COUNTIF([1]감독시간표!$X$46,'[1]감독 순번'!B9)+COUNTIF([1]감독시간표!$AG$46,'[1]감독 순번'!B9)</f>
        <v>#VALUE!</v>
      </c>
      <c r="G9" s="200" t="e">
        <f t="shared" si="0"/>
        <v>#VALUE!</v>
      </c>
      <c r="H9" s="201"/>
      <c r="I9" s="199"/>
      <c r="J9" s="199"/>
      <c r="K9" s="202"/>
      <c r="L9" s="203"/>
      <c r="M9" s="204"/>
      <c r="N9" s="204"/>
      <c r="O9" s="204"/>
      <c r="P9" s="208"/>
      <c r="Q9" s="54"/>
    </row>
    <row r="10" spans="2:20" ht="20" customHeight="1">
      <c r="B10" s="206">
        <v>6</v>
      </c>
      <c r="C10" s="198" t="str">
        <f>[1]감독시간표!E57</f>
        <v>최병선</v>
      </c>
      <c r="D10" s="199" t="e">
        <f>COUNTIF([1]감독시간표!$L$10:$S$10,'[1]감독 순번'!B10)+COUNTIF([1]감독시간표!$Y$10:$AE$10,'[1]감독 순번'!B10)+COUNTIF([1]감독시간표!$E$16:$K$16,'[1]감독 순번'!B10)+COUNTIF([1]감독시간표!$T$16:$V$16,'[1]감독 순번'!B10)+COUNTIF([1]감독시간표!$AI$16,'[1]감독 순번'!B10)+COUNTIF([1]감독시간표!$E$19:$S$19,'[1]감독 순번'!B10)+COUNTIF([1]감독시간표!$Y$19:$AE$19,'[1]감독 순번'!B10)+COUNTIF([1]감독시간표!$E$25:$K$25,'[1]감독 순번'!B10)+COUNTIF([1]감독시간표!$T$25:$V$25,'[1]감독 순번'!B10)+COUNTIF([1]감독시간표!$Y$25:$AA$25,'[1]감독 순번'!B10)+COUNTIF([1]감독시간표!$E$28:$S$28,'[1]감독 순번'!B10)+COUNTIF([1]감독시간표!$AA$28:$AC$28,'[1]감독 순번'!B10)+COUNTIF([1]감독시간표!$AF$28:$AI$28,'[1]감독 순번'!B10)+COUNTIF([1]감독시간표!$E$34:$P$34,'[1]감독 순번'!B10)+COUNTIF([1]감독시간표!$AF$34:$AH$34,'[1]감독 순번'!B10)+COUNTIF([1]감독시간표!$E$40:$S$40,'[1]감독 순번'!B10)+COUNTIF([1]감독시간표!$Y$40:$AE$40,'[1]감독 순번'!B10)+COUNTIF([1]감독시간표!$E$46:$Q$46,'[1]감독 순번'!B10)+COUNTIF([1]감독시간표!$Y$46:$AC$46,'[1]감독 순번'!B10)</f>
        <v>#VALUE!</v>
      </c>
      <c r="E10" s="199" t="e">
        <f>COUNTIF([1]감독시간표!$L$11:$S$11,'[1]감독 순번'!B10)+COUNTIF([1]감독시간표!$Y$11:$AE$11,'[1]감독 순번'!B10)+COUNTIF([1]감독시간표!$E$17:$K$17,'[1]감독 순번'!B10)+COUNTIF([1]감독시간표!$T$17:$V$17,'[1]감독 순번'!B10)+COUNTIF([1]감독시간표!$AI$17,'[1]감독 순번'!B10)+COUNTIF([1]감독시간표!$E$20:$S$20,'[1]감독 순번'!B10)+COUNTIF([1]감독시간표!$Y$20:$AE$20,'[1]감독 순번'!B10)+COUNTIF([1]감독시간표!$E$26:$K$26,'[1]감독 순번'!B10)+COUNTIF([1]감독시간표!$T$26:$V$26,'[1]감독 순번'!B10)+COUNTIF([1]감독시간표!$Y$26:$AA$26,'[1]감독 순번'!B10)+COUNTIF([1]감독시간표!$E$29:$S$29,'[1]감독 순번'!B10)+COUNTIF([1]감독시간표!$AA$29:$AC$29,'[1]감독 순번'!B10)+COUNTIF([1]감독시간표!$AF$29:$AI$29,'[1]감독 순번'!B10)+COUNTIF([1]감독시간표!$E$35:$P$35,'[1]감독 순번'!B10)+COUNTIF([1]감독시간표!$AF$35:$AH$35,'[1]감독 순번'!B10)+COUNTIF([1]감독시간표!$E$41:$S$41,'[1]감독 순번'!B10)+COUNTIF([1]감독시간표!$Y$41:$AE$41,'[1]감독 순번'!B10)+COUNTIF([1]감독시간표!$E$47:$Q$47,'[1]감독 순번'!B10)+COUNTIF([1]감독시간표!$Y$47:$AC$47,'[1]감독 순번'!B10)</f>
        <v>#VALUE!</v>
      </c>
      <c r="F10" s="199" t="e">
        <f>COUNTIF([1]감독시간표!$E$10:$K$11,'[1]감독 순번'!B10)+COUNTIF([1]감독시간표!$E$13:$S$14,'[1]감독 순번'!B10)+COUNTIF([1]감독시간표!$Y$13:$AE$14,'[1]감독 순번'!B10)+COUNTIF([1]감독시간표!$L$16:$S$17,'[1]감독 순번'!B10)+COUNTIF([1]감독시간표!$Y$16:$AE$17,'[1]감독 순번'!B10)+COUNTIF([1]감독시간표!$E$22:$S$23,'[1]감독 순번'!B10)+COUNTIF([1]감독시간표!$Y$22:$AE$23,'[1]감독 순번'!B10)+COUNTIF([1]감독시간표!$L$25:$S$26,'[1]감독 순번'!B10)+COUNTIF([1]감독시간표!$AJ$25:$AK$26,'[1]감독 순번'!B10)+COUNTIF([1]감독시간표!$E$31:$S$32,'[1]감독 순번'!B10)+COUNTIF([1]감독시간표!$Y$31:$AE$32,'[1]감독 순번'!B10)+COUNTIF([1]감독시간표!$W$34:$AE$35,'[1]감독 순번'!B10)+COUNTIF([1]감독시간표!$E$37:$S$38,'[1]감독 순번'!B10)+COUNTIF([1]감독시간표!$Y$37:$AE$38,'[1]감독 순번'!B10)+COUNTIF([1]감독시간표!$E$43:$S$44,'[1]감독 순번'!B10)+COUNTIF([1]감독시간표!$Y$43:$AE$44,'[1]감독 순번'!B10)+COUNTIF([1]감독시간표!$X$46,'[1]감독 순번'!B10)+COUNTIF([1]감독시간표!$AG$46,'[1]감독 순번'!B10)</f>
        <v>#VALUE!</v>
      </c>
      <c r="G10" s="200" t="e">
        <f t="shared" si="0"/>
        <v>#VALUE!</v>
      </c>
      <c r="H10" s="201"/>
      <c r="I10" s="199"/>
      <c r="J10" s="199"/>
      <c r="K10" s="202"/>
      <c r="L10" s="203"/>
      <c r="M10" s="204"/>
      <c r="N10" s="204"/>
      <c r="O10" s="204"/>
      <c r="P10" s="207"/>
      <c r="Q10" s="54"/>
    </row>
    <row r="11" spans="2:20" ht="20" customHeight="1">
      <c r="B11" s="206">
        <v>7</v>
      </c>
      <c r="C11" s="198" t="str">
        <f>[1]감독시간표!E58</f>
        <v>유미</v>
      </c>
      <c r="D11" s="199" t="e">
        <f>COUNTIF([1]감독시간표!$L$10:$S$10,'[1]감독 순번'!B11)+COUNTIF([1]감독시간표!$Y$10:$AE$10,'[1]감독 순번'!B11)+COUNTIF([1]감독시간표!$E$16:$K$16,'[1]감독 순번'!B11)+COUNTIF([1]감독시간표!$T$16:$V$16,'[1]감독 순번'!B11)+COUNTIF([1]감독시간표!$AI$16,'[1]감독 순번'!B11)+COUNTIF([1]감독시간표!$E$19:$S$19,'[1]감독 순번'!B11)+COUNTIF([1]감독시간표!$Y$19:$AE$19,'[1]감독 순번'!B11)+COUNTIF([1]감독시간표!$E$25:$K$25,'[1]감독 순번'!B11)+COUNTIF([1]감독시간표!$T$25:$V$25,'[1]감독 순번'!B11)+COUNTIF([1]감독시간표!$Y$25:$AA$25,'[1]감독 순번'!B11)+COUNTIF([1]감독시간표!$E$28:$S$28,'[1]감독 순번'!B11)+COUNTIF([1]감독시간표!$AA$28:$AC$28,'[1]감독 순번'!B11)+COUNTIF([1]감독시간표!$AF$28:$AI$28,'[1]감독 순번'!B11)+COUNTIF([1]감독시간표!$E$34:$P$34,'[1]감독 순번'!B11)+COUNTIF([1]감독시간표!$AF$34:$AH$34,'[1]감독 순번'!B11)+COUNTIF([1]감독시간표!$E$40:$S$40,'[1]감독 순번'!B11)+COUNTIF([1]감독시간표!$Y$40:$AE$40,'[1]감독 순번'!B11)+COUNTIF([1]감독시간표!$E$46:$Q$46,'[1]감독 순번'!B11)+COUNTIF([1]감독시간표!$Y$46:$AC$46,'[1]감독 순번'!B11)</f>
        <v>#VALUE!</v>
      </c>
      <c r="E11" s="199" t="e">
        <f>COUNTIF([1]감독시간표!$L$11:$S$11,'[1]감독 순번'!B11)+COUNTIF([1]감독시간표!$Y$11:$AE$11,'[1]감독 순번'!B11)+COUNTIF([1]감독시간표!$E$17:$K$17,'[1]감독 순번'!B11)+COUNTIF([1]감독시간표!$T$17:$V$17,'[1]감독 순번'!B11)+COUNTIF([1]감독시간표!$AI$17,'[1]감독 순번'!B11)+COUNTIF([1]감독시간표!$E$20:$S$20,'[1]감독 순번'!B11)+COUNTIF([1]감독시간표!$Y$20:$AE$20,'[1]감독 순번'!B11)+COUNTIF([1]감독시간표!$E$26:$K$26,'[1]감독 순번'!B11)+COUNTIF([1]감독시간표!$T$26:$V$26,'[1]감독 순번'!B11)+COUNTIF([1]감독시간표!$Y$26:$AA$26,'[1]감독 순번'!B11)+COUNTIF([1]감독시간표!$E$29:$S$29,'[1]감독 순번'!B11)+COUNTIF([1]감독시간표!$AA$29:$AC$29,'[1]감독 순번'!B11)+COUNTIF([1]감독시간표!$AF$29:$AI$29,'[1]감독 순번'!B11)+COUNTIF([1]감독시간표!$E$35:$P$35,'[1]감독 순번'!B11)+COUNTIF([1]감독시간표!$AF$35:$AH$35,'[1]감독 순번'!B11)+COUNTIF([1]감독시간표!$E$41:$S$41,'[1]감독 순번'!B11)+COUNTIF([1]감독시간표!$Y$41:$AE$41,'[1]감독 순번'!B11)+COUNTIF([1]감독시간표!$E$47:$Q$47,'[1]감독 순번'!B11)+COUNTIF([1]감독시간표!$Y$47:$AC$47,'[1]감독 순번'!B11)</f>
        <v>#VALUE!</v>
      </c>
      <c r="F11" s="199" t="e">
        <f>COUNTIF([1]감독시간표!$E$10:$K$11,'[1]감독 순번'!B11)+COUNTIF([1]감독시간표!$E$13:$S$14,'[1]감독 순번'!B11)+COUNTIF([1]감독시간표!$Y$13:$AE$14,'[1]감독 순번'!B11)+COUNTIF([1]감독시간표!$L$16:$S$17,'[1]감독 순번'!B11)+COUNTIF([1]감독시간표!$Y$16:$AE$17,'[1]감독 순번'!B11)+COUNTIF([1]감독시간표!$E$22:$S$23,'[1]감독 순번'!B11)+COUNTIF([1]감독시간표!$Y$22:$AE$23,'[1]감독 순번'!B11)+COUNTIF([1]감독시간표!$L$25:$S$26,'[1]감독 순번'!B11)+COUNTIF([1]감독시간표!$AJ$25:$AK$26,'[1]감독 순번'!B11)+COUNTIF([1]감독시간표!$E$31:$S$32,'[1]감독 순번'!B11)+COUNTIF([1]감독시간표!$Y$31:$AE$32,'[1]감독 순번'!B11)+COUNTIF([1]감독시간표!$W$34:$AE$35,'[1]감독 순번'!B11)+COUNTIF([1]감독시간표!$E$37:$S$38,'[1]감독 순번'!B11)+COUNTIF([1]감독시간표!$Y$37:$AE$38,'[1]감독 순번'!B11)+COUNTIF([1]감독시간표!$E$43:$S$44,'[1]감독 순번'!B11)+COUNTIF([1]감독시간표!$Y$43:$AE$44,'[1]감독 순번'!B11)+COUNTIF([1]감독시간표!$X$46,'[1]감독 순번'!B11)+COUNTIF([1]감독시간표!$AG$46,'[1]감독 순번'!B11)</f>
        <v>#VALUE!</v>
      </c>
      <c r="G11" s="200" t="e">
        <f t="shared" si="0"/>
        <v>#VALUE!</v>
      </c>
      <c r="H11" s="201"/>
      <c r="I11" s="199"/>
      <c r="J11" s="199"/>
      <c r="K11" s="202"/>
      <c r="L11" s="203"/>
      <c r="M11" s="204"/>
      <c r="N11" s="204"/>
      <c r="O11" s="204"/>
      <c r="P11" s="207"/>
      <c r="Q11" s="54"/>
      <c r="T11" s="188" t="s">
        <v>2314</v>
      </c>
    </row>
    <row r="12" spans="2:20" ht="20" customHeight="1">
      <c r="B12" s="206">
        <v>8</v>
      </c>
      <c r="C12" s="198" t="str">
        <f>[1]감독시간표!E59</f>
        <v>양향숙</v>
      </c>
      <c r="D12" s="199" t="e">
        <f>COUNTIF([1]감독시간표!$L$10:$S$10,'[1]감독 순번'!B12)+COUNTIF([1]감독시간표!$Y$10:$AE$10,'[1]감독 순번'!B12)+COUNTIF([1]감독시간표!$E$16:$K$16,'[1]감독 순번'!B12)+COUNTIF([1]감독시간표!$T$16:$V$16,'[1]감독 순번'!B12)+COUNTIF([1]감독시간표!$AI$16,'[1]감독 순번'!B12)+COUNTIF([1]감독시간표!$E$19:$S$19,'[1]감독 순번'!B12)+COUNTIF([1]감독시간표!$Y$19:$AE$19,'[1]감독 순번'!B12)+COUNTIF([1]감독시간표!$E$25:$K$25,'[1]감독 순번'!B12)+COUNTIF([1]감독시간표!$T$25:$V$25,'[1]감독 순번'!B12)+COUNTIF([1]감독시간표!$Y$25:$AA$25,'[1]감독 순번'!B12)+COUNTIF([1]감독시간표!$E$28:$S$28,'[1]감독 순번'!B12)+COUNTIF([1]감독시간표!$AA$28:$AC$28,'[1]감독 순번'!B12)+COUNTIF([1]감독시간표!$AF$28:$AI$28,'[1]감독 순번'!B12)+COUNTIF([1]감독시간표!$E$34:$P$34,'[1]감독 순번'!B12)+COUNTIF([1]감독시간표!$AF$34:$AH$34,'[1]감독 순번'!B12)+COUNTIF([1]감독시간표!$E$40:$S$40,'[1]감독 순번'!B12)+COUNTIF([1]감독시간표!$Y$40:$AE$40,'[1]감독 순번'!B12)+COUNTIF([1]감독시간표!$E$46:$Q$46,'[1]감독 순번'!B12)+COUNTIF([1]감독시간표!$Y$46:$AC$46,'[1]감독 순번'!B12)</f>
        <v>#VALUE!</v>
      </c>
      <c r="E12" s="199" t="e">
        <f>COUNTIF([1]감독시간표!$L$11:$S$11,'[1]감독 순번'!B12)+COUNTIF([1]감독시간표!$Y$11:$AE$11,'[1]감독 순번'!B12)+COUNTIF([1]감독시간표!$E$17:$K$17,'[1]감독 순번'!B12)+COUNTIF([1]감독시간표!$T$17:$V$17,'[1]감독 순번'!B12)+COUNTIF([1]감독시간표!$AI$17,'[1]감독 순번'!B12)+COUNTIF([1]감독시간표!$E$20:$S$20,'[1]감독 순번'!B12)+COUNTIF([1]감독시간표!$Y$20:$AE$20,'[1]감독 순번'!B12)+COUNTIF([1]감독시간표!$E$26:$K$26,'[1]감독 순번'!B12)+COUNTIF([1]감독시간표!$T$26:$V$26,'[1]감독 순번'!B12)+COUNTIF([1]감독시간표!$Y$26:$AA$26,'[1]감독 순번'!B12)+COUNTIF([1]감독시간표!$E$29:$S$29,'[1]감독 순번'!B12)+COUNTIF([1]감독시간표!$AA$29:$AC$29,'[1]감독 순번'!B12)+COUNTIF([1]감독시간표!$AF$29:$AI$29,'[1]감독 순번'!B12)+COUNTIF([1]감독시간표!$E$35:$P$35,'[1]감독 순번'!B12)+COUNTIF([1]감독시간표!$AF$35:$AH$35,'[1]감독 순번'!B12)+COUNTIF([1]감독시간표!$E$41:$S$41,'[1]감독 순번'!B12)+COUNTIF([1]감독시간표!$Y$41:$AE$41,'[1]감독 순번'!B12)+COUNTIF([1]감독시간표!$E$47:$Q$47,'[1]감독 순번'!B12)+COUNTIF([1]감독시간표!$Y$47:$AC$47,'[1]감독 순번'!B12)</f>
        <v>#VALUE!</v>
      </c>
      <c r="F12" s="199" t="e">
        <f>COUNTIF([1]감독시간표!$E$10:$K$11,'[1]감독 순번'!B12)+COUNTIF([1]감독시간표!$E$13:$S$14,'[1]감독 순번'!B12)+COUNTIF([1]감독시간표!$Y$13:$AE$14,'[1]감독 순번'!B12)+COUNTIF([1]감독시간표!$L$16:$S$17,'[1]감독 순번'!B12)+COUNTIF([1]감독시간표!$Y$16:$AE$17,'[1]감독 순번'!B12)+COUNTIF([1]감독시간표!$E$22:$S$23,'[1]감독 순번'!B12)+COUNTIF([1]감독시간표!$Y$22:$AE$23,'[1]감독 순번'!B12)+COUNTIF([1]감독시간표!$L$25:$S$26,'[1]감독 순번'!B12)+COUNTIF([1]감독시간표!$AJ$25:$AK$26,'[1]감독 순번'!B12)+COUNTIF([1]감독시간표!$E$31:$S$32,'[1]감독 순번'!B12)+COUNTIF([1]감독시간표!$Y$31:$AE$32,'[1]감독 순번'!B12)+COUNTIF([1]감독시간표!$W$34:$AE$35,'[1]감독 순번'!B12)+COUNTIF([1]감독시간표!$E$37:$S$38,'[1]감독 순번'!B12)+COUNTIF([1]감독시간표!$Y$37:$AE$38,'[1]감독 순번'!B12)+COUNTIF([1]감독시간표!$E$43:$S$44,'[1]감독 순번'!B12)+COUNTIF([1]감독시간표!$Y$43:$AE$44,'[1]감독 순번'!B12)+COUNTIF([1]감독시간표!$X$46,'[1]감독 순번'!B12)+COUNTIF([1]감독시간표!$AG$46,'[1]감독 순번'!B12)</f>
        <v>#VALUE!</v>
      </c>
      <c r="G12" s="200" t="e">
        <f t="shared" si="0"/>
        <v>#VALUE!</v>
      </c>
      <c r="H12" s="201"/>
      <c r="I12" s="199"/>
      <c r="J12" s="199"/>
      <c r="K12" s="202"/>
      <c r="L12" s="203"/>
      <c r="M12" s="204"/>
      <c r="N12" s="204"/>
      <c r="O12" s="204"/>
      <c r="P12" s="207"/>
      <c r="Q12" s="54"/>
    </row>
    <row r="13" spans="2:20" ht="20" customHeight="1">
      <c r="B13" s="206">
        <v>9</v>
      </c>
      <c r="C13" s="198" t="str">
        <f>[1]감독시간표!E60</f>
        <v>차용매</v>
      </c>
      <c r="D13" s="199" t="e">
        <f>COUNTIF([1]감독시간표!$L$10:$S$10,'[1]감독 순번'!B13)+COUNTIF([1]감독시간표!$Y$10:$AE$10,'[1]감독 순번'!B13)+COUNTIF([1]감독시간표!$E$16:$K$16,'[1]감독 순번'!B13)+COUNTIF([1]감독시간표!$T$16:$V$16,'[1]감독 순번'!B13)+COUNTIF([1]감독시간표!$AI$16,'[1]감독 순번'!B13)+COUNTIF([1]감독시간표!$E$19:$S$19,'[1]감독 순번'!B13)+COUNTIF([1]감독시간표!$Y$19:$AE$19,'[1]감독 순번'!B13)+COUNTIF([1]감독시간표!$E$25:$K$25,'[1]감독 순번'!B13)+COUNTIF([1]감독시간표!$T$25:$V$25,'[1]감독 순번'!B13)+COUNTIF([1]감독시간표!$Y$25:$AA$25,'[1]감독 순번'!B13)+COUNTIF([1]감독시간표!$E$28:$S$28,'[1]감독 순번'!B13)+COUNTIF([1]감독시간표!$AA$28:$AC$28,'[1]감독 순번'!B13)+COUNTIF([1]감독시간표!$AF$28:$AI$28,'[1]감독 순번'!B13)+COUNTIF([1]감독시간표!$E$34:$P$34,'[1]감독 순번'!B13)+COUNTIF([1]감독시간표!$AF$34:$AH$34,'[1]감독 순번'!B13)+COUNTIF([1]감독시간표!$E$40:$S$40,'[1]감독 순번'!B13)+COUNTIF([1]감독시간표!$Y$40:$AE$40,'[1]감독 순번'!B13)+COUNTIF([1]감독시간표!$E$46:$Q$46,'[1]감독 순번'!B13)+COUNTIF([1]감독시간표!$Y$46:$AC$46,'[1]감독 순번'!B13)</f>
        <v>#VALUE!</v>
      </c>
      <c r="E13" s="199" t="e">
        <f>COUNTIF([1]감독시간표!$L$11:$S$11,'[1]감독 순번'!B13)+COUNTIF([1]감독시간표!$Y$11:$AE$11,'[1]감독 순번'!B13)+COUNTIF([1]감독시간표!$E$17:$K$17,'[1]감독 순번'!B13)+COUNTIF([1]감독시간표!$T$17:$V$17,'[1]감독 순번'!B13)+COUNTIF([1]감독시간표!$AI$17,'[1]감독 순번'!B13)+COUNTIF([1]감독시간표!$E$20:$S$20,'[1]감독 순번'!B13)+COUNTIF([1]감독시간표!$Y$20:$AE$20,'[1]감독 순번'!B13)+COUNTIF([1]감독시간표!$E$26:$K$26,'[1]감독 순번'!B13)+COUNTIF([1]감독시간표!$T$26:$V$26,'[1]감독 순번'!B13)+COUNTIF([1]감독시간표!$Y$26:$AA$26,'[1]감독 순번'!B13)+COUNTIF([1]감독시간표!$E$29:$S$29,'[1]감독 순번'!B13)+COUNTIF([1]감독시간표!$AA$29:$AC$29,'[1]감독 순번'!B13)+COUNTIF([1]감독시간표!$AF$29:$AI$29,'[1]감독 순번'!B13)+COUNTIF([1]감독시간표!$E$35:$P$35,'[1]감독 순번'!B13)+COUNTIF([1]감독시간표!$AF$35:$AH$35,'[1]감독 순번'!B13)+COUNTIF([1]감독시간표!$E$41:$S$41,'[1]감독 순번'!B13)+COUNTIF([1]감독시간표!$Y$41:$AE$41,'[1]감독 순번'!B13)+COUNTIF([1]감독시간표!$E$47:$Q$47,'[1]감독 순번'!B13)+COUNTIF([1]감독시간표!$Y$47:$AC$47,'[1]감독 순번'!B13)</f>
        <v>#VALUE!</v>
      </c>
      <c r="F13" s="199" t="e">
        <f>COUNTIF([1]감독시간표!$E$10:$K$11,'[1]감독 순번'!B13)+COUNTIF([1]감독시간표!$E$13:$S$14,'[1]감독 순번'!B13)+COUNTIF([1]감독시간표!$Y$13:$AE$14,'[1]감독 순번'!B13)+COUNTIF([1]감독시간표!$L$16:$S$17,'[1]감독 순번'!B13)+COUNTIF([1]감독시간표!$Y$16:$AE$17,'[1]감독 순번'!B13)+COUNTIF([1]감독시간표!$E$22:$S$23,'[1]감독 순번'!B13)+COUNTIF([1]감독시간표!$Y$22:$AE$23,'[1]감독 순번'!B13)+COUNTIF([1]감독시간표!$L$25:$S$26,'[1]감독 순번'!B13)+COUNTIF([1]감독시간표!$AJ$25:$AK$26,'[1]감독 순번'!B13)+COUNTIF([1]감독시간표!$E$31:$S$32,'[1]감독 순번'!B13)+COUNTIF([1]감독시간표!$Y$31:$AE$32,'[1]감독 순번'!B13)+COUNTIF([1]감독시간표!$W$34:$AE$35,'[1]감독 순번'!B13)+COUNTIF([1]감독시간표!$E$37:$S$38,'[1]감독 순번'!B13)+COUNTIF([1]감독시간표!$Y$37:$AE$38,'[1]감독 순번'!B13)+COUNTIF([1]감독시간표!$E$43:$S$44,'[1]감독 순번'!B13)+COUNTIF([1]감독시간표!$Y$43:$AE$44,'[1]감독 순번'!B13)+COUNTIF([1]감독시간표!$X$46,'[1]감독 순번'!B13)+COUNTIF([1]감독시간표!$AG$46,'[1]감독 순번'!B13)</f>
        <v>#VALUE!</v>
      </c>
      <c r="G13" s="200" t="e">
        <f t="shared" si="0"/>
        <v>#VALUE!</v>
      </c>
      <c r="H13" s="201"/>
      <c r="I13" s="199"/>
      <c r="J13" s="199"/>
      <c r="K13" s="202"/>
      <c r="L13" s="203"/>
      <c r="M13" s="204"/>
      <c r="N13" s="204"/>
      <c r="O13" s="204"/>
      <c r="P13" s="207"/>
      <c r="Q13" s="54"/>
    </row>
    <row r="14" spans="2:20" ht="20" customHeight="1">
      <c r="B14" s="206">
        <v>10</v>
      </c>
      <c r="C14" s="198" t="str">
        <f>[1]감독시간표!E61</f>
        <v>김남희</v>
      </c>
      <c r="D14" s="199" t="e">
        <f>COUNTIF([1]감독시간표!$L$10:$S$10,'[1]감독 순번'!B14)+COUNTIF([1]감독시간표!$Y$10:$AE$10,'[1]감독 순번'!B14)+COUNTIF([1]감독시간표!$E$16:$K$16,'[1]감독 순번'!B14)+COUNTIF([1]감독시간표!$T$16:$V$16,'[1]감독 순번'!B14)+COUNTIF([1]감독시간표!$AI$16,'[1]감독 순번'!B14)+COUNTIF([1]감독시간표!$E$19:$S$19,'[1]감독 순번'!B14)+COUNTIF([1]감독시간표!$Y$19:$AE$19,'[1]감독 순번'!B14)+COUNTIF([1]감독시간표!$E$25:$K$25,'[1]감독 순번'!B14)+COUNTIF([1]감독시간표!$T$25:$V$25,'[1]감독 순번'!B14)+COUNTIF([1]감독시간표!$Y$25:$AA$25,'[1]감독 순번'!B14)+COUNTIF([1]감독시간표!$E$28:$S$28,'[1]감독 순번'!B14)+COUNTIF([1]감독시간표!$AA$28:$AC$28,'[1]감독 순번'!B14)+COUNTIF([1]감독시간표!$AF$28:$AI$28,'[1]감독 순번'!B14)+COUNTIF([1]감독시간표!$E$34:$P$34,'[1]감독 순번'!B14)+COUNTIF([1]감독시간표!$AF$34:$AH$34,'[1]감독 순번'!B14)+COUNTIF([1]감독시간표!$E$40:$S$40,'[1]감독 순번'!B14)+COUNTIF([1]감독시간표!$Y$40:$AE$40,'[1]감독 순번'!B14)+COUNTIF([1]감독시간표!$E$46:$Q$46,'[1]감독 순번'!B14)+COUNTIF([1]감독시간표!$Y$46:$AC$46,'[1]감독 순번'!B14)</f>
        <v>#VALUE!</v>
      </c>
      <c r="E14" s="199" t="e">
        <f>COUNTIF([1]감독시간표!$L$11:$S$11,'[1]감독 순번'!B14)+COUNTIF([1]감독시간표!$Y$11:$AE$11,'[1]감독 순번'!B14)+COUNTIF([1]감독시간표!$E$17:$K$17,'[1]감독 순번'!B14)+COUNTIF([1]감독시간표!$T$17:$V$17,'[1]감독 순번'!B14)+COUNTIF([1]감독시간표!$AI$17,'[1]감독 순번'!B14)+COUNTIF([1]감독시간표!$E$20:$S$20,'[1]감독 순번'!B14)+COUNTIF([1]감독시간표!$Y$20:$AE$20,'[1]감독 순번'!B14)+COUNTIF([1]감독시간표!$E$26:$K$26,'[1]감독 순번'!B14)+COUNTIF([1]감독시간표!$T$26:$V$26,'[1]감독 순번'!B14)+COUNTIF([1]감독시간표!$Y$26:$AA$26,'[1]감독 순번'!B14)+COUNTIF([1]감독시간표!$E$29:$S$29,'[1]감독 순번'!B14)+COUNTIF([1]감독시간표!$AA$29:$AC$29,'[1]감독 순번'!B14)+COUNTIF([1]감독시간표!$AF$29:$AI$29,'[1]감독 순번'!B14)+COUNTIF([1]감독시간표!$E$35:$P$35,'[1]감독 순번'!B14)+COUNTIF([1]감독시간표!$AF$35:$AH$35,'[1]감독 순번'!B14)+COUNTIF([1]감독시간표!$E$41:$S$41,'[1]감독 순번'!B14)+COUNTIF([1]감독시간표!$Y$41:$AE$41,'[1]감독 순번'!B14)+COUNTIF([1]감독시간표!$E$47:$Q$47,'[1]감독 순번'!B14)+COUNTIF([1]감독시간표!$Y$47:$AC$47,'[1]감독 순번'!B14)</f>
        <v>#VALUE!</v>
      </c>
      <c r="F14" s="199" t="e">
        <f>COUNTIF([1]감독시간표!$E$10:$K$11,'[1]감독 순번'!B14)+COUNTIF([1]감독시간표!$E$13:$S$14,'[1]감독 순번'!B14)+COUNTIF([1]감독시간표!$Y$13:$AE$14,'[1]감독 순번'!B14)+COUNTIF([1]감독시간표!$L$16:$S$17,'[1]감독 순번'!B14)+COUNTIF([1]감독시간표!$Y$16:$AE$17,'[1]감독 순번'!B14)+COUNTIF([1]감독시간표!$E$22:$S$23,'[1]감독 순번'!B14)+COUNTIF([1]감독시간표!$Y$22:$AE$23,'[1]감독 순번'!B14)+COUNTIF([1]감독시간표!$L$25:$S$26,'[1]감독 순번'!B14)+COUNTIF([1]감독시간표!$AJ$25:$AK$26,'[1]감독 순번'!B14)+COUNTIF([1]감독시간표!$E$31:$S$32,'[1]감독 순번'!B14)+COUNTIF([1]감독시간표!$Y$31:$AE$32,'[1]감독 순번'!B14)+COUNTIF([1]감독시간표!$W$34:$AE$35,'[1]감독 순번'!B14)+COUNTIF([1]감독시간표!$E$37:$S$38,'[1]감독 순번'!B14)+COUNTIF([1]감독시간표!$Y$37:$AE$38,'[1]감독 순번'!B14)+COUNTIF([1]감독시간표!$E$43:$S$44,'[1]감독 순번'!B14)+COUNTIF([1]감독시간표!$Y$43:$AE$44,'[1]감독 순번'!B14)+COUNTIF([1]감독시간표!$X$46,'[1]감독 순번'!B14)+COUNTIF([1]감독시간표!$AG$46,'[1]감독 순번'!B14)</f>
        <v>#VALUE!</v>
      </c>
      <c r="G14" s="200" t="e">
        <f t="shared" si="0"/>
        <v>#VALUE!</v>
      </c>
      <c r="H14" s="201"/>
      <c r="I14" s="199"/>
      <c r="J14" s="199"/>
      <c r="K14" s="202"/>
      <c r="L14" s="203"/>
      <c r="M14" s="204"/>
      <c r="N14" s="204"/>
      <c r="O14" s="204"/>
      <c r="P14" s="207"/>
      <c r="Q14" s="54"/>
    </row>
    <row r="15" spans="2:20" ht="20" customHeight="1">
      <c r="B15" s="206">
        <v>11</v>
      </c>
      <c r="C15" s="209" t="str">
        <f>[1]감독시간표!I52</f>
        <v>김윤정</v>
      </c>
      <c r="D15" s="199" t="e">
        <f>COUNTIF([1]감독시간표!$L$10:$S$10,'[1]감독 순번'!B15)+COUNTIF([1]감독시간표!$Y$10:$AE$10,'[1]감독 순번'!B15)+COUNTIF([1]감독시간표!$E$16:$K$16,'[1]감독 순번'!B15)+COUNTIF([1]감독시간표!$T$16:$V$16,'[1]감독 순번'!B15)+COUNTIF([1]감독시간표!$AI$16,'[1]감독 순번'!B15)+COUNTIF([1]감독시간표!$E$19:$S$19,'[1]감독 순번'!B15)+COUNTIF([1]감독시간표!$Y$19:$AE$19,'[1]감독 순번'!B15)+COUNTIF([1]감독시간표!$E$25:$K$25,'[1]감독 순번'!B15)+COUNTIF([1]감독시간표!$T$25:$V$25,'[1]감독 순번'!B15)+COUNTIF([1]감독시간표!$Y$25:$AA$25,'[1]감독 순번'!B15)+COUNTIF([1]감독시간표!$E$28:$S$28,'[1]감독 순번'!B15)+COUNTIF([1]감독시간표!$AA$28:$AC$28,'[1]감독 순번'!B15)+COUNTIF([1]감독시간표!$AF$28:$AI$28,'[1]감독 순번'!B15)+COUNTIF([1]감독시간표!$E$34:$P$34,'[1]감독 순번'!B15)+COUNTIF([1]감독시간표!$AF$34:$AH$34,'[1]감독 순번'!B15)+COUNTIF([1]감독시간표!$E$40:$S$40,'[1]감독 순번'!B15)+COUNTIF([1]감독시간표!$Y$40:$AE$40,'[1]감독 순번'!B15)+COUNTIF([1]감독시간표!$E$46:$Q$46,'[1]감독 순번'!B15)+COUNTIF([1]감독시간표!$Y$46:$AC$46,'[1]감독 순번'!B15)</f>
        <v>#VALUE!</v>
      </c>
      <c r="E15" s="199" t="e">
        <f>COUNTIF([1]감독시간표!$L$11:$S$11,'[1]감독 순번'!B15)+COUNTIF([1]감독시간표!$Y$11:$AE$11,'[1]감독 순번'!B15)+COUNTIF([1]감독시간표!$E$17:$K$17,'[1]감독 순번'!B15)+COUNTIF([1]감독시간표!$T$17:$V$17,'[1]감독 순번'!B15)+COUNTIF([1]감독시간표!$AI$17,'[1]감독 순번'!B15)+COUNTIF([1]감독시간표!$E$20:$S$20,'[1]감독 순번'!B15)+COUNTIF([1]감독시간표!$Y$20:$AE$20,'[1]감독 순번'!B15)+COUNTIF([1]감독시간표!$E$26:$K$26,'[1]감독 순번'!B15)+COUNTIF([1]감독시간표!$T$26:$V$26,'[1]감독 순번'!B15)+COUNTIF([1]감독시간표!$Y$26:$AA$26,'[1]감독 순번'!B15)+COUNTIF([1]감독시간표!$E$29:$S$29,'[1]감독 순번'!B15)+COUNTIF([1]감독시간표!$AA$29:$AC$29,'[1]감독 순번'!B15)+COUNTIF([1]감독시간표!$AF$29:$AI$29,'[1]감독 순번'!B15)+COUNTIF([1]감독시간표!$E$35:$P$35,'[1]감독 순번'!B15)+COUNTIF([1]감독시간표!$AF$35:$AH$35,'[1]감독 순번'!B15)+COUNTIF([1]감독시간표!$E$41:$S$41,'[1]감독 순번'!B15)+COUNTIF([1]감독시간표!$Y$41:$AE$41,'[1]감독 순번'!B15)+COUNTIF([1]감독시간표!$E$47:$Q$47,'[1]감독 순번'!B15)+COUNTIF([1]감독시간표!$Y$47:$AC$47,'[1]감독 순번'!B15)</f>
        <v>#VALUE!</v>
      </c>
      <c r="F15" s="199" t="e">
        <f>COUNTIF([1]감독시간표!$E$10:$K$11,'[1]감독 순번'!B15)+COUNTIF([1]감독시간표!$E$13:$S$14,'[1]감독 순번'!B15)+COUNTIF([1]감독시간표!$Y$13:$AE$14,'[1]감독 순번'!B15)+COUNTIF([1]감독시간표!$L$16:$S$17,'[1]감독 순번'!B15)+COUNTIF([1]감독시간표!$Y$16:$AE$17,'[1]감독 순번'!B15)+COUNTIF([1]감독시간표!$E$22:$S$23,'[1]감독 순번'!B15)+COUNTIF([1]감독시간표!$Y$22:$AE$23,'[1]감독 순번'!B15)+COUNTIF([1]감독시간표!$L$25:$S$26,'[1]감독 순번'!B15)+COUNTIF([1]감독시간표!$AJ$25:$AK$26,'[1]감독 순번'!B15)+COUNTIF([1]감독시간표!$E$31:$S$32,'[1]감독 순번'!B15)+COUNTIF([1]감독시간표!$Y$31:$AE$32,'[1]감독 순번'!B15)+COUNTIF([1]감독시간표!$W$34:$AE$35,'[1]감독 순번'!B15)+COUNTIF([1]감독시간표!$E$37:$S$38,'[1]감독 순번'!B15)+COUNTIF([1]감독시간표!$Y$37:$AE$38,'[1]감독 순번'!B15)+COUNTIF([1]감독시간표!$E$43:$S$44,'[1]감독 순번'!B15)+COUNTIF([1]감독시간표!$Y$43:$AE$44,'[1]감독 순번'!B15)+COUNTIF([1]감독시간표!$X$46,'[1]감독 순번'!B15)+COUNTIF([1]감독시간표!$AG$46,'[1]감독 순번'!B15)</f>
        <v>#VALUE!</v>
      </c>
      <c r="G15" s="200" t="e">
        <f t="shared" si="0"/>
        <v>#VALUE!</v>
      </c>
      <c r="H15" s="201"/>
      <c r="I15" s="199"/>
      <c r="J15" s="199"/>
      <c r="K15" s="202"/>
      <c r="L15" s="203"/>
      <c r="M15" s="204"/>
      <c r="N15" s="204"/>
      <c r="O15" s="204"/>
      <c r="P15" s="207" t="s">
        <v>2315</v>
      </c>
      <c r="Q15" s="54"/>
    </row>
    <row r="16" spans="2:20" ht="20" customHeight="1">
      <c r="B16" s="206">
        <v>12</v>
      </c>
      <c r="C16" s="209" t="str">
        <f>[1]감독시간표!I53</f>
        <v>황경화</v>
      </c>
      <c r="D16" s="199" t="e">
        <f>COUNTIF([1]감독시간표!$L$10:$S$10,'[1]감독 순번'!B16)+COUNTIF([1]감독시간표!$Y$10:$AE$10,'[1]감독 순번'!B16)+COUNTIF([1]감독시간표!$E$16:$K$16,'[1]감독 순번'!B16)+COUNTIF([1]감독시간표!$T$16:$V$16,'[1]감독 순번'!B16)+COUNTIF([1]감독시간표!$AI$16,'[1]감독 순번'!B16)+COUNTIF([1]감독시간표!$E$19:$S$19,'[1]감독 순번'!B16)+COUNTIF([1]감독시간표!$Y$19:$AE$19,'[1]감독 순번'!B16)+COUNTIF([1]감독시간표!$E$25:$K$25,'[1]감독 순번'!B16)+COUNTIF([1]감독시간표!$T$25:$V$25,'[1]감독 순번'!B16)+COUNTIF([1]감독시간표!$Y$25:$AA$25,'[1]감독 순번'!B16)+COUNTIF([1]감독시간표!$E$28:$S$28,'[1]감독 순번'!B16)+COUNTIF([1]감독시간표!$AA$28:$AC$28,'[1]감독 순번'!B16)+COUNTIF([1]감독시간표!$AF$28:$AI$28,'[1]감독 순번'!B16)+COUNTIF([1]감독시간표!$E$34:$P$34,'[1]감독 순번'!B16)+COUNTIF([1]감독시간표!$AF$34:$AH$34,'[1]감독 순번'!B16)+COUNTIF([1]감독시간표!$E$40:$S$40,'[1]감독 순번'!B16)+COUNTIF([1]감독시간표!$Y$40:$AE$40,'[1]감독 순번'!B16)+COUNTIF([1]감독시간표!$E$46:$Q$46,'[1]감독 순번'!B16)+COUNTIF([1]감독시간표!$Y$46:$AC$46,'[1]감독 순번'!B16)</f>
        <v>#VALUE!</v>
      </c>
      <c r="E16" s="199" t="e">
        <f>COUNTIF([1]감독시간표!$L$11:$S$11,'[1]감독 순번'!B16)+COUNTIF([1]감독시간표!$Y$11:$AE$11,'[1]감독 순번'!B16)+COUNTIF([1]감독시간표!$E$17:$K$17,'[1]감독 순번'!B16)+COUNTIF([1]감독시간표!$T$17:$V$17,'[1]감독 순번'!B16)+COUNTIF([1]감독시간표!$AI$17,'[1]감독 순번'!B16)+COUNTIF([1]감독시간표!$E$20:$S$20,'[1]감독 순번'!B16)+COUNTIF([1]감독시간표!$Y$20:$AE$20,'[1]감독 순번'!B16)+COUNTIF([1]감독시간표!$E$26:$K$26,'[1]감독 순번'!B16)+COUNTIF([1]감독시간표!$T$26:$V$26,'[1]감독 순번'!B16)+COUNTIF([1]감독시간표!$Y$26:$AA$26,'[1]감독 순번'!B16)+COUNTIF([1]감독시간표!$E$29:$S$29,'[1]감독 순번'!B16)+COUNTIF([1]감독시간표!$AA$29:$AC$29,'[1]감독 순번'!B16)+COUNTIF([1]감독시간표!$AF$29:$AI$29,'[1]감독 순번'!B16)+COUNTIF([1]감독시간표!$E$35:$P$35,'[1]감독 순번'!B16)+COUNTIF([1]감독시간표!$AF$35:$AH$35,'[1]감독 순번'!B16)+COUNTIF([1]감독시간표!$E$41:$S$41,'[1]감독 순번'!B16)+COUNTIF([1]감독시간표!$Y$41:$AE$41,'[1]감독 순번'!B16)+COUNTIF([1]감독시간표!$E$47:$Q$47,'[1]감독 순번'!B16)+COUNTIF([1]감독시간표!$Y$47:$AC$47,'[1]감독 순번'!B16)</f>
        <v>#VALUE!</v>
      </c>
      <c r="F16" s="199" t="e">
        <f>COUNTIF([1]감독시간표!$E$10:$K$11,'[1]감독 순번'!B16)+COUNTIF([1]감독시간표!$E$13:$S$14,'[1]감독 순번'!B16)+COUNTIF([1]감독시간표!$Y$13:$AE$14,'[1]감독 순번'!B16)+COUNTIF([1]감독시간표!$L$16:$S$17,'[1]감독 순번'!B16)+COUNTIF([1]감독시간표!$Y$16:$AE$17,'[1]감독 순번'!B16)+COUNTIF([1]감독시간표!$E$22:$S$23,'[1]감독 순번'!B16)+COUNTIF([1]감독시간표!$Y$22:$AE$23,'[1]감독 순번'!B16)+COUNTIF([1]감독시간표!$L$25:$S$26,'[1]감독 순번'!B16)+COUNTIF([1]감독시간표!$AJ$25:$AK$26,'[1]감독 순번'!B16)+COUNTIF([1]감독시간표!$E$31:$S$32,'[1]감독 순번'!B16)+COUNTIF([1]감독시간표!$Y$31:$AE$32,'[1]감독 순번'!B16)+COUNTIF([1]감독시간표!$W$34:$AE$35,'[1]감독 순번'!B16)+COUNTIF([1]감독시간표!$E$37:$S$38,'[1]감독 순번'!B16)+COUNTIF([1]감독시간표!$Y$37:$AE$38,'[1]감독 순번'!B16)+COUNTIF([1]감독시간표!$E$43:$S$44,'[1]감독 순번'!B16)+COUNTIF([1]감독시간표!$Y$43:$AE$44,'[1]감독 순번'!B16)+COUNTIF([1]감독시간표!$X$46,'[1]감독 순번'!B16)+COUNTIF([1]감독시간표!$AG$46,'[1]감독 순번'!B16)</f>
        <v>#VALUE!</v>
      </c>
      <c r="G16" s="200" t="e">
        <f t="shared" si="0"/>
        <v>#VALUE!</v>
      </c>
      <c r="H16" s="201"/>
      <c r="I16" s="199"/>
      <c r="J16" s="199"/>
      <c r="K16" s="202"/>
      <c r="L16" s="203"/>
      <c r="M16" s="204"/>
      <c r="N16" s="204"/>
      <c r="O16" s="204"/>
      <c r="P16" s="210" t="s">
        <v>2316</v>
      </c>
      <c r="Q16" s="54"/>
    </row>
    <row r="17" spans="2:17" ht="20" customHeight="1">
      <c r="B17" s="206">
        <v>13</v>
      </c>
      <c r="C17" s="209" t="str">
        <f>[1]감독시간표!I54</f>
        <v>박상송</v>
      </c>
      <c r="D17" s="199" t="e">
        <f>COUNTIF([1]감독시간표!$L$10:$S$10,'[1]감독 순번'!B17)+COUNTIF([1]감독시간표!$Y$10:$AE$10,'[1]감독 순번'!B17)+COUNTIF([1]감독시간표!$E$16:$K$16,'[1]감독 순번'!B17)+COUNTIF([1]감독시간표!$T$16:$V$16,'[1]감독 순번'!B17)+COUNTIF([1]감독시간표!$AI$16,'[1]감독 순번'!B17)+COUNTIF([1]감독시간표!$E$19:$S$19,'[1]감독 순번'!B17)+COUNTIF([1]감독시간표!$Y$19:$AE$19,'[1]감독 순번'!B17)+COUNTIF([1]감독시간표!$E$25:$K$25,'[1]감독 순번'!B17)+COUNTIF([1]감독시간표!$T$25:$V$25,'[1]감독 순번'!B17)+COUNTIF([1]감독시간표!$Y$25:$AA$25,'[1]감독 순번'!B17)+COUNTIF([1]감독시간표!$E$28:$S$28,'[1]감독 순번'!B17)+COUNTIF([1]감독시간표!$AA$28:$AC$28,'[1]감독 순번'!B17)+COUNTIF([1]감독시간표!$AF$28:$AI$28,'[1]감독 순번'!B17)+COUNTIF([1]감독시간표!$E$34:$P$34,'[1]감독 순번'!B17)+COUNTIF([1]감독시간표!$AF$34:$AH$34,'[1]감독 순번'!B17)+COUNTIF([1]감독시간표!$E$40:$S$40,'[1]감독 순번'!B17)+COUNTIF([1]감독시간표!$Y$40:$AE$40,'[1]감독 순번'!B17)+COUNTIF([1]감독시간표!$E$46:$Q$46,'[1]감독 순번'!B17)+COUNTIF([1]감독시간표!$Y$46:$AC$46,'[1]감독 순번'!B17)</f>
        <v>#VALUE!</v>
      </c>
      <c r="E17" s="199" t="e">
        <f>COUNTIF([1]감독시간표!$L$11:$S$11,'[1]감독 순번'!B17)+COUNTIF([1]감독시간표!$Y$11:$AE$11,'[1]감독 순번'!B17)+COUNTIF([1]감독시간표!$E$17:$K$17,'[1]감독 순번'!B17)+COUNTIF([1]감독시간표!$T$17:$V$17,'[1]감독 순번'!B17)+COUNTIF([1]감독시간표!$AI$17,'[1]감독 순번'!B17)+COUNTIF([1]감독시간표!$E$20:$S$20,'[1]감독 순번'!B17)+COUNTIF([1]감독시간표!$Y$20:$AE$20,'[1]감독 순번'!B17)+COUNTIF([1]감독시간표!$E$26:$K$26,'[1]감독 순번'!B17)+COUNTIF([1]감독시간표!$T$26:$V$26,'[1]감독 순번'!B17)+COUNTIF([1]감독시간표!$Y$26:$AA$26,'[1]감독 순번'!B17)+COUNTIF([1]감독시간표!$E$29:$S$29,'[1]감독 순번'!B17)+COUNTIF([1]감독시간표!$AA$29:$AC$29,'[1]감독 순번'!B17)+COUNTIF([1]감독시간표!$AF$29:$AI$29,'[1]감독 순번'!B17)+COUNTIF([1]감독시간표!$E$35:$P$35,'[1]감독 순번'!B17)+COUNTIF([1]감독시간표!$AF$35:$AH$35,'[1]감독 순번'!B17)+COUNTIF([1]감독시간표!$E$41:$S$41,'[1]감독 순번'!B17)+COUNTIF([1]감독시간표!$Y$41:$AE$41,'[1]감독 순번'!B17)+COUNTIF([1]감독시간표!$E$47:$Q$47,'[1]감독 순번'!B17)+COUNTIF([1]감독시간표!$Y$47:$AC$47,'[1]감독 순번'!B17)</f>
        <v>#VALUE!</v>
      </c>
      <c r="F17" s="199" t="e">
        <f>COUNTIF([1]감독시간표!$E$10:$K$11,'[1]감독 순번'!B17)+COUNTIF([1]감독시간표!$E$13:$S$14,'[1]감독 순번'!B17)+COUNTIF([1]감독시간표!$Y$13:$AE$14,'[1]감독 순번'!B17)+COUNTIF([1]감독시간표!$L$16:$S$17,'[1]감독 순번'!B17)+COUNTIF([1]감독시간표!$Y$16:$AE$17,'[1]감독 순번'!B17)+COUNTIF([1]감독시간표!$E$22:$S$23,'[1]감독 순번'!B17)+COUNTIF([1]감독시간표!$Y$22:$AE$23,'[1]감독 순번'!B17)+COUNTIF([1]감독시간표!$L$25:$S$26,'[1]감독 순번'!B17)+COUNTIF([1]감독시간표!$AJ$25:$AK$26,'[1]감독 순번'!B17)+COUNTIF([1]감독시간표!$E$31:$S$32,'[1]감독 순번'!B17)+COUNTIF([1]감독시간표!$Y$31:$AE$32,'[1]감독 순번'!B17)+COUNTIF([1]감독시간표!$W$34:$AE$35,'[1]감독 순번'!B17)+COUNTIF([1]감독시간표!$E$37:$S$38,'[1]감독 순번'!B17)+COUNTIF([1]감독시간표!$Y$37:$AE$38,'[1]감독 순번'!B17)+COUNTIF([1]감독시간표!$E$43:$S$44,'[1]감독 순번'!B17)+COUNTIF([1]감독시간표!$Y$43:$AE$44,'[1]감독 순번'!B17)+COUNTIF([1]감독시간표!$X$46,'[1]감독 순번'!B17)+COUNTIF([1]감독시간표!$AG$46,'[1]감독 순번'!B17)</f>
        <v>#VALUE!</v>
      </c>
      <c r="G17" s="200" t="e">
        <f t="shared" si="0"/>
        <v>#VALUE!</v>
      </c>
      <c r="H17" s="201"/>
      <c r="I17" s="199"/>
      <c r="J17" s="199"/>
      <c r="K17" s="202"/>
      <c r="L17" s="203"/>
      <c r="M17" s="204"/>
      <c r="N17" s="204"/>
      <c r="O17" s="204"/>
      <c r="P17" s="207"/>
      <c r="Q17" s="54"/>
    </row>
    <row r="18" spans="2:17" ht="20" customHeight="1">
      <c r="B18" s="206">
        <v>14</v>
      </c>
      <c r="C18" s="209" t="str">
        <f>[1]감독시간표!I55</f>
        <v>권나현</v>
      </c>
      <c r="D18" s="199" t="e">
        <f>COUNTIF([1]감독시간표!$L$10:$S$10,'[1]감독 순번'!B18)+COUNTIF([1]감독시간표!$Y$10:$AE$10,'[1]감독 순번'!B18)+COUNTIF([1]감독시간표!$E$16:$K$16,'[1]감독 순번'!B18)+COUNTIF([1]감독시간표!$T$16:$V$16,'[1]감독 순번'!B18)+COUNTIF([1]감독시간표!$AI$16,'[1]감독 순번'!B18)+COUNTIF([1]감독시간표!$E$19:$S$19,'[1]감독 순번'!B18)+COUNTIF([1]감독시간표!$Y$19:$AE$19,'[1]감독 순번'!B18)+COUNTIF([1]감독시간표!$E$25:$K$25,'[1]감독 순번'!B18)+COUNTIF([1]감독시간표!$T$25:$V$25,'[1]감독 순번'!B18)+COUNTIF([1]감독시간표!$Y$25:$AA$25,'[1]감독 순번'!B18)+COUNTIF([1]감독시간표!$E$28:$S$28,'[1]감독 순번'!B18)+COUNTIF([1]감독시간표!$AA$28:$AC$28,'[1]감독 순번'!B18)+COUNTIF([1]감독시간표!$AF$28:$AI$28,'[1]감독 순번'!B18)+COUNTIF([1]감독시간표!$E$34:$P$34,'[1]감독 순번'!B18)+COUNTIF([1]감독시간표!$AF$34:$AH$34,'[1]감독 순번'!B18)+COUNTIF([1]감독시간표!$E$40:$S$40,'[1]감독 순번'!B18)+COUNTIF([1]감독시간표!$Y$40:$AE$40,'[1]감독 순번'!B18)+COUNTIF([1]감독시간표!$E$46:$Q$46,'[1]감독 순번'!B18)+COUNTIF([1]감독시간표!$Y$46:$AC$46,'[1]감독 순번'!B18)</f>
        <v>#VALUE!</v>
      </c>
      <c r="E18" s="199" t="e">
        <f>COUNTIF([1]감독시간표!$L$11:$S$11,'[1]감독 순번'!B18)+COUNTIF([1]감독시간표!$Y$11:$AE$11,'[1]감독 순번'!B18)+COUNTIF([1]감독시간표!$E$17:$K$17,'[1]감독 순번'!B18)+COUNTIF([1]감독시간표!$T$17:$V$17,'[1]감독 순번'!B18)+COUNTIF([1]감독시간표!$AI$17,'[1]감독 순번'!B18)+COUNTIF([1]감독시간표!$E$20:$S$20,'[1]감독 순번'!B18)+COUNTIF([1]감독시간표!$Y$20:$AE$20,'[1]감독 순번'!B18)+COUNTIF([1]감독시간표!$E$26:$K$26,'[1]감독 순번'!B18)+COUNTIF([1]감독시간표!$T$26:$V$26,'[1]감독 순번'!B18)+COUNTIF([1]감독시간표!$Y$26:$AA$26,'[1]감독 순번'!B18)+COUNTIF([1]감독시간표!$E$29:$S$29,'[1]감독 순번'!B18)+COUNTIF([1]감독시간표!$AA$29:$AC$29,'[1]감독 순번'!B18)+COUNTIF([1]감독시간표!$AF$29:$AI$29,'[1]감독 순번'!B18)+COUNTIF([1]감독시간표!$E$35:$P$35,'[1]감독 순번'!B18)+COUNTIF([1]감독시간표!$AF$35:$AH$35,'[1]감독 순번'!B18)+COUNTIF([1]감독시간표!$E$41:$S$41,'[1]감독 순번'!B18)+COUNTIF([1]감독시간표!$Y$41:$AE$41,'[1]감독 순번'!B18)+COUNTIF([1]감독시간표!$E$47:$Q$47,'[1]감독 순번'!B18)+COUNTIF([1]감독시간표!$Y$47:$AC$47,'[1]감독 순번'!B18)</f>
        <v>#VALUE!</v>
      </c>
      <c r="F18" s="199" t="e">
        <f>COUNTIF([1]감독시간표!$E$10:$K$11,'[1]감독 순번'!B18)+COUNTIF([1]감독시간표!$E$13:$S$14,'[1]감독 순번'!B18)+COUNTIF([1]감독시간표!$Y$13:$AE$14,'[1]감독 순번'!B18)+COUNTIF([1]감독시간표!$L$16:$S$17,'[1]감독 순번'!B18)+COUNTIF([1]감독시간표!$Y$16:$AE$17,'[1]감독 순번'!B18)+COUNTIF([1]감독시간표!$E$22:$S$23,'[1]감독 순번'!B18)+COUNTIF([1]감독시간표!$Y$22:$AE$23,'[1]감독 순번'!B18)+COUNTIF([1]감독시간표!$L$25:$S$26,'[1]감독 순번'!B18)+COUNTIF([1]감독시간표!$AJ$25:$AK$26,'[1]감독 순번'!B18)+COUNTIF([1]감독시간표!$E$31:$S$32,'[1]감독 순번'!B18)+COUNTIF([1]감독시간표!$Y$31:$AE$32,'[1]감독 순번'!B18)+COUNTIF([1]감독시간표!$W$34:$AE$35,'[1]감독 순번'!B18)+COUNTIF([1]감독시간표!$E$37:$S$38,'[1]감독 순번'!B18)+COUNTIF([1]감독시간표!$Y$37:$AE$38,'[1]감독 순번'!B18)+COUNTIF([1]감독시간표!$E$43:$S$44,'[1]감독 순번'!B18)+COUNTIF([1]감독시간표!$Y$43:$AE$44,'[1]감독 순번'!B18)+COUNTIF([1]감독시간표!$X$46,'[1]감독 순번'!B18)+COUNTIF([1]감독시간표!$AG$46,'[1]감독 순번'!B18)</f>
        <v>#VALUE!</v>
      </c>
      <c r="G18" s="200" t="e">
        <f t="shared" si="0"/>
        <v>#VALUE!</v>
      </c>
      <c r="H18" s="201"/>
      <c r="I18" s="199"/>
      <c r="J18" s="199"/>
      <c r="K18" s="202"/>
      <c r="L18" s="203"/>
      <c r="M18" s="204"/>
      <c r="N18" s="204"/>
      <c r="O18" s="204"/>
      <c r="P18" s="207"/>
      <c r="Q18" s="54"/>
    </row>
    <row r="19" spans="2:17" ht="20" customHeight="1">
      <c r="B19" s="206">
        <v>15</v>
      </c>
      <c r="C19" s="209" t="str">
        <f>[1]감독시간표!I56</f>
        <v>김문섭</v>
      </c>
      <c r="D19" s="199" t="e">
        <f>COUNTIF([1]감독시간표!$L$10:$S$10,'[1]감독 순번'!B19)+COUNTIF([1]감독시간표!$Y$10:$AE$10,'[1]감독 순번'!B19)+COUNTIF([1]감독시간표!$E$16:$K$16,'[1]감독 순번'!B19)+COUNTIF([1]감독시간표!$T$16:$V$16,'[1]감독 순번'!B19)+COUNTIF([1]감독시간표!$AI$16,'[1]감독 순번'!B19)+COUNTIF([1]감독시간표!$E$19:$S$19,'[1]감독 순번'!B19)+COUNTIF([1]감독시간표!$Y$19:$AE$19,'[1]감독 순번'!B19)+COUNTIF([1]감독시간표!$E$25:$K$25,'[1]감독 순번'!B19)+COUNTIF([1]감독시간표!$T$25:$V$25,'[1]감독 순번'!B19)+COUNTIF([1]감독시간표!$Y$25:$AA$25,'[1]감독 순번'!B19)+COUNTIF([1]감독시간표!$E$28:$S$28,'[1]감독 순번'!B19)+COUNTIF([1]감독시간표!$AA$28:$AC$28,'[1]감독 순번'!B19)+COUNTIF([1]감독시간표!$AF$28:$AI$28,'[1]감독 순번'!B19)+COUNTIF([1]감독시간표!$E$34:$P$34,'[1]감독 순번'!B19)+COUNTIF([1]감독시간표!$AF$34:$AH$34,'[1]감독 순번'!B19)+COUNTIF([1]감독시간표!$E$40:$S$40,'[1]감독 순번'!B19)+COUNTIF([1]감독시간표!$Y$40:$AE$40,'[1]감독 순번'!B19)+COUNTIF([1]감독시간표!$E$46:$Q$46,'[1]감독 순번'!B19)+COUNTIF([1]감독시간표!$Y$46:$AC$46,'[1]감독 순번'!B19)</f>
        <v>#VALUE!</v>
      </c>
      <c r="E19" s="199" t="e">
        <f>COUNTIF([1]감독시간표!$L$11:$S$11,'[1]감독 순번'!B19)+COUNTIF([1]감독시간표!$Y$11:$AE$11,'[1]감독 순번'!B19)+COUNTIF([1]감독시간표!$E$17:$K$17,'[1]감독 순번'!B19)+COUNTIF([1]감독시간표!$T$17:$V$17,'[1]감독 순번'!B19)+COUNTIF([1]감독시간표!$AI$17,'[1]감독 순번'!B19)+COUNTIF([1]감독시간표!$E$20:$S$20,'[1]감독 순번'!B19)+COUNTIF([1]감독시간표!$Y$20:$AE$20,'[1]감독 순번'!B19)+COUNTIF([1]감독시간표!$E$26:$K$26,'[1]감독 순번'!B19)+COUNTIF([1]감독시간표!$T$26:$V$26,'[1]감독 순번'!B19)+COUNTIF([1]감독시간표!$Y$26:$AA$26,'[1]감독 순번'!B19)+COUNTIF([1]감독시간표!$E$29:$S$29,'[1]감독 순번'!B19)+COUNTIF([1]감독시간표!$AA$29:$AC$29,'[1]감독 순번'!B19)+COUNTIF([1]감독시간표!$AF$29:$AI$29,'[1]감독 순번'!B19)+COUNTIF([1]감독시간표!$E$35:$P$35,'[1]감독 순번'!B19)+COUNTIF([1]감독시간표!$AF$35:$AH$35,'[1]감독 순번'!B19)+COUNTIF([1]감독시간표!$E$41:$S$41,'[1]감독 순번'!B19)+COUNTIF([1]감독시간표!$Y$41:$AE$41,'[1]감독 순번'!B19)+COUNTIF([1]감독시간표!$E$47:$Q$47,'[1]감독 순번'!B19)+COUNTIF([1]감독시간표!$Y$47:$AC$47,'[1]감독 순번'!B19)</f>
        <v>#VALUE!</v>
      </c>
      <c r="F19" s="199" t="e">
        <f>COUNTIF([1]감독시간표!$E$10:$K$11,'[1]감독 순번'!B19)+COUNTIF([1]감독시간표!$E$13:$S$14,'[1]감독 순번'!B19)+COUNTIF([1]감독시간표!$Y$13:$AE$14,'[1]감독 순번'!B19)+COUNTIF([1]감독시간표!$L$16:$S$17,'[1]감독 순번'!B19)+COUNTIF([1]감독시간표!$Y$16:$AE$17,'[1]감독 순번'!B19)+COUNTIF([1]감독시간표!$E$22:$S$23,'[1]감독 순번'!B19)+COUNTIF([1]감독시간표!$Y$22:$AE$23,'[1]감독 순번'!B19)+COUNTIF([1]감독시간표!$L$25:$S$26,'[1]감독 순번'!B19)+COUNTIF([1]감독시간표!$AJ$25:$AK$26,'[1]감독 순번'!B19)+COUNTIF([1]감독시간표!$E$31:$S$32,'[1]감독 순번'!B19)+COUNTIF([1]감독시간표!$Y$31:$AE$32,'[1]감독 순번'!B19)+COUNTIF([1]감독시간표!$W$34:$AE$35,'[1]감독 순번'!B19)+COUNTIF([1]감독시간표!$E$37:$S$38,'[1]감독 순번'!B19)+COUNTIF([1]감독시간표!$Y$37:$AE$38,'[1]감독 순번'!B19)+COUNTIF([1]감독시간표!$E$43:$S$44,'[1]감독 순번'!B19)+COUNTIF([1]감독시간표!$Y$43:$AE$44,'[1]감독 순번'!B19)+COUNTIF([1]감독시간표!$X$46,'[1]감독 순번'!B19)+COUNTIF([1]감독시간표!$AG$46,'[1]감독 순번'!B19)</f>
        <v>#VALUE!</v>
      </c>
      <c r="G19" s="200" t="e">
        <f t="shared" si="0"/>
        <v>#VALUE!</v>
      </c>
      <c r="H19" s="201"/>
      <c r="I19" s="199"/>
      <c r="J19" s="199"/>
      <c r="K19" s="202"/>
      <c r="L19" s="203"/>
      <c r="M19" s="204"/>
      <c r="N19" s="204"/>
      <c r="O19" s="204"/>
      <c r="P19" s="207"/>
      <c r="Q19" s="54"/>
    </row>
    <row r="20" spans="2:17" ht="20" customHeight="1">
      <c r="B20" s="206">
        <v>16</v>
      </c>
      <c r="C20" s="209" t="str">
        <f>[1]감독시간표!I57</f>
        <v>박한샘</v>
      </c>
      <c r="D20" s="199" t="e">
        <f>COUNTIF([1]감독시간표!$L$10:$S$10,'[1]감독 순번'!B20)+COUNTIF([1]감독시간표!$Y$10:$AE$10,'[1]감독 순번'!B20)+COUNTIF([1]감독시간표!$E$16:$K$16,'[1]감독 순번'!B20)+COUNTIF([1]감독시간표!$T$16:$V$16,'[1]감독 순번'!B20)+COUNTIF([1]감독시간표!$AI$16,'[1]감독 순번'!B20)+COUNTIF([1]감독시간표!$E$19:$S$19,'[1]감독 순번'!B20)+COUNTIF([1]감독시간표!$Y$19:$AE$19,'[1]감독 순번'!B20)+COUNTIF([1]감독시간표!$E$25:$K$25,'[1]감독 순번'!B20)+COUNTIF([1]감독시간표!$T$25:$V$25,'[1]감독 순번'!B20)+COUNTIF([1]감독시간표!$Y$25:$AA$25,'[1]감독 순번'!B20)+COUNTIF([1]감독시간표!$E$28:$S$28,'[1]감독 순번'!B20)+COUNTIF([1]감독시간표!$AA$28:$AC$28,'[1]감독 순번'!B20)+COUNTIF([1]감독시간표!$AF$28:$AI$28,'[1]감독 순번'!B20)+COUNTIF([1]감독시간표!$E$34:$P$34,'[1]감독 순번'!B20)+COUNTIF([1]감독시간표!$AF$34:$AH$34,'[1]감독 순번'!B20)+COUNTIF([1]감독시간표!$E$40:$S$40,'[1]감독 순번'!B20)+COUNTIF([1]감독시간표!$Y$40:$AE$40,'[1]감독 순번'!B20)+COUNTIF([1]감독시간표!$E$46:$Q$46,'[1]감독 순번'!B20)+COUNTIF([1]감독시간표!$Y$46:$AC$46,'[1]감독 순번'!B20)</f>
        <v>#VALUE!</v>
      </c>
      <c r="E20" s="199" t="e">
        <f>COUNTIF([1]감독시간표!$L$11:$S$11,'[1]감독 순번'!B20)+COUNTIF([1]감독시간표!$Y$11:$AE$11,'[1]감독 순번'!B20)+COUNTIF([1]감독시간표!$E$17:$K$17,'[1]감독 순번'!B20)+COUNTIF([1]감독시간표!$T$17:$V$17,'[1]감독 순번'!B20)+COUNTIF([1]감독시간표!$AI$17,'[1]감독 순번'!B20)+COUNTIF([1]감독시간표!$E$20:$S$20,'[1]감독 순번'!B20)+COUNTIF([1]감독시간표!$Y$20:$AE$20,'[1]감독 순번'!B20)+COUNTIF([1]감독시간표!$E$26:$K$26,'[1]감독 순번'!B20)+COUNTIF([1]감독시간표!$T$26:$V$26,'[1]감독 순번'!B20)+COUNTIF([1]감독시간표!$Y$26:$AA$26,'[1]감독 순번'!B20)+COUNTIF([1]감독시간표!$E$29:$S$29,'[1]감독 순번'!B20)+COUNTIF([1]감독시간표!$AA$29:$AC$29,'[1]감독 순번'!B20)+COUNTIF([1]감독시간표!$AF$29:$AI$29,'[1]감독 순번'!B20)+COUNTIF([1]감독시간표!$E$35:$P$35,'[1]감독 순번'!B20)+COUNTIF([1]감독시간표!$AF$35:$AH$35,'[1]감독 순번'!B20)+COUNTIF([1]감독시간표!$E$41:$S$41,'[1]감독 순번'!B20)+COUNTIF([1]감독시간표!$Y$41:$AE$41,'[1]감독 순번'!B20)+COUNTIF([1]감독시간표!$E$47:$Q$47,'[1]감독 순번'!B20)+COUNTIF([1]감독시간표!$Y$47:$AC$47,'[1]감독 순번'!B20)</f>
        <v>#VALUE!</v>
      </c>
      <c r="F20" s="199" t="e">
        <f>COUNTIF([1]감독시간표!$E$10:$K$11,'[1]감독 순번'!B20)+COUNTIF([1]감독시간표!$E$13:$S$14,'[1]감독 순번'!B20)+COUNTIF([1]감독시간표!$Y$13:$AE$14,'[1]감독 순번'!B20)+COUNTIF([1]감독시간표!$L$16:$S$17,'[1]감독 순번'!B20)+COUNTIF([1]감독시간표!$Y$16:$AE$17,'[1]감독 순번'!B20)+COUNTIF([1]감독시간표!$E$22:$S$23,'[1]감독 순번'!B20)+COUNTIF([1]감독시간표!$Y$22:$AE$23,'[1]감독 순번'!B20)+COUNTIF([1]감독시간표!$L$25:$S$26,'[1]감독 순번'!B20)+COUNTIF([1]감독시간표!$AJ$25:$AK$26,'[1]감독 순번'!B20)+COUNTIF([1]감독시간표!$E$31:$S$32,'[1]감독 순번'!B20)+COUNTIF([1]감독시간표!$Y$31:$AE$32,'[1]감독 순번'!B20)+COUNTIF([1]감독시간표!$W$34:$AE$35,'[1]감독 순번'!B20)+COUNTIF([1]감독시간표!$E$37:$S$38,'[1]감독 순번'!B20)+COUNTIF([1]감독시간표!$Y$37:$AE$38,'[1]감독 순번'!B20)+COUNTIF([1]감독시간표!$E$43:$S$44,'[1]감독 순번'!B20)+COUNTIF([1]감독시간표!$Y$43:$AE$44,'[1]감독 순번'!B20)+COUNTIF([1]감독시간표!$X$46,'[1]감독 순번'!B20)+COUNTIF([1]감독시간표!$AG$46,'[1]감독 순번'!B20)</f>
        <v>#VALUE!</v>
      </c>
      <c r="G20" s="200" t="e">
        <f t="shared" si="0"/>
        <v>#VALUE!</v>
      </c>
      <c r="H20" s="201"/>
      <c r="I20" s="199"/>
      <c r="J20" s="199"/>
      <c r="K20" s="202"/>
      <c r="L20" s="203"/>
      <c r="M20" s="204"/>
      <c r="N20" s="204"/>
      <c r="O20" s="204"/>
      <c r="P20" s="207" t="s">
        <v>2317</v>
      </c>
      <c r="Q20" s="54"/>
    </row>
    <row r="21" spans="2:17" ht="20" customHeight="1">
      <c r="B21" s="206">
        <v>17</v>
      </c>
      <c r="C21" s="209" t="str">
        <f>[1]감독시간표!I58</f>
        <v>김경애</v>
      </c>
      <c r="D21" s="199" t="e">
        <f>COUNTIF([1]감독시간표!$L$10:$S$10,'[1]감독 순번'!B21)+COUNTIF([1]감독시간표!$Y$10:$AE$10,'[1]감독 순번'!B21)+COUNTIF([1]감독시간표!$E$16:$K$16,'[1]감독 순번'!B21)+COUNTIF([1]감독시간표!$T$16:$V$16,'[1]감독 순번'!B21)+COUNTIF([1]감독시간표!$AI$16,'[1]감독 순번'!B21)+COUNTIF([1]감독시간표!$E$19:$S$19,'[1]감독 순번'!B21)+COUNTIF([1]감독시간표!$Y$19:$AE$19,'[1]감독 순번'!B21)+COUNTIF([1]감독시간표!$E$25:$K$25,'[1]감독 순번'!B21)+COUNTIF([1]감독시간표!$T$25:$V$25,'[1]감독 순번'!B21)+COUNTIF([1]감독시간표!$Y$25:$AA$25,'[1]감독 순번'!B21)+COUNTIF([1]감독시간표!$E$28:$S$28,'[1]감독 순번'!B21)+COUNTIF([1]감독시간표!$AA$28:$AC$28,'[1]감독 순번'!B21)+COUNTIF([1]감독시간표!$AF$28:$AI$28,'[1]감독 순번'!B21)+COUNTIF([1]감독시간표!$E$34:$P$34,'[1]감독 순번'!B21)+COUNTIF([1]감독시간표!$AF$34:$AH$34,'[1]감독 순번'!B21)+COUNTIF([1]감독시간표!$E$40:$S$40,'[1]감독 순번'!B21)+COUNTIF([1]감독시간표!$Y$40:$AE$40,'[1]감독 순번'!B21)+COUNTIF([1]감독시간표!$E$46:$Q$46,'[1]감독 순번'!B21)+COUNTIF([1]감독시간표!$Y$46:$AC$46,'[1]감독 순번'!B21)</f>
        <v>#VALUE!</v>
      </c>
      <c r="E21" s="199" t="e">
        <f>COUNTIF([1]감독시간표!$L$11:$S$11,'[1]감독 순번'!B21)+COUNTIF([1]감독시간표!$Y$11:$AE$11,'[1]감독 순번'!B21)+COUNTIF([1]감독시간표!$E$17:$K$17,'[1]감독 순번'!B21)+COUNTIF([1]감독시간표!$T$17:$V$17,'[1]감독 순번'!B21)+COUNTIF([1]감독시간표!$AI$17,'[1]감독 순번'!B21)+COUNTIF([1]감독시간표!$E$20:$S$20,'[1]감독 순번'!B21)+COUNTIF([1]감독시간표!$Y$20:$AE$20,'[1]감독 순번'!B21)+COUNTIF([1]감독시간표!$E$26:$K$26,'[1]감독 순번'!B21)+COUNTIF([1]감독시간표!$T$26:$V$26,'[1]감독 순번'!B21)+COUNTIF([1]감독시간표!$Y$26:$AA$26,'[1]감독 순번'!B21)+COUNTIF([1]감독시간표!$E$29:$S$29,'[1]감독 순번'!B21)+COUNTIF([1]감독시간표!$AA$29:$AC$29,'[1]감독 순번'!B21)+COUNTIF([1]감독시간표!$AF$29:$AI$29,'[1]감독 순번'!B21)+COUNTIF([1]감독시간표!$E$35:$P$35,'[1]감독 순번'!B21)+COUNTIF([1]감독시간표!$AF$35:$AH$35,'[1]감독 순번'!B21)+COUNTIF([1]감독시간표!$E$41:$S$41,'[1]감독 순번'!B21)+COUNTIF([1]감독시간표!$Y$41:$AE$41,'[1]감독 순번'!B21)+COUNTIF([1]감독시간표!$E$47:$Q$47,'[1]감독 순번'!B21)+COUNTIF([1]감독시간표!$Y$47:$AC$47,'[1]감독 순번'!B21)</f>
        <v>#VALUE!</v>
      </c>
      <c r="F21" s="199" t="e">
        <f>COUNTIF([1]감독시간표!$E$10:$K$11,'[1]감독 순번'!B21)+COUNTIF([1]감독시간표!$E$13:$S$14,'[1]감독 순번'!B21)+COUNTIF([1]감독시간표!$Y$13:$AE$14,'[1]감독 순번'!B21)+COUNTIF([1]감독시간표!$L$16:$S$17,'[1]감독 순번'!B21)+COUNTIF([1]감독시간표!$Y$16:$AE$17,'[1]감독 순번'!B21)+COUNTIF([1]감독시간표!$E$22:$S$23,'[1]감독 순번'!B21)+COUNTIF([1]감독시간표!$Y$22:$AE$23,'[1]감독 순번'!B21)+COUNTIF([1]감독시간표!$L$25:$S$26,'[1]감독 순번'!B21)+COUNTIF([1]감독시간표!$AJ$25:$AK$26,'[1]감독 순번'!B21)+COUNTIF([1]감독시간표!$E$31:$S$32,'[1]감독 순번'!B21)+COUNTIF([1]감독시간표!$Y$31:$AE$32,'[1]감독 순번'!B21)+COUNTIF([1]감독시간표!$W$34:$AE$35,'[1]감독 순번'!B21)+COUNTIF([1]감독시간표!$E$37:$S$38,'[1]감독 순번'!B21)+COUNTIF([1]감독시간표!$Y$37:$AE$38,'[1]감독 순번'!B21)+COUNTIF([1]감독시간표!$E$43:$S$44,'[1]감독 순번'!B21)+COUNTIF([1]감독시간표!$Y$43:$AE$44,'[1]감독 순번'!B21)+COUNTIF([1]감독시간표!$X$46,'[1]감독 순번'!B21)+COUNTIF([1]감독시간표!$AG$46,'[1]감독 순번'!B21)</f>
        <v>#VALUE!</v>
      </c>
      <c r="G21" s="200" t="e">
        <f t="shared" si="0"/>
        <v>#VALUE!</v>
      </c>
      <c r="H21" s="201"/>
      <c r="I21" s="199"/>
      <c r="J21" s="199"/>
      <c r="K21" s="202"/>
      <c r="L21" s="203"/>
      <c r="M21" s="204"/>
      <c r="N21" s="204"/>
      <c r="O21" s="204"/>
      <c r="P21" s="207" t="s">
        <v>2318</v>
      </c>
      <c r="Q21" s="54"/>
    </row>
    <row r="22" spans="2:17" ht="20" customHeight="1">
      <c r="B22" s="206">
        <v>18</v>
      </c>
      <c r="C22" s="209" t="str">
        <f>[1]감독시간표!I59</f>
        <v>김영기</v>
      </c>
      <c r="D22" s="199" t="e">
        <f>COUNTIF([1]감독시간표!$L$10:$S$10,'[1]감독 순번'!B22)+COUNTIF([1]감독시간표!$Y$10:$AE$10,'[1]감독 순번'!B22)+COUNTIF([1]감독시간표!$E$16:$K$16,'[1]감독 순번'!B22)+COUNTIF([1]감독시간표!$T$16:$V$16,'[1]감독 순번'!B22)+COUNTIF([1]감독시간표!$AI$16,'[1]감독 순번'!B22)+COUNTIF([1]감독시간표!$E$19:$S$19,'[1]감독 순번'!B22)+COUNTIF([1]감독시간표!$Y$19:$AE$19,'[1]감독 순번'!B22)+COUNTIF([1]감독시간표!$E$25:$K$25,'[1]감독 순번'!B22)+COUNTIF([1]감독시간표!$T$25:$V$25,'[1]감독 순번'!B22)+COUNTIF([1]감독시간표!$Y$25:$AA$25,'[1]감독 순번'!B22)+COUNTIF([1]감독시간표!$E$28:$S$28,'[1]감독 순번'!B22)+COUNTIF([1]감독시간표!$AA$28:$AC$28,'[1]감독 순번'!B22)+COUNTIF([1]감독시간표!$AF$28:$AI$28,'[1]감독 순번'!B22)+COUNTIF([1]감독시간표!$E$34:$P$34,'[1]감독 순번'!B22)+COUNTIF([1]감독시간표!$AF$34:$AH$34,'[1]감독 순번'!B22)+COUNTIF([1]감독시간표!$E$40:$S$40,'[1]감독 순번'!B22)+COUNTIF([1]감독시간표!$Y$40:$AE$40,'[1]감독 순번'!B22)+COUNTIF([1]감독시간표!$E$46:$Q$46,'[1]감독 순번'!B22)+COUNTIF([1]감독시간표!$Y$46:$AC$46,'[1]감독 순번'!B22)</f>
        <v>#VALUE!</v>
      </c>
      <c r="E22" s="199" t="e">
        <f>COUNTIF([1]감독시간표!$L$11:$S$11,'[1]감독 순번'!B22)+COUNTIF([1]감독시간표!$Y$11:$AE$11,'[1]감독 순번'!B22)+COUNTIF([1]감독시간표!$E$17:$K$17,'[1]감독 순번'!B22)+COUNTIF([1]감독시간표!$T$17:$V$17,'[1]감독 순번'!B22)+COUNTIF([1]감독시간표!$AI$17,'[1]감독 순번'!B22)+COUNTIF([1]감독시간표!$E$20:$S$20,'[1]감독 순번'!B22)+COUNTIF([1]감독시간표!$Y$20:$AE$20,'[1]감독 순번'!B22)+COUNTIF([1]감독시간표!$E$26:$K$26,'[1]감독 순번'!B22)+COUNTIF([1]감독시간표!$T$26:$V$26,'[1]감독 순번'!B22)+COUNTIF([1]감독시간표!$Y$26:$AA$26,'[1]감독 순번'!B22)+COUNTIF([1]감독시간표!$E$29:$S$29,'[1]감독 순번'!B22)+COUNTIF([1]감독시간표!$AA$29:$AC$29,'[1]감독 순번'!B22)+COUNTIF([1]감독시간표!$AF$29:$AI$29,'[1]감독 순번'!B22)+COUNTIF([1]감독시간표!$E$35:$P$35,'[1]감독 순번'!B22)+COUNTIF([1]감독시간표!$AF$35:$AH$35,'[1]감독 순번'!B22)+COUNTIF([1]감독시간표!$E$41:$S$41,'[1]감독 순번'!B22)+COUNTIF([1]감독시간표!$Y$41:$AE$41,'[1]감독 순번'!B22)+COUNTIF([1]감독시간표!$E$47:$Q$47,'[1]감독 순번'!B22)+COUNTIF([1]감독시간표!$Y$47:$AC$47,'[1]감독 순번'!B22)</f>
        <v>#VALUE!</v>
      </c>
      <c r="F22" s="199" t="e">
        <f>COUNTIF([1]감독시간표!$E$10:$K$11,'[1]감독 순번'!B22)+COUNTIF([1]감독시간표!$E$13:$S$14,'[1]감독 순번'!B22)+COUNTIF([1]감독시간표!$Y$13:$AE$14,'[1]감독 순번'!B22)+COUNTIF([1]감독시간표!$L$16:$S$17,'[1]감독 순번'!B22)+COUNTIF([1]감독시간표!$Y$16:$AE$17,'[1]감독 순번'!B22)+COUNTIF([1]감독시간표!$E$22:$S$23,'[1]감독 순번'!B22)+COUNTIF([1]감독시간표!$Y$22:$AE$23,'[1]감독 순번'!B22)+COUNTIF([1]감독시간표!$L$25:$S$26,'[1]감독 순번'!B22)+COUNTIF([1]감독시간표!$AJ$25:$AK$26,'[1]감독 순번'!B22)+COUNTIF([1]감독시간표!$E$31:$S$32,'[1]감독 순번'!B22)+COUNTIF([1]감독시간표!$Y$31:$AE$32,'[1]감독 순번'!B22)+COUNTIF([1]감독시간표!$W$34:$AE$35,'[1]감독 순번'!B22)+COUNTIF([1]감독시간표!$E$37:$S$38,'[1]감독 순번'!B22)+COUNTIF([1]감독시간표!$Y$37:$AE$38,'[1]감독 순번'!B22)+COUNTIF([1]감독시간표!$E$43:$S$44,'[1]감독 순번'!B22)+COUNTIF([1]감독시간표!$Y$43:$AE$44,'[1]감독 순번'!B22)+COUNTIF([1]감독시간표!$X$46,'[1]감독 순번'!B22)+COUNTIF([1]감독시간표!$AG$46,'[1]감독 순번'!B22)</f>
        <v>#VALUE!</v>
      </c>
      <c r="G22" s="200" t="e">
        <f t="shared" si="0"/>
        <v>#VALUE!</v>
      </c>
      <c r="H22" s="201"/>
      <c r="I22" s="199"/>
      <c r="J22" s="199"/>
      <c r="K22" s="202"/>
      <c r="L22" s="203"/>
      <c r="M22" s="204"/>
      <c r="N22" s="204"/>
      <c r="O22" s="204"/>
      <c r="P22" s="207"/>
      <c r="Q22" s="54"/>
    </row>
    <row r="23" spans="2:17" ht="20" customHeight="1">
      <c r="B23" s="206">
        <v>19</v>
      </c>
      <c r="C23" s="209" t="str">
        <f>[1]감독시간표!I60</f>
        <v>김치범</v>
      </c>
      <c r="D23" s="199" t="e">
        <f>COUNTIF([1]감독시간표!$L$10:$S$10,'[1]감독 순번'!B23)+COUNTIF([1]감독시간표!$Y$10:$AE$10,'[1]감독 순번'!B23)+COUNTIF([1]감독시간표!$E$16:$K$16,'[1]감독 순번'!B23)+COUNTIF([1]감독시간표!$T$16:$V$16,'[1]감독 순번'!B23)+COUNTIF([1]감독시간표!$AI$16,'[1]감독 순번'!B23)+COUNTIF([1]감독시간표!$E$19:$S$19,'[1]감독 순번'!B23)+COUNTIF([1]감독시간표!$Y$19:$AE$19,'[1]감독 순번'!B23)+COUNTIF([1]감독시간표!$E$25:$K$25,'[1]감독 순번'!B23)+COUNTIF([1]감독시간표!$T$25:$V$25,'[1]감독 순번'!B23)+COUNTIF([1]감독시간표!$Y$25:$AA$25,'[1]감독 순번'!B23)+COUNTIF([1]감독시간표!$E$28:$S$28,'[1]감독 순번'!B23)+COUNTIF([1]감독시간표!$AA$28:$AC$28,'[1]감독 순번'!B23)+COUNTIF([1]감독시간표!$AF$28:$AI$28,'[1]감독 순번'!B23)+COUNTIF([1]감독시간표!$E$34:$P$34,'[1]감독 순번'!B23)+COUNTIF([1]감독시간표!$AF$34:$AH$34,'[1]감독 순번'!B23)+COUNTIF([1]감독시간표!$E$40:$S$40,'[1]감독 순번'!B23)+COUNTIF([1]감독시간표!$Y$40:$AE$40,'[1]감독 순번'!B23)+COUNTIF([1]감독시간표!$E$46:$Q$46,'[1]감독 순번'!B23)+COUNTIF([1]감독시간표!$Y$46:$AC$46,'[1]감독 순번'!B23)</f>
        <v>#VALUE!</v>
      </c>
      <c r="E23" s="199" t="e">
        <f>COUNTIF([1]감독시간표!$L$11:$S$11,'[1]감독 순번'!B23)+COUNTIF([1]감독시간표!$Y$11:$AE$11,'[1]감독 순번'!B23)+COUNTIF([1]감독시간표!$E$17:$K$17,'[1]감독 순번'!B23)+COUNTIF([1]감독시간표!$T$17:$V$17,'[1]감독 순번'!B23)+COUNTIF([1]감독시간표!$AI$17,'[1]감독 순번'!B23)+COUNTIF([1]감독시간표!$E$20:$S$20,'[1]감독 순번'!B23)+COUNTIF([1]감독시간표!$Y$20:$AE$20,'[1]감독 순번'!B23)+COUNTIF([1]감독시간표!$E$26:$K$26,'[1]감독 순번'!B23)+COUNTIF([1]감독시간표!$T$26:$V$26,'[1]감독 순번'!B23)+COUNTIF([1]감독시간표!$Y$26:$AA$26,'[1]감독 순번'!B23)+COUNTIF([1]감독시간표!$E$29:$S$29,'[1]감독 순번'!B23)+COUNTIF([1]감독시간표!$AA$29:$AC$29,'[1]감독 순번'!B23)+COUNTIF([1]감독시간표!$AF$29:$AI$29,'[1]감독 순번'!B23)+COUNTIF([1]감독시간표!$E$35:$P$35,'[1]감독 순번'!B23)+COUNTIF([1]감독시간표!$AF$35:$AH$35,'[1]감독 순번'!B23)+COUNTIF([1]감독시간표!$E$41:$S$41,'[1]감독 순번'!B23)+COUNTIF([1]감독시간표!$Y$41:$AE$41,'[1]감독 순번'!B23)+COUNTIF([1]감독시간표!$E$47:$Q$47,'[1]감독 순번'!B23)+COUNTIF([1]감독시간표!$Y$47:$AC$47,'[1]감독 순번'!B23)</f>
        <v>#VALUE!</v>
      </c>
      <c r="F23" s="199" t="e">
        <f>COUNTIF([1]감독시간표!$E$10:$K$11,'[1]감독 순번'!B23)+COUNTIF([1]감독시간표!$E$13:$S$14,'[1]감독 순번'!B23)+COUNTIF([1]감독시간표!$Y$13:$AE$14,'[1]감독 순번'!B23)+COUNTIF([1]감독시간표!$L$16:$S$17,'[1]감독 순번'!B23)+COUNTIF([1]감독시간표!$Y$16:$AE$17,'[1]감독 순번'!B23)+COUNTIF([1]감독시간표!$E$22:$S$23,'[1]감독 순번'!B23)+COUNTIF([1]감독시간표!$Y$22:$AE$23,'[1]감독 순번'!B23)+COUNTIF([1]감독시간표!$L$25:$S$26,'[1]감독 순번'!B23)+COUNTIF([1]감독시간표!$AJ$25:$AK$26,'[1]감독 순번'!B23)+COUNTIF([1]감독시간표!$E$31:$S$32,'[1]감독 순번'!B23)+COUNTIF([1]감독시간표!$Y$31:$AE$32,'[1]감독 순번'!B23)+COUNTIF([1]감독시간표!$W$34:$AE$35,'[1]감독 순번'!B23)+COUNTIF([1]감독시간표!$E$37:$S$38,'[1]감독 순번'!B23)+COUNTIF([1]감독시간표!$Y$37:$AE$38,'[1]감독 순번'!B23)+COUNTIF([1]감독시간표!$E$43:$S$44,'[1]감독 순번'!B23)+COUNTIF([1]감독시간표!$Y$43:$AE$44,'[1]감독 순번'!B23)+COUNTIF([1]감독시간표!$X$46,'[1]감독 순번'!B23)+COUNTIF([1]감독시간표!$AG$46,'[1]감독 순번'!B23)</f>
        <v>#VALUE!</v>
      </c>
      <c r="G23" s="200" t="e">
        <f t="shared" si="0"/>
        <v>#VALUE!</v>
      </c>
      <c r="H23" s="201"/>
      <c r="I23" s="199"/>
      <c r="J23" s="199"/>
      <c r="K23" s="202"/>
      <c r="L23" s="203"/>
      <c r="M23" s="204"/>
      <c r="N23" s="204"/>
      <c r="O23" s="204"/>
      <c r="P23" s="207"/>
      <c r="Q23" s="54" t="s">
        <v>2319</v>
      </c>
    </row>
    <row r="24" spans="2:17" ht="20" customHeight="1">
      <c r="B24" s="206">
        <v>20</v>
      </c>
      <c r="C24" s="209" t="str">
        <f>[1]감독시간표!I61</f>
        <v>이지연</v>
      </c>
      <c r="D24" s="199" t="e">
        <f>COUNTIF([1]감독시간표!$L$10:$S$10,'[1]감독 순번'!B24)+COUNTIF([1]감독시간표!$Y$10:$AE$10,'[1]감독 순번'!B24)+COUNTIF([1]감독시간표!$E$16:$K$16,'[1]감독 순번'!B24)+COUNTIF([1]감독시간표!$T$16:$V$16,'[1]감독 순번'!B24)+COUNTIF([1]감독시간표!$AI$16,'[1]감독 순번'!B24)+COUNTIF([1]감독시간표!$E$19:$S$19,'[1]감독 순번'!B24)+COUNTIF([1]감독시간표!$Y$19:$AE$19,'[1]감독 순번'!B24)+COUNTIF([1]감독시간표!$E$25:$K$25,'[1]감독 순번'!B24)+COUNTIF([1]감독시간표!$T$25:$V$25,'[1]감독 순번'!B24)+COUNTIF([1]감독시간표!$Y$25:$AA$25,'[1]감독 순번'!B24)+COUNTIF([1]감독시간표!$E$28:$S$28,'[1]감독 순번'!B24)+COUNTIF([1]감독시간표!$AA$28:$AC$28,'[1]감독 순번'!B24)+COUNTIF([1]감독시간표!$AF$28:$AI$28,'[1]감독 순번'!B24)+COUNTIF([1]감독시간표!$E$34:$P$34,'[1]감독 순번'!B24)+COUNTIF([1]감독시간표!$AF$34:$AH$34,'[1]감독 순번'!B24)+COUNTIF([1]감독시간표!$E$40:$S$40,'[1]감독 순번'!B24)+COUNTIF([1]감독시간표!$Y$40:$AE$40,'[1]감독 순번'!B24)+COUNTIF([1]감독시간표!$E$46:$Q$46,'[1]감독 순번'!B24)+COUNTIF([1]감독시간표!$Y$46:$AC$46,'[1]감독 순번'!B24)</f>
        <v>#VALUE!</v>
      </c>
      <c r="E24" s="199" t="e">
        <f>COUNTIF([1]감독시간표!$L$11:$S$11,'[1]감독 순번'!B24)+COUNTIF([1]감독시간표!$Y$11:$AE$11,'[1]감독 순번'!B24)+COUNTIF([1]감독시간표!$E$17:$K$17,'[1]감독 순번'!B24)+COUNTIF([1]감독시간표!$T$17:$V$17,'[1]감독 순번'!B24)+COUNTIF([1]감독시간표!$AI$17,'[1]감독 순번'!B24)+COUNTIF([1]감독시간표!$E$20:$S$20,'[1]감독 순번'!B24)+COUNTIF([1]감독시간표!$Y$20:$AE$20,'[1]감독 순번'!B24)+COUNTIF([1]감독시간표!$E$26:$K$26,'[1]감독 순번'!B24)+COUNTIF([1]감독시간표!$T$26:$V$26,'[1]감독 순번'!B24)+COUNTIF([1]감독시간표!$Y$26:$AA$26,'[1]감독 순번'!B24)+COUNTIF([1]감독시간표!$E$29:$S$29,'[1]감독 순번'!B24)+COUNTIF([1]감독시간표!$AA$29:$AC$29,'[1]감독 순번'!B24)+COUNTIF([1]감독시간표!$AF$29:$AI$29,'[1]감독 순번'!B24)+COUNTIF([1]감독시간표!$E$35:$P$35,'[1]감독 순번'!B24)+COUNTIF([1]감독시간표!$AF$35:$AH$35,'[1]감독 순번'!B24)+COUNTIF([1]감독시간표!$E$41:$S$41,'[1]감독 순번'!B24)+COUNTIF([1]감독시간표!$Y$41:$AE$41,'[1]감독 순번'!B24)+COUNTIF([1]감독시간표!$E$47:$Q$47,'[1]감독 순번'!B24)+COUNTIF([1]감독시간표!$Y$47:$AC$47,'[1]감독 순번'!B24)</f>
        <v>#VALUE!</v>
      </c>
      <c r="F24" s="199" t="e">
        <f>COUNTIF([1]감독시간표!$E$10:$K$11,'[1]감독 순번'!B24)+COUNTIF([1]감독시간표!$E$13:$S$14,'[1]감독 순번'!B24)+COUNTIF([1]감독시간표!$Y$13:$AE$14,'[1]감독 순번'!B24)+COUNTIF([1]감독시간표!$L$16:$S$17,'[1]감독 순번'!B24)+COUNTIF([1]감독시간표!$Y$16:$AE$17,'[1]감독 순번'!B24)+COUNTIF([1]감독시간표!$E$22:$S$23,'[1]감독 순번'!B24)+COUNTIF([1]감독시간표!$Y$22:$AE$23,'[1]감독 순번'!B24)+COUNTIF([1]감독시간표!$L$25:$S$26,'[1]감독 순번'!B24)+COUNTIF([1]감독시간표!$AJ$25:$AK$26,'[1]감독 순번'!B24)+COUNTIF([1]감독시간표!$E$31:$S$32,'[1]감독 순번'!B24)+COUNTIF([1]감독시간표!$Y$31:$AE$32,'[1]감독 순번'!B24)+COUNTIF([1]감독시간표!$W$34:$AE$35,'[1]감독 순번'!B24)+COUNTIF([1]감독시간표!$E$37:$S$38,'[1]감독 순번'!B24)+COUNTIF([1]감독시간표!$Y$37:$AE$38,'[1]감독 순번'!B24)+COUNTIF([1]감독시간표!$E$43:$S$44,'[1]감독 순번'!B24)+COUNTIF([1]감독시간표!$Y$43:$AE$44,'[1]감독 순번'!B24)+COUNTIF([1]감독시간표!$X$46,'[1]감독 순번'!B24)+COUNTIF([1]감독시간표!$AG$46,'[1]감독 순번'!B24)</f>
        <v>#VALUE!</v>
      </c>
      <c r="G24" s="200" t="e">
        <f t="shared" si="0"/>
        <v>#VALUE!</v>
      </c>
      <c r="H24" s="201"/>
      <c r="I24" s="199"/>
      <c r="J24" s="199"/>
      <c r="K24" s="202"/>
      <c r="L24" s="203"/>
      <c r="M24" s="204"/>
      <c r="N24" s="204"/>
      <c r="O24" s="204"/>
      <c r="P24" s="207"/>
      <c r="Q24" s="54"/>
    </row>
    <row r="25" spans="2:17" ht="20" customHeight="1">
      <c r="B25" s="206">
        <v>21</v>
      </c>
      <c r="C25" s="198" t="str">
        <f>[1]감독시간표!M52</f>
        <v>윤나라</v>
      </c>
      <c r="D25" s="199" t="e">
        <f>COUNTIF([1]감독시간표!$L$10:$S$10,'[1]감독 순번'!B25)+COUNTIF([1]감독시간표!$Y$10:$AE$10,'[1]감독 순번'!B25)+COUNTIF([1]감독시간표!$E$16:$K$16,'[1]감독 순번'!B25)+COUNTIF([1]감독시간표!$T$16:$V$16,'[1]감독 순번'!B25)+COUNTIF([1]감독시간표!$AI$16,'[1]감독 순번'!B25)+COUNTIF([1]감독시간표!$E$19:$S$19,'[1]감독 순번'!B25)+COUNTIF([1]감독시간표!$Y$19:$AE$19,'[1]감독 순번'!B25)+COUNTIF([1]감독시간표!$E$25:$K$25,'[1]감독 순번'!B25)+COUNTIF([1]감독시간표!$T$25:$V$25,'[1]감독 순번'!B25)+COUNTIF([1]감독시간표!$Y$25:$AA$25,'[1]감독 순번'!B25)+COUNTIF([1]감독시간표!$E$28:$S$28,'[1]감독 순번'!B25)+COUNTIF([1]감독시간표!$AA$28:$AC$28,'[1]감독 순번'!B25)+COUNTIF([1]감독시간표!$AF$28:$AI$28,'[1]감독 순번'!B25)+COUNTIF([1]감독시간표!$E$34:$P$34,'[1]감독 순번'!B25)+COUNTIF([1]감독시간표!$AF$34:$AH$34,'[1]감독 순번'!B25)+COUNTIF([1]감독시간표!$E$40:$S$40,'[1]감독 순번'!B25)+COUNTIF([1]감독시간표!$Y$40:$AE$40,'[1]감독 순번'!B25)+COUNTIF([1]감독시간표!$E$46:$Q$46,'[1]감독 순번'!B25)+COUNTIF([1]감독시간표!$Y$46:$AC$46,'[1]감독 순번'!B25)</f>
        <v>#VALUE!</v>
      </c>
      <c r="E25" s="199" t="e">
        <f>COUNTIF([1]감독시간표!$L$11:$S$11,'[1]감독 순번'!B25)+COUNTIF([1]감독시간표!$Y$11:$AE$11,'[1]감독 순번'!B25)+COUNTIF([1]감독시간표!$E$17:$K$17,'[1]감독 순번'!B25)+COUNTIF([1]감독시간표!$T$17:$V$17,'[1]감독 순번'!B25)+COUNTIF([1]감독시간표!$AI$17,'[1]감독 순번'!B25)+COUNTIF([1]감독시간표!$E$20:$S$20,'[1]감독 순번'!B25)+COUNTIF([1]감독시간표!$Y$20:$AE$20,'[1]감독 순번'!B25)+COUNTIF([1]감독시간표!$E$26:$K$26,'[1]감독 순번'!B25)+COUNTIF([1]감독시간표!$T$26:$V$26,'[1]감독 순번'!B25)+COUNTIF([1]감독시간표!$Y$26:$AA$26,'[1]감독 순번'!B25)+COUNTIF([1]감독시간표!$E$29:$S$29,'[1]감독 순번'!B25)+COUNTIF([1]감독시간표!$AA$29:$AC$29,'[1]감독 순번'!B25)+COUNTIF([1]감독시간표!$AF$29:$AI$29,'[1]감독 순번'!B25)+COUNTIF([1]감독시간표!$E$35:$P$35,'[1]감독 순번'!B25)+COUNTIF([1]감독시간표!$AF$35:$AH$35,'[1]감독 순번'!B25)+COUNTIF([1]감독시간표!$E$41:$S$41,'[1]감독 순번'!B25)+COUNTIF([1]감독시간표!$Y$41:$AE$41,'[1]감독 순번'!B25)+COUNTIF([1]감독시간표!$E$47:$Q$47,'[1]감독 순번'!B25)+COUNTIF([1]감독시간표!$Y$47:$AC$47,'[1]감독 순번'!B25)</f>
        <v>#VALUE!</v>
      </c>
      <c r="F25" s="199" t="e">
        <f>COUNTIF([1]감독시간표!$E$10:$K$11,'[1]감독 순번'!B25)+COUNTIF([1]감독시간표!$E$13:$S$14,'[1]감독 순번'!B25)+COUNTIF([1]감독시간표!$Y$13:$AE$14,'[1]감독 순번'!B25)+COUNTIF([1]감독시간표!$L$16:$S$17,'[1]감독 순번'!B25)+COUNTIF([1]감독시간표!$Y$16:$AE$17,'[1]감독 순번'!B25)+COUNTIF([1]감독시간표!$E$22:$S$23,'[1]감독 순번'!B25)+COUNTIF([1]감독시간표!$Y$22:$AE$23,'[1]감독 순번'!B25)+COUNTIF([1]감독시간표!$L$25:$S$26,'[1]감독 순번'!B25)+COUNTIF([1]감독시간표!$AJ$25:$AK$26,'[1]감독 순번'!B25)+COUNTIF([1]감독시간표!$E$31:$S$32,'[1]감독 순번'!B25)+COUNTIF([1]감독시간표!$Y$31:$AE$32,'[1]감독 순번'!B25)+COUNTIF([1]감독시간표!$W$34:$AE$35,'[1]감독 순번'!B25)+COUNTIF([1]감독시간표!$E$37:$S$38,'[1]감독 순번'!B25)+COUNTIF([1]감독시간표!$Y$37:$AE$38,'[1]감독 순번'!B25)+COUNTIF([1]감독시간표!$E$43:$S$44,'[1]감독 순번'!B25)+COUNTIF([1]감독시간표!$Y$43:$AE$44,'[1]감독 순번'!B25)+COUNTIF([1]감독시간표!$X$46,'[1]감독 순번'!B25)+COUNTIF([1]감독시간표!$AG$46,'[1]감독 순번'!B25)</f>
        <v>#VALUE!</v>
      </c>
      <c r="G25" s="200" t="e">
        <f t="shared" si="0"/>
        <v>#VALUE!</v>
      </c>
      <c r="H25" s="201"/>
      <c r="I25" s="199"/>
      <c r="J25" s="199"/>
      <c r="K25" s="202"/>
      <c r="L25" s="203"/>
      <c r="M25" s="204"/>
      <c r="N25" s="204"/>
      <c r="O25" s="204"/>
      <c r="P25" s="207" t="s">
        <v>2320</v>
      </c>
      <c r="Q25" s="54"/>
    </row>
    <row r="26" spans="2:17" ht="20" customHeight="1">
      <c r="B26" s="206">
        <v>22</v>
      </c>
      <c r="C26" s="198" t="str">
        <f>[1]감독시간표!M53</f>
        <v>조대현</v>
      </c>
      <c r="D26" s="199" t="e">
        <f>COUNTIF([1]감독시간표!$L$10:$S$10,'[1]감독 순번'!B26)+COUNTIF([1]감독시간표!$Y$10:$AE$10,'[1]감독 순번'!B26)+COUNTIF([1]감독시간표!$E$16:$K$16,'[1]감독 순번'!B26)+COUNTIF([1]감독시간표!$T$16:$V$16,'[1]감독 순번'!B26)+COUNTIF([1]감독시간표!$AI$16,'[1]감독 순번'!B26)+COUNTIF([1]감독시간표!$E$19:$S$19,'[1]감독 순번'!B26)+COUNTIF([1]감독시간표!$Y$19:$AE$19,'[1]감독 순번'!B26)+COUNTIF([1]감독시간표!$E$25:$K$25,'[1]감독 순번'!B26)+COUNTIF([1]감독시간표!$T$25:$V$25,'[1]감독 순번'!B26)+COUNTIF([1]감독시간표!$Y$25:$AA$25,'[1]감독 순번'!B26)+COUNTIF([1]감독시간표!$E$28:$S$28,'[1]감독 순번'!B26)+COUNTIF([1]감독시간표!$AA$28:$AC$28,'[1]감독 순번'!B26)+COUNTIF([1]감독시간표!$AF$28:$AI$28,'[1]감독 순번'!B26)+COUNTIF([1]감독시간표!$E$34:$P$34,'[1]감독 순번'!B26)+COUNTIF([1]감독시간표!$AF$34:$AH$34,'[1]감독 순번'!B26)+COUNTIF([1]감독시간표!$E$40:$S$40,'[1]감독 순번'!B26)+COUNTIF([1]감독시간표!$Y$40:$AE$40,'[1]감독 순번'!B26)+COUNTIF([1]감독시간표!$E$46:$Q$46,'[1]감독 순번'!B26)+COUNTIF([1]감독시간표!$Y$46:$AC$46,'[1]감독 순번'!B26)</f>
        <v>#VALUE!</v>
      </c>
      <c r="E26" s="199" t="e">
        <f>COUNTIF([1]감독시간표!$L$11:$S$11,'[1]감독 순번'!B26)+COUNTIF([1]감독시간표!$Y$11:$AE$11,'[1]감독 순번'!B26)+COUNTIF([1]감독시간표!$E$17:$K$17,'[1]감독 순번'!B26)+COUNTIF([1]감독시간표!$T$17:$V$17,'[1]감독 순번'!B26)+COUNTIF([1]감독시간표!$AI$17,'[1]감독 순번'!B26)+COUNTIF([1]감독시간표!$E$20:$S$20,'[1]감독 순번'!B26)+COUNTIF([1]감독시간표!$Y$20:$AE$20,'[1]감독 순번'!B26)+COUNTIF([1]감독시간표!$E$26:$K$26,'[1]감독 순번'!B26)+COUNTIF([1]감독시간표!$T$26:$V$26,'[1]감독 순번'!B26)+COUNTIF([1]감독시간표!$Y$26:$AA$26,'[1]감독 순번'!B26)+COUNTIF([1]감독시간표!$E$29:$S$29,'[1]감독 순번'!B26)+COUNTIF([1]감독시간표!$AA$29:$AC$29,'[1]감독 순번'!B26)+COUNTIF([1]감독시간표!$AF$29:$AI$29,'[1]감독 순번'!B26)+COUNTIF([1]감독시간표!$E$35:$P$35,'[1]감독 순번'!B26)+COUNTIF([1]감독시간표!$AF$35:$AH$35,'[1]감독 순번'!B26)+COUNTIF([1]감독시간표!$E$41:$S$41,'[1]감독 순번'!B26)+COUNTIF([1]감독시간표!$Y$41:$AE$41,'[1]감독 순번'!B26)+COUNTIF([1]감독시간표!$E$47:$Q$47,'[1]감독 순번'!B26)+COUNTIF([1]감독시간표!$Y$47:$AC$47,'[1]감독 순번'!B26)</f>
        <v>#VALUE!</v>
      </c>
      <c r="F26" s="199" t="e">
        <f>COUNTIF([1]감독시간표!$E$10:$K$11,'[1]감독 순번'!B26)+COUNTIF([1]감독시간표!$E$13:$S$14,'[1]감독 순번'!B26)+COUNTIF([1]감독시간표!$Y$13:$AE$14,'[1]감독 순번'!B26)+COUNTIF([1]감독시간표!$L$16:$S$17,'[1]감독 순번'!B26)+COUNTIF([1]감독시간표!$Y$16:$AE$17,'[1]감독 순번'!B26)+COUNTIF([1]감독시간표!$E$22:$S$23,'[1]감독 순번'!B26)+COUNTIF([1]감독시간표!$Y$22:$AE$23,'[1]감독 순번'!B26)+COUNTIF([1]감독시간표!$L$25:$S$26,'[1]감독 순번'!B26)+COUNTIF([1]감독시간표!$AJ$25:$AK$26,'[1]감독 순번'!B26)+COUNTIF([1]감독시간표!$E$31:$S$32,'[1]감독 순번'!B26)+COUNTIF([1]감독시간표!$Y$31:$AE$32,'[1]감독 순번'!B26)+COUNTIF([1]감독시간표!$W$34:$AE$35,'[1]감독 순번'!B26)+COUNTIF([1]감독시간표!$E$37:$S$38,'[1]감독 순번'!B26)+COUNTIF([1]감독시간표!$Y$37:$AE$38,'[1]감독 순번'!B26)+COUNTIF([1]감독시간표!$E$43:$S$44,'[1]감독 순번'!B26)+COUNTIF([1]감독시간표!$Y$43:$AE$44,'[1]감독 순번'!B26)+COUNTIF([1]감독시간표!$X$46,'[1]감독 순번'!B26)+COUNTIF([1]감독시간표!$AG$46,'[1]감독 순번'!B26)</f>
        <v>#VALUE!</v>
      </c>
      <c r="G26" s="200" t="e">
        <f t="shared" si="0"/>
        <v>#VALUE!</v>
      </c>
      <c r="H26" s="201"/>
      <c r="I26" s="199"/>
      <c r="J26" s="199"/>
      <c r="K26" s="202"/>
      <c r="L26" s="203"/>
      <c r="M26" s="204"/>
      <c r="N26" s="204"/>
      <c r="O26" s="204"/>
      <c r="P26" s="210" t="s">
        <v>2321</v>
      </c>
      <c r="Q26" s="54"/>
    </row>
    <row r="27" spans="2:17" ht="20" customHeight="1">
      <c r="B27" s="206">
        <v>23</v>
      </c>
      <c r="C27" s="198" t="str">
        <f>[1]감독시간표!M54</f>
        <v>이의영</v>
      </c>
      <c r="D27" s="199" t="e">
        <f>COUNTIF([1]감독시간표!$L$10:$S$10,'[1]감독 순번'!B27)+COUNTIF([1]감독시간표!$Y$10:$AE$10,'[1]감독 순번'!B27)+COUNTIF([1]감독시간표!$E$16:$K$16,'[1]감독 순번'!B27)+COUNTIF([1]감독시간표!$T$16:$V$16,'[1]감독 순번'!B27)+COUNTIF([1]감독시간표!$AI$16,'[1]감독 순번'!B27)+COUNTIF([1]감독시간표!$E$19:$S$19,'[1]감독 순번'!B27)+COUNTIF([1]감독시간표!$Y$19:$AE$19,'[1]감독 순번'!B27)+COUNTIF([1]감독시간표!$E$25:$K$25,'[1]감독 순번'!B27)+COUNTIF([1]감독시간표!$T$25:$V$25,'[1]감독 순번'!B27)+COUNTIF([1]감독시간표!$Y$25:$AA$25,'[1]감독 순번'!B27)+COUNTIF([1]감독시간표!$E$28:$S$28,'[1]감독 순번'!B27)+COUNTIF([1]감독시간표!$AA$28:$AC$28,'[1]감독 순번'!B27)+COUNTIF([1]감독시간표!$AF$28:$AI$28,'[1]감독 순번'!B27)+COUNTIF([1]감독시간표!$E$34:$P$34,'[1]감독 순번'!B27)+COUNTIF([1]감독시간표!$AF$34:$AH$34,'[1]감독 순번'!B27)+COUNTIF([1]감독시간표!$E$40:$S$40,'[1]감독 순번'!B27)+COUNTIF([1]감독시간표!$Y$40:$AE$40,'[1]감독 순번'!B27)+COUNTIF([1]감독시간표!$E$46:$Q$46,'[1]감독 순번'!B27)+COUNTIF([1]감독시간표!$Y$46:$AC$46,'[1]감독 순번'!B27)</f>
        <v>#VALUE!</v>
      </c>
      <c r="E27" s="199" t="e">
        <f>COUNTIF([1]감독시간표!$L$11:$S$11,'[1]감독 순번'!B27)+COUNTIF([1]감독시간표!$Y$11:$AE$11,'[1]감독 순번'!B27)+COUNTIF([1]감독시간표!$E$17:$K$17,'[1]감독 순번'!B27)+COUNTIF([1]감독시간표!$T$17:$V$17,'[1]감독 순번'!B27)+COUNTIF([1]감독시간표!$AI$17,'[1]감독 순번'!B27)+COUNTIF([1]감독시간표!$E$20:$S$20,'[1]감독 순번'!B27)+COUNTIF([1]감독시간표!$Y$20:$AE$20,'[1]감독 순번'!B27)+COUNTIF([1]감독시간표!$E$26:$K$26,'[1]감독 순번'!B27)+COUNTIF([1]감독시간표!$T$26:$V$26,'[1]감독 순번'!B27)+COUNTIF([1]감독시간표!$Y$26:$AA$26,'[1]감독 순번'!B27)+COUNTIF([1]감독시간표!$E$29:$S$29,'[1]감독 순번'!B27)+COUNTIF([1]감독시간표!$AA$29:$AC$29,'[1]감독 순번'!B27)+COUNTIF([1]감독시간표!$AF$29:$AI$29,'[1]감독 순번'!B27)+COUNTIF([1]감독시간표!$E$35:$P$35,'[1]감독 순번'!B27)+COUNTIF([1]감독시간표!$AF$35:$AH$35,'[1]감독 순번'!B27)+COUNTIF([1]감독시간표!$E$41:$S$41,'[1]감독 순번'!B27)+COUNTIF([1]감독시간표!$Y$41:$AE$41,'[1]감독 순번'!B27)+COUNTIF([1]감독시간표!$E$47:$Q$47,'[1]감독 순번'!B27)+COUNTIF([1]감독시간표!$Y$47:$AC$47,'[1]감독 순번'!B27)</f>
        <v>#VALUE!</v>
      </c>
      <c r="F27" s="199" t="e">
        <f>COUNTIF([1]감독시간표!$E$10:$K$11,'[1]감독 순번'!B27)+COUNTIF([1]감독시간표!$E$13:$S$14,'[1]감독 순번'!B27)+COUNTIF([1]감독시간표!$Y$13:$AE$14,'[1]감독 순번'!B27)+COUNTIF([1]감독시간표!$L$16:$S$17,'[1]감독 순번'!B27)+COUNTIF([1]감독시간표!$Y$16:$AE$17,'[1]감독 순번'!B27)+COUNTIF([1]감독시간표!$E$22:$S$23,'[1]감독 순번'!B27)+COUNTIF([1]감독시간표!$Y$22:$AE$23,'[1]감독 순번'!B27)+COUNTIF([1]감독시간표!$L$25:$S$26,'[1]감독 순번'!B27)+COUNTIF([1]감독시간표!$AJ$25:$AK$26,'[1]감독 순번'!B27)+COUNTIF([1]감독시간표!$E$31:$S$32,'[1]감독 순번'!B27)+COUNTIF([1]감독시간표!$Y$31:$AE$32,'[1]감독 순번'!B27)+COUNTIF([1]감독시간표!$W$34:$AE$35,'[1]감독 순번'!B27)+COUNTIF([1]감독시간표!$E$37:$S$38,'[1]감독 순번'!B27)+COUNTIF([1]감독시간표!$Y$37:$AE$38,'[1]감독 순번'!B27)+COUNTIF([1]감독시간표!$E$43:$S$44,'[1]감독 순번'!B27)+COUNTIF([1]감독시간표!$Y$43:$AE$44,'[1]감독 순번'!B27)+COUNTIF([1]감독시간표!$X$46,'[1]감독 순번'!B27)+COUNTIF([1]감독시간표!$AG$46,'[1]감독 순번'!B27)</f>
        <v>#VALUE!</v>
      </c>
      <c r="G27" s="200" t="e">
        <f t="shared" si="0"/>
        <v>#VALUE!</v>
      </c>
      <c r="H27" s="201"/>
      <c r="I27" s="199"/>
      <c r="J27" s="199"/>
      <c r="K27" s="202"/>
      <c r="L27" s="203"/>
      <c r="M27" s="204"/>
      <c r="N27" s="204"/>
      <c r="O27" s="204"/>
      <c r="P27" s="211" t="s">
        <v>2322</v>
      </c>
      <c r="Q27" s="54"/>
    </row>
    <row r="28" spans="2:17" ht="20" customHeight="1">
      <c r="B28" s="206">
        <v>24</v>
      </c>
      <c r="C28" s="198" t="str">
        <f>[1]감독시간표!M55</f>
        <v>김종미</v>
      </c>
      <c r="D28" s="199" t="e">
        <f>COUNTIF([1]감독시간표!$L$10:$S$10,'[1]감독 순번'!B28)+COUNTIF([1]감독시간표!$Y$10:$AE$10,'[1]감독 순번'!B28)+COUNTIF([1]감독시간표!$E$16:$K$16,'[1]감독 순번'!B28)+COUNTIF([1]감독시간표!$T$16:$V$16,'[1]감독 순번'!B28)+COUNTIF([1]감독시간표!$AI$16,'[1]감독 순번'!B28)+COUNTIF([1]감독시간표!$E$19:$S$19,'[1]감독 순번'!B28)+COUNTIF([1]감독시간표!$Y$19:$AE$19,'[1]감독 순번'!B28)+COUNTIF([1]감독시간표!$E$25:$K$25,'[1]감독 순번'!B28)+COUNTIF([1]감독시간표!$T$25:$V$25,'[1]감독 순번'!B28)+COUNTIF([1]감독시간표!$Y$25:$AA$25,'[1]감독 순번'!B28)+COUNTIF([1]감독시간표!$E$28:$S$28,'[1]감독 순번'!B28)+COUNTIF([1]감독시간표!$AA$28:$AC$28,'[1]감독 순번'!B28)+COUNTIF([1]감독시간표!$AF$28:$AI$28,'[1]감독 순번'!B28)+COUNTIF([1]감독시간표!$E$34:$P$34,'[1]감독 순번'!B28)+COUNTIF([1]감독시간표!$AF$34:$AH$34,'[1]감독 순번'!B28)+COUNTIF([1]감독시간표!$E$40:$S$40,'[1]감독 순번'!B28)+COUNTIF([1]감독시간표!$Y$40:$AE$40,'[1]감독 순번'!B28)+COUNTIF([1]감독시간표!$E$46:$Q$46,'[1]감독 순번'!B28)+COUNTIF([1]감독시간표!$Y$46:$AC$46,'[1]감독 순번'!B28)</f>
        <v>#VALUE!</v>
      </c>
      <c r="E28" s="199" t="e">
        <f>COUNTIF([1]감독시간표!$L$11:$S$11,'[1]감독 순번'!B28)+COUNTIF([1]감독시간표!$Y$11:$AE$11,'[1]감독 순번'!B28)+COUNTIF([1]감독시간표!$E$17:$K$17,'[1]감독 순번'!B28)+COUNTIF([1]감독시간표!$T$17:$V$17,'[1]감독 순번'!B28)+COUNTIF([1]감독시간표!$AI$17,'[1]감독 순번'!B28)+COUNTIF([1]감독시간표!$E$20:$S$20,'[1]감독 순번'!B28)+COUNTIF([1]감독시간표!$Y$20:$AE$20,'[1]감독 순번'!B28)+COUNTIF([1]감독시간표!$E$26:$K$26,'[1]감독 순번'!B28)+COUNTIF([1]감독시간표!$T$26:$V$26,'[1]감독 순번'!B28)+COUNTIF([1]감독시간표!$Y$26:$AA$26,'[1]감독 순번'!B28)+COUNTIF([1]감독시간표!$E$29:$S$29,'[1]감독 순번'!B28)+COUNTIF([1]감독시간표!$AA$29:$AC$29,'[1]감독 순번'!B28)+COUNTIF([1]감독시간표!$AF$29:$AI$29,'[1]감독 순번'!B28)+COUNTIF([1]감독시간표!$E$35:$P$35,'[1]감독 순번'!B28)+COUNTIF([1]감독시간표!$AF$35:$AH$35,'[1]감독 순번'!B28)+COUNTIF([1]감독시간표!$E$41:$S$41,'[1]감독 순번'!B28)+COUNTIF([1]감독시간표!$Y$41:$AE$41,'[1]감독 순번'!B28)+COUNTIF([1]감독시간표!$E$47:$Q$47,'[1]감독 순번'!B28)+COUNTIF([1]감독시간표!$Y$47:$AC$47,'[1]감독 순번'!B28)</f>
        <v>#VALUE!</v>
      </c>
      <c r="F28" s="199" t="e">
        <f>COUNTIF([1]감독시간표!$E$10:$K$11,'[1]감독 순번'!B28)+COUNTIF([1]감독시간표!$E$13:$S$14,'[1]감독 순번'!B28)+COUNTIF([1]감독시간표!$Y$13:$AE$14,'[1]감독 순번'!B28)+COUNTIF([1]감독시간표!$L$16:$S$17,'[1]감독 순번'!B28)+COUNTIF([1]감독시간표!$Y$16:$AE$17,'[1]감독 순번'!B28)+COUNTIF([1]감독시간표!$E$22:$S$23,'[1]감독 순번'!B28)+COUNTIF([1]감독시간표!$Y$22:$AE$23,'[1]감독 순번'!B28)+COUNTIF([1]감독시간표!$L$25:$S$26,'[1]감독 순번'!B28)+COUNTIF([1]감독시간표!$AJ$25:$AK$26,'[1]감독 순번'!B28)+COUNTIF([1]감독시간표!$E$31:$S$32,'[1]감독 순번'!B28)+COUNTIF([1]감독시간표!$Y$31:$AE$32,'[1]감독 순번'!B28)+COUNTIF([1]감독시간표!$W$34:$AE$35,'[1]감독 순번'!B28)+COUNTIF([1]감독시간표!$E$37:$S$38,'[1]감독 순번'!B28)+COUNTIF([1]감독시간표!$Y$37:$AE$38,'[1]감독 순번'!B28)+COUNTIF([1]감독시간표!$E$43:$S$44,'[1]감독 순번'!B28)+COUNTIF([1]감독시간표!$Y$43:$AE$44,'[1]감독 순번'!B28)+COUNTIF([1]감독시간표!$X$46,'[1]감독 순번'!B28)+COUNTIF([1]감독시간표!$AG$46,'[1]감독 순번'!B28)</f>
        <v>#VALUE!</v>
      </c>
      <c r="G28" s="200" t="e">
        <f t="shared" si="0"/>
        <v>#VALUE!</v>
      </c>
      <c r="H28" s="201"/>
      <c r="I28" s="199"/>
      <c r="J28" s="199"/>
      <c r="K28" s="202"/>
      <c r="L28" s="203"/>
      <c r="M28" s="204"/>
      <c r="N28" s="204"/>
      <c r="O28" s="204"/>
      <c r="P28" s="211" t="s">
        <v>2323</v>
      </c>
      <c r="Q28" s="54"/>
    </row>
    <row r="29" spans="2:17" ht="20" customHeight="1">
      <c r="B29" s="206">
        <v>25</v>
      </c>
      <c r="C29" s="198" t="str">
        <f>[1]감독시간표!M56</f>
        <v>서해지</v>
      </c>
      <c r="D29" s="199" t="e">
        <f>COUNTIF([1]감독시간표!$L$10:$S$10,'[1]감독 순번'!B29)+COUNTIF([1]감독시간표!$Y$10:$AE$10,'[1]감독 순번'!B29)+COUNTIF([1]감독시간표!$E$16:$K$16,'[1]감독 순번'!B29)+COUNTIF([1]감독시간표!$T$16:$V$16,'[1]감독 순번'!B29)+COUNTIF([1]감독시간표!$AI$16,'[1]감독 순번'!B29)+COUNTIF([1]감독시간표!$E$19:$S$19,'[1]감독 순번'!B29)+COUNTIF([1]감독시간표!$Y$19:$AE$19,'[1]감독 순번'!B29)+COUNTIF([1]감독시간표!$E$25:$K$25,'[1]감독 순번'!B29)+COUNTIF([1]감독시간표!$T$25:$V$25,'[1]감독 순번'!B29)+COUNTIF([1]감독시간표!$Y$25:$AA$25,'[1]감독 순번'!B29)+COUNTIF([1]감독시간표!$E$28:$S$28,'[1]감독 순번'!B29)+COUNTIF([1]감독시간표!$AA$28:$AC$28,'[1]감독 순번'!B29)+COUNTIF([1]감독시간표!$AF$28:$AI$28,'[1]감독 순번'!B29)+COUNTIF([1]감독시간표!$E$34:$P$34,'[1]감독 순번'!B29)+COUNTIF([1]감독시간표!$AF$34:$AH$34,'[1]감독 순번'!B29)+COUNTIF([1]감독시간표!$E$40:$S$40,'[1]감독 순번'!B29)+COUNTIF([1]감독시간표!$Y$40:$AE$40,'[1]감독 순번'!B29)+COUNTIF([1]감독시간표!$E$46:$Q$46,'[1]감독 순번'!B29)+COUNTIF([1]감독시간표!$Y$46:$AC$46,'[1]감독 순번'!B29)</f>
        <v>#VALUE!</v>
      </c>
      <c r="E29" s="199" t="e">
        <f>COUNTIF([1]감독시간표!$L$11:$S$11,'[1]감독 순번'!B29)+COUNTIF([1]감독시간표!$Y$11:$AE$11,'[1]감독 순번'!B29)+COUNTIF([1]감독시간표!$E$17:$K$17,'[1]감독 순번'!B29)+COUNTIF([1]감독시간표!$T$17:$V$17,'[1]감독 순번'!B29)+COUNTIF([1]감독시간표!$AI$17,'[1]감독 순번'!B29)+COUNTIF([1]감독시간표!$E$20:$S$20,'[1]감독 순번'!B29)+COUNTIF([1]감독시간표!$Y$20:$AE$20,'[1]감독 순번'!B29)+COUNTIF([1]감독시간표!$E$26:$K$26,'[1]감독 순번'!B29)+COUNTIF([1]감독시간표!$T$26:$V$26,'[1]감독 순번'!B29)+COUNTIF([1]감독시간표!$Y$26:$AA$26,'[1]감독 순번'!B29)+COUNTIF([1]감독시간표!$E$29:$S$29,'[1]감독 순번'!B29)+COUNTIF([1]감독시간표!$AA$29:$AC$29,'[1]감독 순번'!B29)+COUNTIF([1]감독시간표!$AF$29:$AI$29,'[1]감독 순번'!B29)+COUNTIF([1]감독시간표!$E$35:$P$35,'[1]감독 순번'!B29)+COUNTIF([1]감독시간표!$AF$35:$AH$35,'[1]감독 순번'!B29)+COUNTIF([1]감독시간표!$E$41:$S$41,'[1]감독 순번'!B29)+COUNTIF([1]감독시간표!$Y$41:$AE$41,'[1]감독 순번'!B29)+COUNTIF([1]감독시간표!$E$47:$Q$47,'[1]감독 순번'!B29)+COUNTIF([1]감독시간표!$Y$47:$AC$47,'[1]감독 순번'!B29)</f>
        <v>#VALUE!</v>
      </c>
      <c r="F29" s="199" t="e">
        <f>COUNTIF([1]감독시간표!$E$10:$K$11,'[1]감독 순번'!B29)+COUNTIF([1]감독시간표!$E$13:$S$14,'[1]감독 순번'!B29)+COUNTIF([1]감독시간표!$Y$13:$AE$14,'[1]감독 순번'!B29)+COUNTIF([1]감독시간표!$L$16:$S$17,'[1]감독 순번'!B29)+COUNTIF([1]감독시간표!$Y$16:$AE$17,'[1]감독 순번'!B29)+COUNTIF([1]감독시간표!$E$22:$S$23,'[1]감독 순번'!B29)+COUNTIF([1]감독시간표!$Y$22:$AE$23,'[1]감독 순번'!B29)+COUNTIF([1]감독시간표!$L$25:$S$26,'[1]감독 순번'!B29)+COUNTIF([1]감독시간표!$AJ$25:$AK$26,'[1]감독 순번'!B29)+COUNTIF([1]감독시간표!$E$31:$S$32,'[1]감독 순번'!B29)+COUNTIF([1]감독시간표!$Y$31:$AE$32,'[1]감독 순번'!B29)+COUNTIF([1]감독시간표!$W$34:$AE$35,'[1]감독 순번'!B29)+COUNTIF([1]감독시간표!$E$37:$S$38,'[1]감독 순번'!B29)+COUNTIF([1]감독시간표!$Y$37:$AE$38,'[1]감독 순번'!B29)+COUNTIF([1]감독시간표!$E$43:$S$44,'[1]감독 순번'!B29)+COUNTIF([1]감독시간표!$Y$43:$AE$44,'[1]감독 순번'!B29)+COUNTIF([1]감독시간표!$X$46,'[1]감독 순번'!B29)+COUNTIF([1]감독시간표!$AG$46,'[1]감독 순번'!B29)</f>
        <v>#VALUE!</v>
      </c>
      <c r="G29" s="200" t="e">
        <f t="shared" si="0"/>
        <v>#VALUE!</v>
      </c>
      <c r="H29" s="201"/>
      <c r="I29" s="199"/>
      <c r="J29" s="199"/>
      <c r="K29" s="202"/>
      <c r="L29" s="203"/>
      <c r="M29" s="204"/>
      <c r="N29" s="204"/>
      <c r="O29" s="204"/>
      <c r="P29" s="207"/>
      <c r="Q29" s="54"/>
    </row>
    <row r="30" spans="2:17" ht="20" customHeight="1">
      <c r="B30" s="206">
        <v>26</v>
      </c>
      <c r="C30" s="198" t="str">
        <f>[1]감독시간표!M57</f>
        <v>정석환</v>
      </c>
      <c r="D30" s="199" t="e">
        <f>COUNTIF([1]감독시간표!$L$10:$S$10,'[1]감독 순번'!B30)+COUNTIF([1]감독시간표!$Y$10:$AE$10,'[1]감독 순번'!B30)+COUNTIF([1]감독시간표!$E$16:$K$16,'[1]감독 순번'!B30)+COUNTIF([1]감독시간표!$T$16:$V$16,'[1]감독 순번'!B30)+COUNTIF([1]감독시간표!$AI$16,'[1]감독 순번'!B30)+COUNTIF([1]감독시간표!$E$19:$S$19,'[1]감독 순번'!B30)+COUNTIF([1]감독시간표!$Y$19:$AE$19,'[1]감독 순번'!B30)+COUNTIF([1]감독시간표!$E$25:$K$25,'[1]감독 순번'!B30)+COUNTIF([1]감독시간표!$T$25:$V$25,'[1]감독 순번'!B30)+COUNTIF([1]감독시간표!$Y$25:$AA$25,'[1]감독 순번'!B30)+COUNTIF([1]감독시간표!$E$28:$S$28,'[1]감독 순번'!B30)+COUNTIF([1]감독시간표!$AA$28:$AC$28,'[1]감독 순번'!B30)+COUNTIF([1]감독시간표!$AF$28:$AI$28,'[1]감독 순번'!B30)+COUNTIF([1]감독시간표!$E$34:$P$34,'[1]감독 순번'!B30)+COUNTIF([1]감독시간표!$AF$34:$AH$34,'[1]감독 순번'!B30)+COUNTIF([1]감독시간표!$E$40:$S$40,'[1]감독 순번'!B30)+COUNTIF([1]감독시간표!$Y$40:$AE$40,'[1]감독 순번'!B30)+COUNTIF([1]감독시간표!$E$46:$Q$46,'[1]감독 순번'!B30)+COUNTIF([1]감독시간표!$Y$46:$AC$46,'[1]감독 순번'!B30)</f>
        <v>#VALUE!</v>
      </c>
      <c r="E30" s="199" t="e">
        <f>COUNTIF([1]감독시간표!$L$11:$S$11,'[1]감독 순번'!B30)+COUNTIF([1]감독시간표!$Y$11:$AE$11,'[1]감독 순번'!B30)+COUNTIF([1]감독시간표!$E$17:$K$17,'[1]감독 순번'!B30)+COUNTIF([1]감독시간표!$T$17:$V$17,'[1]감독 순번'!B30)+COUNTIF([1]감독시간표!$AI$17,'[1]감독 순번'!B30)+COUNTIF([1]감독시간표!$E$20:$S$20,'[1]감독 순번'!B30)+COUNTIF([1]감독시간표!$Y$20:$AE$20,'[1]감독 순번'!B30)+COUNTIF([1]감독시간표!$E$26:$K$26,'[1]감독 순번'!B30)+COUNTIF([1]감독시간표!$T$26:$V$26,'[1]감독 순번'!B30)+COUNTIF([1]감독시간표!$Y$26:$AA$26,'[1]감독 순번'!B30)+COUNTIF([1]감독시간표!$E$29:$S$29,'[1]감독 순번'!B30)+COUNTIF([1]감독시간표!$AA$29:$AC$29,'[1]감독 순번'!B30)+COUNTIF([1]감독시간표!$AF$29:$AI$29,'[1]감독 순번'!B30)+COUNTIF([1]감독시간표!$E$35:$P$35,'[1]감독 순번'!B30)+COUNTIF([1]감독시간표!$AF$35:$AH$35,'[1]감독 순번'!B30)+COUNTIF([1]감독시간표!$E$41:$S$41,'[1]감독 순번'!B30)+COUNTIF([1]감독시간표!$Y$41:$AE$41,'[1]감독 순번'!B30)+COUNTIF([1]감독시간표!$E$47:$Q$47,'[1]감독 순번'!B30)+COUNTIF([1]감독시간표!$Y$47:$AC$47,'[1]감독 순번'!B30)</f>
        <v>#VALUE!</v>
      </c>
      <c r="F30" s="199" t="e">
        <f>COUNTIF([1]감독시간표!$E$10:$K$11,'[1]감독 순번'!B30)+COUNTIF([1]감독시간표!$E$13:$S$14,'[1]감독 순번'!B30)+COUNTIF([1]감독시간표!$Y$13:$AE$14,'[1]감독 순번'!B30)+COUNTIF([1]감독시간표!$L$16:$S$17,'[1]감독 순번'!B30)+COUNTIF([1]감독시간표!$Y$16:$AE$17,'[1]감독 순번'!B30)+COUNTIF([1]감독시간표!$E$22:$S$23,'[1]감독 순번'!B30)+COUNTIF([1]감독시간표!$Y$22:$AE$23,'[1]감독 순번'!B30)+COUNTIF([1]감독시간표!$L$25:$S$26,'[1]감독 순번'!B30)+COUNTIF([1]감독시간표!$AJ$25:$AK$26,'[1]감독 순번'!B30)+COUNTIF([1]감독시간표!$E$31:$S$32,'[1]감독 순번'!B30)+COUNTIF([1]감독시간표!$Y$31:$AE$32,'[1]감독 순번'!B30)+COUNTIF([1]감독시간표!$W$34:$AE$35,'[1]감독 순번'!B30)+COUNTIF([1]감독시간표!$E$37:$S$38,'[1]감독 순번'!B30)+COUNTIF([1]감독시간표!$Y$37:$AE$38,'[1]감독 순번'!B30)+COUNTIF([1]감독시간표!$E$43:$S$44,'[1]감독 순번'!B30)+COUNTIF([1]감독시간표!$Y$43:$AE$44,'[1]감독 순번'!B30)+COUNTIF([1]감독시간표!$X$46,'[1]감독 순번'!B30)+COUNTIF([1]감독시간표!$AG$46,'[1]감독 순번'!B30)</f>
        <v>#VALUE!</v>
      </c>
      <c r="G30" s="200" t="e">
        <f t="shared" si="0"/>
        <v>#VALUE!</v>
      </c>
      <c r="H30" s="201"/>
      <c r="I30" s="199"/>
      <c r="J30" s="199"/>
      <c r="K30" s="202"/>
      <c r="L30" s="203"/>
      <c r="M30" s="204"/>
      <c r="N30" s="204"/>
      <c r="O30" s="204"/>
      <c r="P30" s="207"/>
      <c r="Q30" s="54"/>
    </row>
    <row r="31" spans="2:17" ht="20" customHeight="1">
      <c r="B31" s="206">
        <v>27</v>
      </c>
      <c r="C31" s="198" t="str">
        <f>[1]감독시간표!M58</f>
        <v>조현주</v>
      </c>
      <c r="D31" s="199" t="e">
        <f>COUNTIF([1]감독시간표!$L$10:$S$10,'[1]감독 순번'!B31)+COUNTIF([1]감독시간표!$Y$10:$AE$10,'[1]감독 순번'!B31)+COUNTIF([1]감독시간표!$E$16:$K$16,'[1]감독 순번'!B31)+COUNTIF([1]감독시간표!$T$16:$V$16,'[1]감독 순번'!B31)+COUNTIF([1]감독시간표!$AI$16,'[1]감독 순번'!B31)+COUNTIF([1]감독시간표!$E$19:$S$19,'[1]감독 순번'!B31)+COUNTIF([1]감독시간표!$Y$19:$AE$19,'[1]감독 순번'!B31)+COUNTIF([1]감독시간표!$E$25:$K$25,'[1]감독 순번'!B31)+COUNTIF([1]감독시간표!$T$25:$V$25,'[1]감독 순번'!B31)+COUNTIF([1]감독시간표!$Y$25:$AA$25,'[1]감독 순번'!B31)+COUNTIF([1]감독시간표!$E$28:$S$28,'[1]감독 순번'!B31)+COUNTIF([1]감독시간표!$AA$28:$AC$28,'[1]감독 순번'!B31)+COUNTIF([1]감독시간표!$AF$28:$AI$28,'[1]감독 순번'!B31)+COUNTIF([1]감독시간표!$E$34:$P$34,'[1]감독 순번'!B31)+COUNTIF([1]감독시간표!$AF$34:$AH$34,'[1]감독 순번'!B31)+COUNTIF([1]감독시간표!$E$40:$S$40,'[1]감독 순번'!B31)+COUNTIF([1]감독시간표!$Y$40:$AE$40,'[1]감독 순번'!B31)+COUNTIF([1]감독시간표!$E$46:$Q$46,'[1]감독 순번'!B31)+COUNTIF([1]감독시간표!$Y$46:$AC$46,'[1]감독 순번'!B31)</f>
        <v>#VALUE!</v>
      </c>
      <c r="E31" s="199" t="e">
        <f>COUNTIF([1]감독시간표!$L$11:$S$11,'[1]감독 순번'!B31)+COUNTIF([1]감독시간표!$Y$11:$AE$11,'[1]감독 순번'!B31)+COUNTIF([1]감독시간표!$E$17:$K$17,'[1]감독 순번'!B31)+COUNTIF([1]감독시간표!$T$17:$V$17,'[1]감독 순번'!B31)+COUNTIF([1]감독시간표!$AI$17,'[1]감독 순번'!B31)+COUNTIF([1]감독시간표!$E$20:$S$20,'[1]감독 순번'!B31)+COUNTIF([1]감독시간표!$Y$20:$AE$20,'[1]감독 순번'!B31)+COUNTIF([1]감독시간표!$E$26:$K$26,'[1]감독 순번'!B31)+COUNTIF([1]감독시간표!$T$26:$V$26,'[1]감독 순번'!B31)+COUNTIF([1]감독시간표!$Y$26:$AA$26,'[1]감독 순번'!B31)+COUNTIF([1]감독시간표!$E$29:$S$29,'[1]감독 순번'!B31)+COUNTIF([1]감독시간표!$AA$29:$AC$29,'[1]감독 순번'!B31)+COUNTIF([1]감독시간표!$AF$29:$AI$29,'[1]감독 순번'!B31)+COUNTIF([1]감독시간표!$E$35:$P$35,'[1]감독 순번'!B31)+COUNTIF([1]감독시간표!$AF$35:$AH$35,'[1]감독 순번'!B31)+COUNTIF([1]감독시간표!$E$41:$S$41,'[1]감독 순번'!B31)+COUNTIF([1]감독시간표!$Y$41:$AE$41,'[1]감독 순번'!B31)+COUNTIF([1]감독시간표!$E$47:$Q$47,'[1]감독 순번'!B31)+COUNTIF([1]감독시간표!$Y$47:$AC$47,'[1]감독 순번'!B31)</f>
        <v>#VALUE!</v>
      </c>
      <c r="F31" s="199" t="e">
        <f>COUNTIF([1]감독시간표!$E$10:$K$11,'[1]감독 순번'!B31)+COUNTIF([1]감독시간표!$E$13:$S$14,'[1]감독 순번'!B31)+COUNTIF([1]감독시간표!$Y$13:$AE$14,'[1]감독 순번'!B31)+COUNTIF([1]감독시간표!$L$16:$S$17,'[1]감독 순번'!B31)+COUNTIF([1]감독시간표!$Y$16:$AE$17,'[1]감독 순번'!B31)+COUNTIF([1]감독시간표!$E$22:$S$23,'[1]감독 순번'!B31)+COUNTIF([1]감독시간표!$Y$22:$AE$23,'[1]감독 순번'!B31)+COUNTIF([1]감독시간표!$L$25:$S$26,'[1]감독 순번'!B31)+COUNTIF([1]감독시간표!$AJ$25:$AK$26,'[1]감독 순번'!B31)+COUNTIF([1]감독시간표!$E$31:$S$32,'[1]감독 순번'!B31)+COUNTIF([1]감독시간표!$Y$31:$AE$32,'[1]감독 순번'!B31)+COUNTIF([1]감독시간표!$W$34:$AE$35,'[1]감독 순번'!B31)+COUNTIF([1]감독시간표!$E$37:$S$38,'[1]감독 순번'!B31)+COUNTIF([1]감독시간표!$Y$37:$AE$38,'[1]감독 순번'!B31)+COUNTIF([1]감독시간표!$E$43:$S$44,'[1]감독 순번'!B31)+COUNTIF([1]감독시간표!$Y$43:$AE$44,'[1]감독 순번'!B31)+COUNTIF([1]감독시간표!$X$46,'[1]감독 순번'!B31)+COUNTIF([1]감독시간표!$AG$46,'[1]감독 순번'!B31)</f>
        <v>#VALUE!</v>
      </c>
      <c r="G31" s="200" t="e">
        <f t="shared" si="0"/>
        <v>#VALUE!</v>
      </c>
      <c r="H31" s="201"/>
      <c r="I31" s="199"/>
      <c r="J31" s="199"/>
      <c r="K31" s="202"/>
      <c r="L31" s="203"/>
      <c r="M31" s="204"/>
      <c r="N31" s="204"/>
      <c r="O31" s="204"/>
      <c r="P31" s="207"/>
      <c r="Q31" s="54"/>
    </row>
    <row r="32" spans="2:17" ht="20" customHeight="1">
      <c r="B32" s="206">
        <v>28</v>
      </c>
      <c r="C32" s="198" t="str">
        <f>[1]감독시간표!M59</f>
        <v>최인호</v>
      </c>
      <c r="D32" s="199" t="e">
        <f>COUNTIF([1]감독시간표!$L$10:$S$10,'[1]감독 순번'!B32)+COUNTIF([1]감독시간표!$Y$10:$AE$10,'[1]감독 순번'!B32)+COUNTIF([1]감독시간표!$E$16:$K$16,'[1]감독 순번'!B32)+COUNTIF([1]감독시간표!$T$16:$V$16,'[1]감독 순번'!B32)+COUNTIF([1]감독시간표!$AI$16,'[1]감독 순번'!B32)+COUNTIF([1]감독시간표!$E$19:$S$19,'[1]감독 순번'!B32)+COUNTIF([1]감독시간표!$Y$19:$AE$19,'[1]감독 순번'!B32)+COUNTIF([1]감독시간표!$E$25:$K$25,'[1]감독 순번'!B32)+COUNTIF([1]감독시간표!$T$25:$V$25,'[1]감독 순번'!B32)+COUNTIF([1]감독시간표!$Y$25:$AA$25,'[1]감독 순번'!B32)+COUNTIF([1]감독시간표!$E$28:$S$28,'[1]감독 순번'!B32)+COUNTIF([1]감독시간표!$AA$28:$AC$28,'[1]감독 순번'!B32)+COUNTIF([1]감독시간표!$AF$28:$AI$28,'[1]감독 순번'!B32)+COUNTIF([1]감독시간표!$E$34:$P$34,'[1]감독 순번'!B32)+COUNTIF([1]감독시간표!$AF$34:$AH$34,'[1]감독 순번'!B32)+COUNTIF([1]감독시간표!$E$40:$S$40,'[1]감독 순번'!B32)+COUNTIF([1]감독시간표!$Y$40:$AE$40,'[1]감독 순번'!B32)+COUNTIF([1]감독시간표!$E$46:$Q$46,'[1]감독 순번'!B32)+COUNTIF([1]감독시간표!$Y$46:$AC$46,'[1]감독 순번'!B32)</f>
        <v>#VALUE!</v>
      </c>
      <c r="E32" s="199" t="e">
        <f>COUNTIF([1]감독시간표!$L$11:$S$11,'[1]감독 순번'!B32)+COUNTIF([1]감독시간표!$Y$11:$AE$11,'[1]감독 순번'!B32)+COUNTIF([1]감독시간표!$E$17:$K$17,'[1]감독 순번'!B32)+COUNTIF([1]감독시간표!$T$17:$V$17,'[1]감독 순번'!B32)+COUNTIF([1]감독시간표!$AI$17,'[1]감독 순번'!B32)+COUNTIF([1]감독시간표!$E$20:$S$20,'[1]감독 순번'!B32)+COUNTIF([1]감독시간표!$Y$20:$AE$20,'[1]감독 순번'!B32)+COUNTIF([1]감독시간표!$E$26:$K$26,'[1]감독 순번'!B32)+COUNTIF([1]감독시간표!$T$26:$V$26,'[1]감독 순번'!B32)+COUNTIF([1]감독시간표!$Y$26:$AA$26,'[1]감독 순번'!B32)+COUNTIF([1]감독시간표!$E$29:$S$29,'[1]감독 순번'!B32)+COUNTIF([1]감독시간표!$AA$29:$AC$29,'[1]감독 순번'!B32)+COUNTIF([1]감독시간표!$AF$29:$AI$29,'[1]감독 순번'!B32)+COUNTIF([1]감독시간표!$E$35:$P$35,'[1]감독 순번'!B32)+COUNTIF([1]감독시간표!$AF$35:$AH$35,'[1]감독 순번'!B32)+COUNTIF([1]감독시간표!$E$41:$S$41,'[1]감독 순번'!B32)+COUNTIF([1]감독시간표!$Y$41:$AE$41,'[1]감독 순번'!B32)+COUNTIF([1]감독시간표!$E$47:$Q$47,'[1]감독 순번'!B32)+COUNTIF([1]감독시간표!$Y$47:$AC$47,'[1]감독 순번'!B32)</f>
        <v>#VALUE!</v>
      </c>
      <c r="F32" s="199" t="e">
        <f>COUNTIF([1]감독시간표!$E$10:$K$11,'[1]감독 순번'!B32)+COUNTIF([1]감독시간표!$E$13:$S$14,'[1]감독 순번'!B32)+COUNTIF([1]감독시간표!$Y$13:$AE$14,'[1]감독 순번'!B32)+COUNTIF([1]감독시간표!$L$16:$S$17,'[1]감독 순번'!B32)+COUNTIF([1]감독시간표!$Y$16:$AE$17,'[1]감독 순번'!B32)+COUNTIF([1]감독시간표!$E$22:$S$23,'[1]감독 순번'!B32)+COUNTIF([1]감독시간표!$Y$22:$AE$23,'[1]감독 순번'!B32)+COUNTIF([1]감독시간표!$L$25:$S$26,'[1]감독 순번'!B32)+COUNTIF([1]감독시간표!$AJ$25:$AK$26,'[1]감독 순번'!B32)+COUNTIF([1]감독시간표!$E$31:$S$32,'[1]감독 순번'!B32)+COUNTIF([1]감독시간표!$Y$31:$AE$32,'[1]감독 순번'!B32)+COUNTIF([1]감독시간표!$W$34:$AE$35,'[1]감독 순번'!B32)+COUNTIF([1]감독시간표!$E$37:$S$38,'[1]감독 순번'!B32)+COUNTIF([1]감독시간표!$Y$37:$AE$38,'[1]감독 순번'!B32)+COUNTIF([1]감독시간표!$E$43:$S$44,'[1]감독 순번'!B32)+COUNTIF([1]감독시간표!$Y$43:$AE$44,'[1]감독 순번'!B32)+COUNTIF([1]감독시간표!$X$46,'[1]감독 순번'!B32)+COUNTIF([1]감독시간표!$AG$46,'[1]감독 순번'!B32)</f>
        <v>#VALUE!</v>
      </c>
      <c r="G32" s="200" t="e">
        <f t="shared" si="0"/>
        <v>#VALUE!</v>
      </c>
      <c r="H32" s="201"/>
      <c r="I32" s="199"/>
      <c r="J32" s="199"/>
      <c r="K32" s="202"/>
      <c r="L32" s="203"/>
      <c r="M32" s="204"/>
      <c r="N32" s="204"/>
      <c r="O32" s="204"/>
      <c r="P32" s="207"/>
      <c r="Q32" s="54"/>
    </row>
    <row r="33" spans="2:17" ht="19.25" customHeight="1">
      <c r="B33" s="206">
        <v>29</v>
      </c>
      <c r="C33" s="198" t="str">
        <f>[1]감독시간표!M60</f>
        <v>조영정</v>
      </c>
      <c r="D33" s="199" t="e">
        <f>COUNTIF([1]감독시간표!$L$10:$S$10,'[1]감독 순번'!B33)+COUNTIF([1]감독시간표!$Y$10:$AE$10,'[1]감독 순번'!B33)+COUNTIF([1]감독시간표!$E$16:$K$16,'[1]감독 순번'!B33)+COUNTIF([1]감독시간표!$T$16:$V$16,'[1]감독 순번'!B33)+COUNTIF([1]감독시간표!$AI$16,'[1]감독 순번'!B33)+COUNTIF([1]감독시간표!$E$19:$S$19,'[1]감독 순번'!B33)+COUNTIF([1]감독시간표!$Y$19:$AE$19,'[1]감독 순번'!B33)+COUNTIF([1]감독시간표!$E$25:$K$25,'[1]감독 순번'!B33)+COUNTIF([1]감독시간표!$T$25:$V$25,'[1]감독 순번'!B33)+COUNTIF([1]감독시간표!$Y$25:$AA$25,'[1]감독 순번'!B33)+COUNTIF([1]감독시간표!$E$28:$S$28,'[1]감독 순번'!B33)+COUNTIF([1]감독시간표!$AA$28:$AC$28,'[1]감독 순번'!B33)+COUNTIF([1]감독시간표!$AF$28:$AI$28,'[1]감독 순번'!B33)+COUNTIF([1]감독시간표!$E$34:$P$34,'[1]감독 순번'!B33)+COUNTIF([1]감독시간표!$AF$34:$AH$34,'[1]감독 순번'!B33)+COUNTIF([1]감독시간표!$E$40:$S$40,'[1]감독 순번'!B33)+COUNTIF([1]감독시간표!$Y$40:$AE$40,'[1]감독 순번'!B33)+COUNTIF([1]감독시간표!$E$46:$Q$46,'[1]감독 순번'!B33)+COUNTIF([1]감독시간표!$Y$46:$AC$46,'[1]감독 순번'!B33)</f>
        <v>#VALUE!</v>
      </c>
      <c r="E33" s="199" t="e">
        <f>COUNTIF([1]감독시간표!$L$11:$S$11,'[1]감독 순번'!B33)+COUNTIF([1]감독시간표!$Y$11:$AE$11,'[1]감독 순번'!B33)+COUNTIF([1]감독시간표!$E$17:$K$17,'[1]감독 순번'!B33)+COUNTIF([1]감독시간표!$T$17:$V$17,'[1]감독 순번'!B33)+COUNTIF([1]감독시간표!$AI$17,'[1]감독 순번'!B33)+COUNTIF([1]감독시간표!$E$20:$S$20,'[1]감독 순번'!B33)+COUNTIF([1]감독시간표!$Y$20:$AE$20,'[1]감독 순번'!B33)+COUNTIF([1]감독시간표!$E$26:$K$26,'[1]감독 순번'!B33)+COUNTIF([1]감독시간표!$T$26:$V$26,'[1]감독 순번'!B33)+COUNTIF([1]감독시간표!$Y$26:$AA$26,'[1]감독 순번'!B33)+COUNTIF([1]감독시간표!$E$29:$S$29,'[1]감독 순번'!B33)+COUNTIF([1]감독시간표!$AA$29:$AC$29,'[1]감독 순번'!B33)+COUNTIF([1]감독시간표!$AF$29:$AI$29,'[1]감독 순번'!B33)+COUNTIF([1]감독시간표!$E$35:$P$35,'[1]감독 순번'!B33)+COUNTIF([1]감독시간표!$AF$35:$AH$35,'[1]감독 순번'!B33)+COUNTIF([1]감독시간표!$E$41:$S$41,'[1]감독 순번'!B33)+COUNTIF([1]감독시간표!$Y$41:$AE$41,'[1]감독 순번'!B33)+COUNTIF([1]감독시간표!$E$47:$Q$47,'[1]감독 순번'!B33)+COUNTIF([1]감독시간표!$Y$47:$AC$47,'[1]감독 순번'!B33)</f>
        <v>#VALUE!</v>
      </c>
      <c r="F33" s="199" t="e">
        <f>COUNTIF([1]감독시간표!$E$10:$K$11,'[1]감독 순번'!B33)+COUNTIF([1]감독시간표!$E$13:$S$14,'[1]감독 순번'!B33)+COUNTIF([1]감독시간표!$Y$13:$AE$14,'[1]감독 순번'!B33)+COUNTIF([1]감독시간표!$L$16:$S$17,'[1]감독 순번'!B33)+COUNTIF([1]감독시간표!$Y$16:$AE$17,'[1]감독 순번'!B33)+COUNTIF([1]감독시간표!$E$22:$S$23,'[1]감독 순번'!B33)+COUNTIF([1]감독시간표!$Y$22:$AE$23,'[1]감독 순번'!B33)+COUNTIF([1]감독시간표!$L$25:$S$26,'[1]감독 순번'!B33)+COUNTIF([1]감독시간표!$AJ$25:$AK$26,'[1]감독 순번'!B33)+COUNTIF([1]감독시간표!$E$31:$S$32,'[1]감독 순번'!B33)+COUNTIF([1]감독시간표!$Y$31:$AE$32,'[1]감독 순번'!B33)+COUNTIF([1]감독시간표!$W$34:$AE$35,'[1]감독 순번'!B33)+COUNTIF([1]감독시간표!$E$37:$S$38,'[1]감독 순번'!B33)+COUNTIF([1]감독시간표!$Y$37:$AE$38,'[1]감독 순번'!B33)+COUNTIF([1]감독시간표!$E$43:$S$44,'[1]감독 순번'!B33)+COUNTIF([1]감독시간표!$Y$43:$AE$44,'[1]감독 순번'!B33)+COUNTIF([1]감독시간표!$X$46,'[1]감독 순번'!B33)+COUNTIF([1]감독시간표!$AG$46,'[1]감독 순번'!B33)</f>
        <v>#VALUE!</v>
      </c>
      <c r="G33" s="200" t="e">
        <f t="shared" si="0"/>
        <v>#VALUE!</v>
      </c>
      <c r="H33" s="201"/>
      <c r="I33" s="199"/>
      <c r="J33" s="199"/>
      <c r="K33" s="202"/>
      <c r="L33" s="203"/>
      <c r="M33" s="204"/>
      <c r="N33" s="204"/>
      <c r="O33" s="204"/>
      <c r="P33" s="207"/>
      <c r="Q33" s="54"/>
    </row>
    <row r="34" spans="2:17" ht="20" customHeight="1">
      <c r="B34" s="206">
        <v>30</v>
      </c>
      <c r="C34" s="198" t="str">
        <f>[1]감독시간표!M61</f>
        <v>신윤미</v>
      </c>
      <c r="D34" s="199" t="e">
        <f>COUNTIF([1]감독시간표!$L$10:$S$10,'[1]감독 순번'!B34)+COUNTIF([1]감독시간표!$Y$10:$AE$10,'[1]감독 순번'!B34)+COUNTIF([1]감독시간표!$E$16:$K$16,'[1]감독 순번'!B34)+COUNTIF([1]감독시간표!$T$16:$V$16,'[1]감독 순번'!B34)+COUNTIF([1]감독시간표!$AI$16,'[1]감독 순번'!B34)+COUNTIF([1]감독시간표!$E$19:$S$19,'[1]감독 순번'!B34)+COUNTIF([1]감독시간표!$Y$19:$AE$19,'[1]감독 순번'!B34)+COUNTIF([1]감독시간표!$E$25:$K$25,'[1]감독 순번'!B34)+COUNTIF([1]감독시간표!$T$25:$V$25,'[1]감독 순번'!B34)+COUNTIF([1]감독시간표!$Y$25:$AA$25,'[1]감독 순번'!B34)+COUNTIF([1]감독시간표!$E$28:$S$28,'[1]감독 순번'!B34)+COUNTIF([1]감독시간표!$AA$28:$AC$28,'[1]감독 순번'!B34)+COUNTIF([1]감독시간표!$AF$28:$AI$28,'[1]감독 순번'!B34)+COUNTIF([1]감독시간표!$E$34:$P$34,'[1]감독 순번'!B34)+COUNTIF([1]감독시간표!$AF$34:$AH$34,'[1]감독 순번'!B34)+COUNTIF([1]감독시간표!$E$40:$S$40,'[1]감독 순번'!B34)+COUNTIF([1]감독시간표!$Y$40:$AE$40,'[1]감독 순번'!B34)+COUNTIF([1]감독시간표!$E$46:$Q$46,'[1]감독 순번'!B34)+COUNTIF([1]감독시간표!$Y$46:$AC$46,'[1]감독 순번'!B34)</f>
        <v>#VALUE!</v>
      </c>
      <c r="E34" s="199" t="e">
        <f>COUNTIF([1]감독시간표!$L$11:$S$11,'[1]감독 순번'!B34)+COUNTIF([1]감독시간표!$Y$11:$AE$11,'[1]감독 순번'!B34)+COUNTIF([1]감독시간표!$E$17:$K$17,'[1]감독 순번'!B34)+COUNTIF([1]감독시간표!$T$17:$V$17,'[1]감독 순번'!B34)+COUNTIF([1]감독시간표!$AI$17,'[1]감독 순번'!B34)+COUNTIF([1]감독시간표!$E$20:$S$20,'[1]감독 순번'!B34)+COUNTIF([1]감독시간표!$Y$20:$AE$20,'[1]감독 순번'!B34)+COUNTIF([1]감독시간표!$E$26:$K$26,'[1]감독 순번'!B34)+COUNTIF([1]감독시간표!$T$26:$V$26,'[1]감독 순번'!B34)+COUNTIF([1]감독시간표!$Y$26:$AA$26,'[1]감독 순번'!B34)+COUNTIF([1]감독시간표!$E$29:$S$29,'[1]감독 순번'!B34)+COUNTIF([1]감독시간표!$AA$29:$AC$29,'[1]감독 순번'!B34)+COUNTIF([1]감독시간표!$AF$29:$AI$29,'[1]감독 순번'!B34)+COUNTIF([1]감독시간표!$E$35:$P$35,'[1]감독 순번'!B34)+COUNTIF([1]감독시간표!$AF$35:$AH$35,'[1]감독 순번'!B34)+COUNTIF([1]감독시간표!$E$41:$S$41,'[1]감독 순번'!B34)+COUNTIF([1]감독시간표!$Y$41:$AE$41,'[1]감독 순번'!B34)+COUNTIF([1]감독시간표!$E$47:$Q$47,'[1]감독 순번'!B34)+COUNTIF([1]감독시간표!$Y$47:$AC$47,'[1]감독 순번'!B34)</f>
        <v>#VALUE!</v>
      </c>
      <c r="F34" s="199" t="e">
        <f>COUNTIF([1]감독시간표!$E$10:$K$11,'[1]감독 순번'!B34)+COUNTIF([1]감독시간표!$E$13:$S$14,'[1]감독 순번'!B34)+COUNTIF([1]감독시간표!$Y$13:$AE$14,'[1]감독 순번'!B34)+COUNTIF([1]감독시간표!$L$16:$S$17,'[1]감독 순번'!B34)+COUNTIF([1]감독시간표!$Y$16:$AE$17,'[1]감독 순번'!B34)+COUNTIF([1]감독시간표!$E$22:$S$23,'[1]감독 순번'!B34)+COUNTIF([1]감독시간표!$Y$22:$AE$23,'[1]감독 순번'!B34)+COUNTIF([1]감독시간표!$L$25:$S$26,'[1]감독 순번'!B34)+COUNTIF([1]감독시간표!$AJ$25:$AK$26,'[1]감독 순번'!B34)+COUNTIF([1]감독시간표!$E$31:$S$32,'[1]감독 순번'!B34)+COUNTIF([1]감독시간표!$Y$31:$AE$32,'[1]감독 순번'!B34)+COUNTIF([1]감독시간표!$W$34:$AE$35,'[1]감독 순번'!B34)+COUNTIF([1]감독시간표!$E$37:$S$38,'[1]감독 순번'!B34)+COUNTIF([1]감독시간표!$Y$37:$AE$38,'[1]감독 순번'!B34)+COUNTIF([1]감독시간표!$E$43:$S$44,'[1]감독 순번'!B34)+COUNTIF([1]감독시간표!$Y$43:$AE$44,'[1]감독 순번'!B34)+COUNTIF([1]감독시간표!$X$46,'[1]감독 순번'!B34)+COUNTIF([1]감독시간표!$AG$46,'[1]감독 순번'!B34)</f>
        <v>#VALUE!</v>
      </c>
      <c r="G34" s="200" t="e">
        <f t="shared" si="0"/>
        <v>#VALUE!</v>
      </c>
      <c r="H34" s="201"/>
      <c r="I34" s="199"/>
      <c r="J34" s="199"/>
      <c r="K34" s="202"/>
      <c r="L34" s="203"/>
      <c r="M34" s="204"/>
      <c r="N34" s="204"/>
      <c r="O34" s="204"/>
      <c r="P34" s="208"/>
      <c r="Q34" s="54"/>
    </row>
    <row r="35" spans="2:17" ht="20" customHeight="1">
      <c r="B35" s="206">
        <v>31</v>
      </c>
      <c r="C35" s="209" t="str">
        <f>[1]감독시간표!Q52</f>
        <v>김진솔</v>
      </c>
      <c r="D35" s="199" t="e">
        <f>COUNTIF([1]감독시간표!$L$10:$S$10,'[1]감독 순번'!B35)+COUNTIF([1]감독시간표!$Y$10:$AE$10,'[1]감독 순번'!B35)+COUNTIF([1]감독시간표!$E$16:$K$16,'[1]감독 순번'!B35)+COUNTIF([1]감독시간표!$T$16:$V$16,'[1]감독 순번'!B35)+COUNTIF([1]감독시간표!$AI$16,'[1]감독 순번'!B35)+COUNTIF([1]감독시간표!$E$19:$S$19,'[1]감독 순번'!B35)+COUNTIF([1]감독시간표!$Y$19:$AE$19,'[1]감독 순번'!B35)+COUNTIF([1]감독시간표!$E$25:$K$25,'[1]감독 순번'!B35)+COUNTIF([1]감독시간표!$T$25:$V$25,'[1]감독 순번'!B35)+COUNTIF([1]감독시간표!$Y$25:$AA$25,'[1]감독 순번'!B35)+COUNTIF([1]감독시간표!$E$28:$S$28,'[1]감독 순번'!B35)+COUNTIF([1]감독시간표!$AA$28:$AC$28,'[1]감독 순번'!B35)+COUNTIF([1]감독시간표!$AF$28:$AI$28,'[1]감독 순번'!B35)+COUNTIF([1]감독시간표!$E$34:$P$34,'[1]감독 순번'!B35)+COUNTIF([1]감독시간표!$AF$34:$AH$34,'[1]감독 순번'!B35)+COUNTIF([1]감독시간표!$E$40:$S$40,'[1]감독 순번'!B35)+COUNTIF([1]감독시간표!$Y$40:$AE$40,'[1]감독 순번'!B35)+COUNTIF([1]감독시간표!$E$46:$Q$46,'[1]감독 순번'!B35)+COUNTIF([1]감독시간표!$Y$46:$AC$46,'[1]감독 순번'!B35)</f>
        <v>#VALUE!</v>
      </c>
      <c r="E35" s="199" t="e">
        <f>COUNTIF([1]감독시간표!$L$11:$S$11,'[1]감독 순번'!B35)+COUNTIF([1]감독시간표!$Y$11:$AE$11,'[1]감독 순번'!B35)+COUNTIF([1]감독시간표!$E$17:$K$17,'[1]감독 순번'!B35)+COUNTIF([1]감독시간표!$T$17:$V$17,'[1]감독 순번'!B35)+COUNTIF([1]감독시간표!$AI$17,'[1]감독 순번'!B35)+COUNTIF([1]감독시간표!$E$20:$S$20,'[1]감독 순번'!B35)+COUNTIF([1]감독시간표!$Y$20:$AE$20,'[1]감독 순번'!B35)+COUNTIF([1]감독시간표!$E$26:$K$26,'[1]감독 순번'!B35)+COUNTIF([1]감독시간표!$T$26:$V$26,'[1]감독 순번'!B35)+COUNTIF([1]감독시간표!$Y$26:$AA$26,'[1]감독 순번'!B35)+COUNTIF([1]감독시간표!$E$29:$S$29,'[1]감독 순번'!B35)+COUNTIF([1]감독시간표!$AA$29:$AC$29,'[1]감독 순번'!B35)+COUNTIF([1]감독시간표!$AF$29:$AI$29,'[1]감독 순번'!B35)+COUNTIF([1]감독시간표!$E$35:$P$35,'[1]감독 순번'!B35)+COUNTIF([1]감독시간표!$AF$35:$AH$35,'[1]감독 순번'!B35)+COUNTIF([1]감독시간표!$E$41:$S$41,'[1]감독 순번'!B35)+COUNTIF([1]감독시간표!$Y$41:$AE$41,'[1]감독 순번'!B35)+COUNTIF([1]감독시간표!$E$47:$Q$47,'[1]감독 순번'!B35)+COUNTIF([1]감독시간표!$Y$47:$AC$47,'[1]감독 순번'!B35)</f>
        <v>#VALUE!</v>
      </c>
      <c r="F35" s="199" t="e">
        <f>COUNTIF([1]감독시간표!$E$10:$K$11,'[1]감독 순번'!B35)+COUNTIF([1]감독시간표!$E$13:$S$14,'[1]감독 순번'!B35)+COUNTIF([1]감독시간표!$Y$13:$AE$14,'[1]감독 순번'!B35)+COUNTIF([1]감독시간표!$L$16:$S$17,'[1]감독 순번'!B35)+COUNTIF([1]감독시간표!$Y$16:$AE$17,'[1]감독 순번'!B35)+COUNTIF([1]감독시간표!$E$22:$S$23,'[1]감독 순번'!B35)+COUNTIF([1]감독시간표!$Y$22:$AE$23,'[1]감독 순번'!B35)+COUNTIF([1]감독시간표!$L$25:$S$26,'[1]감독 순번'!B35)+COUNTIF([1]감독시간표!$AJ$25:$AK$26,'[1]감독 순번'!B35)+COUNTIF([1]감독시간표!$E$31:$S$32,'[1]감독 순번'!B35)+COUNTIF([1]감독시간표!$Y$31:$AE$32,'[1]감독 순번'!B35)+COUNTIF([1]감독시간표!$W$34:$AE$35,'[1]감독 순번'!B35)+COUNTIF([1]감독시간표!$E$37:$S$38,'[1]감독 순번'!B35)+COUNTIF([1]감독시간표!$Y$37:$AE$38,'[1]감독 순번'!B35)+COUNTIF([1]감독시간표!$E$43:$S$44,'[1]감독 순번'!B35)+COUNTIF([1]감독시간표!$Y$43:$AE$44,'[1]감독 순번'!B35)+COUNTIF([1]감독시간표!$X$46,'[1]감독 순번'!B35)+COUNTIF([1]감독시간표!$AG$46,'[1]감독 순번'!B35)</f>
        <v>#VALUE!</v>
      </c>
      <c r="G35" s="200" t="e">
        <f t="shared" si="0"/>
        <v>#VALUE!</v>
      </c>
      <c r="H35" s="201"/>
      <c r="I35" s="199"/>
      <c r="J35" s="199"/>
      <c r="K35" s="202"/>
      <c r="L35" s="203"/>
      <c r="M35" s="204"/>
      <c r="N35" s="204"/>
      <c r="O35" s="204"/>
      <c r="P35" s="207" t="s">
        <v>2315</v>
      </c>
      <c r="Q35" s="212" t="s">
        <v>2324</v>
      </c>
    </row>
    <row r="36" spans="2:17" ht="20" customHeight="1">
      <c r="B36" s="206">
        <v>32</v>
      </c>
      <c r="C36" s="209" t="str">
        <f>[1]감독시간표!Q53</f>
        <v>고단비</v>
      </c>
      <c r="D36" s="199" t="e">
        <f>COUNTIF([1]감독시간표!$L$10:$S$10,'[1]감독 순번'!B36)+COUNTIF([1]감독시간표!$Y$10:$AE$10,'[1]감독 순번'!B36)+COUNTIF([1]감독시간표!$E$16:$K$16,'[1]감독 순번'!B36)+COUNTIF([1]감독시간표!$T$16:$V$16,'[1]감독 순번'!B36)+COUNTIF([1]감독시간표!$AI$16,'[1]감독 순번'!B36)+COUNTIF([1]감독시간표!$E$19:$S$19,'[1]감독 순번'!B36)+COUNTIF([1]감독시간표!$Y$19:$AE$19,'[1]감독 순번'!B36)+COUNTIF([1]감독시간표!$E$25:$K$25,'[1]감독 순번'!B36)+COUNTIF([1]감독시간표!$T$25:$V$25,'[1]감독 순번'!B36)+COUNTIF([1]감독시간표!$Y$25:$AA$25,'[1]감독 순번'!B36)+COUNTIF([1]감독시간표!$E$28:$S$28,'[1]감독 순번'!B36)+COUNTIF([1]감독시간표!$AA$28:$AC$28,'[1]감독 순번'!B36)+COUNTIF([1]감독시간표!$AF$28:$AI$28,'[1]감독 순번'!B36)+COUNTIF([1]감독시간표!$E$34:$P$34,'[1]감독 순번'!B36)+COUNTIF([1]감독시간표!$AF$34:$AH$34,'[1]감독 순번'!B36)+COUNTIF([1]감독시간표!$E$40:$S$40,'[1]감독 순번'!B36)+COUNTIF([1]감독시간표!$Y$40:$AE$40,'[1]감독 순번'!B36)+COUNTIF([1]감독시간표!$E$46:$Q$46,'[1]감독 순번'!B36)+COUNTIF([1]감독시간표!$Y$46:$AC$46,'[1]감독 순번'!B36)</f>
        <v>#VALUE!</v>
      </c>
      <c r="E36" s="199" t="e">
        <f>COUNTIF([1]감독시간표!$L$11:$S$11,'[1]감독 순번'!B36)+COUNTIF([1]감독시간표!$Y$11:$AE$11,'[1]감독 순번'!B36)+COUNTIF([1]감독시간표!$E$17:$K$17,'[1]감독 순번'!B36)+COUNTIF([1]감독시간표!$T$17:$V$17,'[1]감독 순번'!B36)+COUNTIF([1]감독시간표!$AI$17,'[1]감독 순번'!B36)+COUNTIF([1]감독시간표!$E$20:$S$20,'[1]감독 순번'!B36)+COUNTIF([1]감독시간표!$Y$20:$AE$20,'[1]감독 순번'!B36)+COUNTIF([1]감독시간표!$E$26:$K$26,'[1]감독 순번'!B36)+COUNTIF([1]감독시간표!$T$26:$V$26,'[1]감독 순번'!B36)+COUNTIF([1]감독시간표!$Y$26:$AA$26,'[1]감독 순번'!B36)+COUNTIF([1]감독시간표!$E$29:$S$29,'[1]감독 순번'!B36)+COUNTIF([1]감독시간표!$AA$29:$AC$29,'[1]감독 순번'!B36)+COUNTIF([1]감독시간표!$AF$29:$AI$29,'[1]감독 순번'!B36)+COUNTIF([1]감독시간표!$E$35:$P$35,'[1]감독 순번'!B36)+COUNTIF([1]감독시간표!$AF$35:$AH$35,'[1]감독 순번'!B36)+COUNTIF([1]감독시간표!$E$41:$S$41,'[1]감독 순번'!B36)+COUNTIF([1]감독시간표!$Y$41:$AE$41,'[1]감독 순번'!B36)+COUNTIF([1]감독시간표!$E$47:$Q$47,'[1]감독 순번'!B36)+COUNTIF([1]감독시간표!$Y$47:$AC$47,'[1]감독 순번'!B36)</f>
        <v>#VALUE!</v>
      </c>
      <c r="F36" s="199" t="e">
        <f>COUNTIF([1]감독시간표!$E$10:$K$11,'[1]감독 순번'!B36)+COUNTIF([1]감독시간표!$E$13:$S$14,'[1]감독 순번'!B36)+COUNTIF([1]감독시간표!$Y$13:$AE$14,'[1]감독 순번'!B36)+COUNTIF([1]감독시간표!$L$16:$S$17,'[1]감독 순번'!B36)+COUNTIF([1]감독시간표!$Y$16:$AE$17,'[1]감독 순번'!B36)+COUNTIF([1]감독시간표!$E$22:$S$23,'[1]감독 순번'!B36)+COUNTIF([1]감독시간표!$Y$22:$AE$23,'[1]감독 순번'!B36)+COUNTIF([1]감독시간표!$L$25:$S$26,'[1]감독 순번'!B36)+COUNTIF([1]감독시간표!$AJ$25:$AK$26,'[1]감독 순번'!B36)+COUNTIF([1]감독시간표!$E$31:$S$32,'[1]감독 순번'!B36)+COUNTIF([1]감독시간표!$Y$31:$AE$32,'[1]감독 순번'!B36)+COUNTIF([1]감독시간표!$W$34:$AE$35,'[1]감독 순번'!B36)+COUNTIF([1]감독시간표!$E$37:$S$38,'[1]감독 순번'!B36)+COUNTIF([1]감독시간표!$Y$37:$AE$38,'[1]감독 순번'!B36)+COUNTIF([1]감독시간표!$E$43:$S$44,'[1]감독 순번'!B36)+COUNTIF([1]감독시간표!$Y$43:$AE$44,'[1]감독 순번'!B36)+COUNTIF([1]감독시간표!$X$46,'[1]감독 순번'!B36)+COUNTIF([1]감독시간표!$AG$46,'[1]감독 순번'!B36)</f>
        <v>#VALUE!</v>
      </c>
      <c r="G36" s="200" t="e">
        <f t="shared" si="0"/>
        <v>#VALUE!</v>
      </c>
      <c r="H36" s="201"/>
      <c r="I36" s="199"/>
      <c r="J36" s="199"/>
      <c r="K36" s="202"/>
      <c r="L36" s="203"/>
      <c r="M36" s="204"/>
      <c r="N36" s="204"/>
      <c r="O36" s="204"/>
      <c r="P36" s="207"/>
      <c r="Q36" s="54"/>
    </row>
    <row r="37" spans="2:17" ht="20" customHeight="1">
      <c r="B37" s="206">
        <v>33</v>
      </c>
      <c r="C37" s="209" t="str">
        <f>[1]감독시간표!Q54</f>
        <v>김현우</v>
      </c>
      <c r="D37" s="199" t="e">
        <f>COUNTIF([1]감독시간표!$L$10:$S$10,'[1]감독 순번'!B37)+COUNTIF([1]감독시간표!$Y$10:$AE$10,'[1]감독 순번'!B37)+COUNTIF([1]감독시간표!$E$16:$K$16,'[1]감독 순번'!B37)+COUNTIF([1]감독시간표!$T$16:$V$16,'[1]감독 순번'!B37)+COUNTIF([1]감독시간표!$AI$16,'[1]감독 순번'!B37)+COUNTIF([1]감독시간표!$E$19:$S$19,'[1]감독 순번'!B37)+COUNTIF([1]감독시간표!$Y$19:$AE$19,'[1]감독 순번'!B37)+COUNTIF([1]감독시간표!$E$25:$K$25,'[1]감독 순번'!B37)+COUNTIF([1]감독시간표!$T$25:$V$25,'[1]감독 순번'!B37)+COUNTIF([1]감독시간표!$Y$25:$AA$25,'[1]감독 순번'!B37)+COUNTIF([1]감독시간표!$E$28:$S$28,'[1]감독 순번'!B37)+COUNTIF([1]감독시간표!$AA$28:$AC$28,'[1]감독 순번'!B37)+COUNTIF([1]감독시간표!$AF$28:$AI$28,'[1]감독 순번'!B37)+COUNTIF([1]감독시간표!$E$34:$P$34,'[1]감독 순번'!B37)+COUNTIF([1]감독시간표!$AF$34:$AH$34,'[1]감독 순번'!B37)+COUNTIF([1]감독시간표!$E$40:$S$40,'[1]감독 순번'!B37)+COUNTIF([1]감독시간표!$Y$40:$AE$40,'[1]감독 순번'!B37)+COUNTIF([1]감독시간표!$E$46:$Q$46,'[1]감독 순번'!B37)+COUNTIF([1]감독시간표!$Y$46:$AC$46,'[1]감독 순번'!B37)</f>
        <v>#VALUE!</v>
      </c>
      <c r="E37" s="199" t="e">
        <f>COUNTIF([1]감독시간표!$L$11:$S$11,'[1]감독 순번'!B37)+COUNTIF([1]감독시간표!$Y$11:$AE$11,'[1]감독 순번'!B37)+COUNTIF([1]감독시간표!$E$17:$K$17,'[1]감독 순번'!B37)+COUNTIF([1]감독시간표!$T$17:$V$17,'[1]감독 순번'!B37)+COUNTIF([1]감독시간표!$AI$17,'[1]감독 순번'!B37)+COUNTIF([1]감독시간표!$E$20:$S$20,'[1]감독 순번'!B37)+COUNTIF([1]감독시간표!$Y$20:$AE$20,'[1]감독 순번'!B37)+COUNTIF([1]감독시간표!$E$26:$K$26,'[1]감독 순번'!B37)+COUNTIF([1]감독시간표!$T$26:$V$26,'[1]감독 순번'!B37)+COUNTIF([1]감독시간표!$Y$26:$AA$26,'[1]감독 순번'!B37)+COUNTIF([1]감독시간표!$E$29:$S$29,'[1]감독 순번'!B37)+COUNTIF([1]감독시간표!$AA$29:$AC$29,'[1]감독 순번'!B37)+COUNTIF([1]감독시간표!$AF$29:$AI$29,'[1]감독 순번'!B37)+COUNTIF([1]감독시간표!$E$35:$P$35,'[1]감독 순번'!B37)+COUNTIF([1]감독시간표!$AF$35:$AH$35,'[1]감독 순번'!B37)+COUNTIF([1]감독시간표!$E$41:$S$41,'[1]감독 순번'!B37)+COUNTIF([1]감독시간표!$Y$41:$AE$41,'[1]감독 순번'!B37)+COUNTIF([1]감독시간표!$E$47:$Q$47,'[1]감독 순번'!B37)+COUNTIF([1]감독시간표!$Y$47:$AC$47,'[1]감독 순번'!B37)</f>
        <v>#VALUE!</v>
      </c>
      <c r="F37" s="199" t="e">
        <f>COUNTIF([1]감독시간표!$E$10:$K$11,'[1]감독 순번'!B37)+COUNTIF([1]감독시간표!$E$13:$S$14,'[1]감독 순번'!B37)+COUNTIF([1]감독시간표!$Y$13:$AE$14,'[1]감독 순번'!B37)+COUNTIF([1]감독시간표!$L$16:$S$17,'[1]감독 순번'!B37)+COUNTIF([1]감독시간표!$Y$16:$AE$17,'[1]감독 순번'!B37)+COUNTIF([1]감독시간표!$E$22:$S$23,'[1]감독 순번'!B37)+COUNTIF([1]감독시간표!$Y$22:$AE$23,'[1]감독 순번'!B37)+COUNTIF([1]감독시간표!$L$25:$S$26,'[1]감독 순번'!B37)+COUNTIF([1]감독시간표!$AJ$25:$AK$26,'[1]감독 순번'!B37)+COUNTIF([1]감독시간표!$E$31:$S$32,'[1]감독 순번'!B37)+COUNTIF([1]감독시간표!$Y$31:$AE$32,'[1]감독 순번'!B37)+COUNTIF([1]감독시간표!$W$34:$AE$35,'[1]감독 순번'!B37)+COUNTIF([1]감독시간표!$E$37:$S$38,'[1]감독 순번'!B37)+COUNTIF([1]감독시간표!$Y$37:$AE$38,'[1]감독 순번'!B37)+COUNTIF([1]감독시간표!$E$43:$S$44,'[1]감독 순번'!B37)+COUNTIF([1]감독시간표!$Y$43:$AE$44,'[1]감독 순번'!B37)+COUNTIF([1]감독시간표!$X$46,'[1]감독 순번'!B37)+COUNTIF([1]감독시간표!$AG$46,'[1]감독 순번'!B37)</f>
        <v>#VALUE!</v>
      </c>
      <c r="G37" s="200" t="e">
        <f t="shared" si="0"/>
        <v>#VALUE!</v>
      </c>
      <c r="H37" s="201"/>
      <c r="I37" s="199"/>
      <c r="J37" s="199"/>
      <c r="K37" s="202"/>
      <c r="L37" s="203"/>
      <c r="M37" s="204"/>
      <c r="N37" s="204"/>
      <c r="O37" s="204"/>
      <c r="P37" s="207"/>
      <c r="Q37" s="54"/>
    </row>
    <row r="38" spans="2:17" ht="20" customHeight="1">
      <c r="B38" s="206">
        <v>34</v>
      </c>
      <c r="C38" s="209" t="str">
        <f>[1]감독시간표!Q55</f>
        <v>조은채</v>
      </c>
      <c r="D38" s="199" t="e">
        <f>COUNTIF([1]감독시간표!$L$10:$S$10,'[1]감독 순번'!B38)+COUNTIF([1]감독시간표!$Y$10:$AE$10,'[1]감독 순번'!B38)+COUNTIF([1]감독시간표!$E$16:$K$16,'[1]감독 순번'!B38)+COUNTIF([1]감독시간표!$T$16:$V$16,'[1]감독 순번'!B38)+COUNTIF([1]감독시간표!$AI$16,'[1]감독 순번'!B38)+COUNTIF([1]감독시간표!$E$19:$S$19,'[1]감독 순번'!B38)+COUNTIF([1]감독시간표!$Y$19:$AE$19,'[1]감독 순번'!B38)+COUNTIF([1]감독시간표!$E$25:$K$25,'[1]감독 순번'!B38)+COUNTIF([1]감독시간표!$T$25:$V$25,'[1]감독 순번'!B38)+COUNTIF([1]감독시간표!$Y$25:$AA$25,'[1]감독 순번'!B38)+COUNTIF([1]감독시간표!$E$28:$S$28,'[1]감독 순번'!B38)+COUNTIF([1]감독시간표!$AA$28:$AC$28,'[1]감독 순번'!B38)+COUNTIF([1]감독시간표!$AF$28:$AI$28,'[1]감독 순번'!B38)+COUNTIF([1]감독시간표!$E$34:$P$34,'[1]감독 순번'!B38)+COUNTIF([1]감독시간표!$AF$34:$AH$34,'[1]감독 순번'!B38)+COUNTIF([1]감독시간표!$E$40:$S$40,'[1]감독 순번'!B38)+COUNTIF([1]감독시간표!$Y$40:$AE$40,'[1]감독 순번'!B38)+COUNTIF([1]감독시간표!$E$46:$Q$46,'[1]감독 순번'!B38)+COUNTIF([1]감독시간표!$Y$46:$AC$46,'[1]감독 순번'!B38)</f>
        <v>#VALUE!</v>
      </c>
      <c r="E38" s="213" t="e">
        <f>COUNTIF([1]감독시간표!$L$11:$S$11,'[1]감독 순번'!B38)+COUNTIF([1]감독시간표!$Y$11:$AE$11,'[1]감독 순번'!B38)+COUNTIF([1]감독시간표!$E$17:$K$17,'[1]감독 순번'!B38)+COUNTIF([1]감독시간표!$T$17:$V$17,'[1]감독 순번'!B38)+COUNTIF([1]감독시간표!$AI$17,'[1]감독 순번'!B38)+COUNTIF([1]감독시간표!$E$20:$S$20,'[1]감독 순번'!B38)+COUNTIF([1]감독시간표!$Y$20:$AE$20,'[1]감독 순번'!B38)+COUNTIF([1]감독시간표!$E$26:$K$26,'[1]감독 순번'!B38)+COUNTIF([1]감독시간표!$T$26:$V$26,'[1]감독 순번'!B38)+COUNTIF([1]감독시간표!$Y$26:$AA$26,'[1]감독 순번'!B38)+COUNTIF([1]감독시간표!$E$29:$S$29,'[1]감독 순번'!B38)+COUNTIF([1]감독시간표!$AA$29:$AC$29,'[1]감독 순번'!B38)+COUNTIF([1]감독시간표!$AF$29:$AI$29,'[1]감독 순번'!B38)+COUNTIF([1]감독시간표!$E$35:$P$35,'[1]감독 순번'!B38)+COUNTIF([1]감독시간표!$AF$35:$AH$35,'[1]감독 순번'!B38)+COUNTIF([1]감독시간표!$E$41:$S$41,'[1]감독 순번'!B38)+COUNTIF([1]감독시간표!$Y$41:$AE$41,'[1]감독 순번'!B38)+COUNTIF([1]감독시간표!$E$47:$Q$47,'[1]감독 순번'!B38)+COUNTIF([1]감독시간표!$Y$47:$AC$47,'[1]감독 순번'!B38)</f>
        <v>#VALUE!</v>
      </c>
      <c r="F38" s="199" t="e">
        <f>COUNTIF([1]감독시간표!$E$10:$K$11,'[1]감독 순번'!B38)+COUNTIF([1]감독시간표!$E$13:$S$14,'[1]감독 순번'!B38)+COUNTIF([1]감독시간표!$Y$13:$AE$14,'[1]감독 순번'!B38)+COUNTIF([1]감독시간표!$L$16:$S$17,'[1]감독 순번'!B38)+COUNTIF([1]감독시간표!$Y$16:$AE$17,'[1]감독 순번'!B38)+COUNTIF([1]감독시간표!$E$22:$S$23,'[1]감독 순번'!B38)+COUNTIF([1]감독시간표!$Y$22:$AE$23,'[1]감독 순번'!B38)+COUNTIF([1]감독시간표!$L$25:$S$26,'[1]감독 순번'!B38)+COUNTIF([1]감독시간표!$AJ$25:$AK$26,'[1]감독 순번'!B38)+COUNTIF([1]감독시간표!$E$31:$S$32,'[1]감독 순번'!B38)+COUNTIF([1]감독시간표!$Y$31:$AE$32,'[1]감독 순번'!B38)+COUNTIF([1]감독시간표!$W$34:$AE$35,'[1]감독 순번'!B38)+COUNTIF([1]감독시간표!$E$37:$S$38,'[1]감독 순번'!B38)+COUNTIF([1]감독시간표!$Y$37:$AE$38,'[1]감독 순번'!B38)+COUNTIF([1]감독시간표!$E$43:$S$44,'[1]감독 순번'!B38)+COUNTIF([1]감독시간표!$Y$43:$AE$44,'[1]감독 순번'!B38)+COUNTIF([1]감독시간표!$X$46,'[1]감독 순번'!B38)+COUNTIF([1]감독시간표!$AG$46,'[1]감독 순번'!B38)</f>
        <v>#VALUE!</v>
      </c>
      <c r="G38" s="200" t="e">
        <f t="shared" si="0"/>
        <v>#VALUE!</v>
      </c>
      <c r="H38" s="201"/>
      <c r="I38" s="199"/>
      <c r="J38" s="199"/>
      <c r="K38" s="202"/>
      <c r="L38" s="203"/>
      <c r="M38" s="204"/>
      <c r="N38" s="204"/>
      <c r="O38" s="204"/>
      <c r="P38" s="207"/>
      <c r="Q38" s="54"/>
    </row>
    <row r="39" spans="2:17" ht="20" customHeight="1">
      <c r="B39" s="206">
        <v>35</v>
      </c>
      <c r="C39" s="209" t="str">
        <f>[1]감독시간표!Q56</f>
        <v>한상경</v>
      </c>
      <c r="D39" s="199" t="e">
        <f>COUNTIF([1]감독시간표!$L$10:$S$10,'[1]감독 순번'!B39)+COUNTIF([1]감독시간표!$Y$10:$AE$10,'[1]감독 순번'!B39)+COUNTIF([1]감독시간표!$E$16:$K$16,'[1]감독 순번'!B39)+COUNTIF([1]감독시간표!$T$16:$V$16,'[1]감독 순번'!B39)+COUNTIF([1]감독시간표!$AI$16,'[1]감독 순번'!B39)+COUNTIF([1]감독시간표!$E$19:$S$19,'[1]감독 순번'!B39)+COUNTIF([1]감독시간표!$Y$19:$AE$19,'[1]감독 순번'!B39)+COUNTIF([1]감독시간표!$E$25:$K$25,'[1]감독 순번'!B39)+COUNTIF([1]감독시간표!$T$25:$V$25,'[1]감독 순번'!B39)+COUNTIF([1]감독시간표!$Y$25:$AA$25,'[1]감독 순번'!B39)+COUNTIF([1]감독시간표!$E$28:$S$28,'[1]감독 순번'!B39)+COUNTIF([1]감독시간표!$AA$28:$AC$28,'[1]감독 순번'!B39)+COUNTIF([1]감독시간표!$AF$28:$AI$28,'[1]감독 순번'!B39)+COUNTIF([1]감독시간표!$E$34:$P$34,'[1]감독 순번'!B39)+COUNTIF([1]감독시간표!$AF$34:$AH$34,'[1]감독 순번'!B39)+COUNTIF([1]감독시간표!$E$40:$S$40,'[1]감독 순번'!B39)+COUNTIF([1]감독시간표!$Y$40:$AE$40,'[1]감독 순번'!B39)+COUNTIF([1]감독시간표!$E$46:$Q$46,'[1]감독 순번'!B39)+COUNTIF([1]감독시간표!$Y$46:$AC$46,'[1]감독 순번'!B39)</f>
        <v>#VALUE!</v>
      </c>
      <c r="E39" s="199" t="e">
        <f>COUNTIF([1]감독시간표!$L$11:$S$11,'[1]감독 순번'!B39)+COUNTIF([1]감독시간표!$Y$11:$AE$11,'[1]감독 순번'!B39)+COUNTIF([1]감독시간표!$E$17:$K$17,'[1]감독 순번'!B39)+COUNTIF([1]감독시간표!$T$17:$V$17,'[1]감독 순번'!B39)+COUNTIF([1]감독시간표!$AI$17,'[1]감독 순번'!B39)+COUNTIF([1]감독시간표!$E$20:$S$20,'[1]감독 순번'!B39)+COUNTIF([1]감독시간표!$Y$20:$AE$20,'[1]감독 순번'!B39)+COUNTIF([1]감독시간표!$E$26:$K$26,'[1]감독 순번'!B39)+COUNTIF([1]감독시간표!$T$26:$V$26,'[1]감독 순번'!B39)+COUNTIF([1]감독시간표!$Y$26:$AA$26,'[1]감독 순번'!B39)+COUNTIF([1]감독시간표!$E$29:$S$29,'[1]감독 순번'!B39)+COUNTIF([1]감독시간표!$AA$29:$AC$29,'[1]감독 순번'!B39)+COUNTIF([1]감독시간표!$AF$29:$AI$29,'[1]감독 순번'!B39)+COUNTIF([1]감독시간표!$E$35:$P$35,'[1]감독 순번'!B39)+COUNTIF([1]감독시간표!$AF$35:$AH$35,'[1]감독 순번'!B39)+COUNTIF([1]감독시간표!$E$41:$S$41,'[1]감독 순번'!B39)+COUNTIF([1]감독시간표!$Y$41:$AE$41,'[1]감독 순번'!B39)+COUNTIF([1]감독시간표!$E$47:$Q$47,'[1]감독 순번'!B39)+COUNTIF([1]감독시간표!$Y$47:$AC$47,'[1]감독 순번'!B39)</f>
        <v>#VALUE!</v>
      </c>
      <c r="F39" s="199" t="e">
        <f>COUNTIF([1]감독시간표!$E$10:$K$11,'[1]감독 순번'!B39)+COUNTIF([1]감독시간표!$E$13:$S$14,'[1]감독 순번'!B39)+COUNTIF([1]감독시간표!$Y$13:$AE$14,'[1]감독 순번'!B39)+COUNTIF([1]감독시간표!$L$16:$S$17,'[1]감독 순번'!B39)+COUNTIF([1]감독시간표!$Y$16:$AE$17,'[1]감독 순번'!B39)+COUNTIF([1]감독시간표!$E$22:$S$23,'[1]감독 순번'!B39)+COUNTIF([1]감독시간표!$Y$22:$AE$23,'[1]감독 순번'!B39)+COUNTIF([1]감독시간표!$L$25:$S$26,'[1]감독 순번'!B39)+COUNTIF([1]감독시간표!$AJ$25:$AK$26,'[1]감독 순번'!B39)+COUNTIF([1]감독시간표!$E$31:$S$32,'[1]감독 순번'!B39)+COUNTIF([1]감독시간표!$Y$31:$AE$32,'[1]감독 순번'!B39)+COUNTIF([1]감독시간표!$W$34:$AE$35,'[1]감독 순번'!B39)+COUNTIF([1]감독시간표!$E$37:$S$38,'[1]감독 순번'!B39)+COUNTIF([1]감독시간표!$Y$37:$AE$38,'[1]감독 순번'!B39)+COUNTIF([1]감독시간표!$E$43:$S$44,'[1]감독 순번'!B39)+COUNTIF([1]감독시간표!$Y$43:$AE$44,'[1]감독 순번'!B39)+COUNTIF([1]감독시간표!$X$46,'[1]감독 순번'!B39)+COUNTIF([1]감독시간표!$AG$46,'[1]감독 순번'!B39)</f>
        <v>#VALUE!</v>
      </c>
      <c r="G39" s="200" t="e">
        <f t="shared" si="0"/>
        <v>#VALUE!</v>
      </c>
      <c r="H39" s="201"/>
      <c r="I39" s="199"/>
      <c r="J39" s="199"/>
      <c r="K39" s="202"/>
      <c r="L39" s="203"/>
      <c r="M39" s="204"/>
      <c r="N39" s="204"/>
      <c r="O39" s="204"/>
      <c r="P39" s="207"/>
      <c r="Q39" s="54"/>
    </row>
    <row r="40" spans="2:17" ht="20" customHeight="1">
      <c r="B40" s="206">
        <v>36</v>
      </c>
      <c r="C40" s="209" t="str">
        <f>[1]감독시간표!Q57</f>
        <v>송형래</v>
      </c>
      <c r="D40" s="199" t="e">
        <f>COUNTIF([1]감독시간표!$L$10:$S$10,'[1]감독 순번'!B40)+COUNTIF([1]감독시간표!$Y$10:$AE$10,'[1]감독 순번'!B40)+COUNTIF([1]감독시간표!$E$16:$K$16,'[1]감독 순번'!B40)+COUNTIF([1]감독시간표!$T$16:$V$16,'[1]감독 순번'!B40)+COUNTIF([1]감독시간표!$AI$16,'[1]감독 순번'!B40)+COUNTIF([1]감독시간표!$E$19:$S$19,'[1]감독 순번'!B40)+COUNTIF([1]감독시간표!$Y$19:$AE$19,'[1]감독 순번'!B40)+COUNTIF([1]감독시간표!$E$25:$K$25,'[1]감독 순번'!B40)+COUNTIF([1]감독시간표!$T$25:$V$25,'[1]감독 순번'!B40)+COUNTIF([1]감독시간표!$Y$25:$AA$25,'[1]감독 순번'!B40)+COUNTIF([1]감독시간표!$E$28:$S$28,'[1]감독 순번'!B40)+COUNTIF([1]감독시간표!$AA$28:$AC$28,'[1]감독 순번'!B40)+COUNTIF([1]감독시간표!$AF$28:$AI$28,'[1]감독 순번'!B40)+COUNTIF([1]감독시간표!$E$34:$P$34,'[1]감독 순번'!B40)+COUNTIF([1]감독시간표!$AF$34:$AH$34,'[1]감독 순번'!B40)+COUNTIF([1]감독시간표!$E$40:$S$40,'[1]감독 순번'!B40)+COUNTIF([1]감독시간표!$Y$40:$AE$40,'[1]감독 순번'!B40)+COUNTIF([1]감독시간표!$E$46:$Q$46,'[1]감독 순번'!B40)+COUNTIF([1]감독시간표!$Y$46:$AC$46,'[1]감독 순번'!B40)</f>
        <v>#VALUE!</v>
      </c>
      <c r="E40" s="199" t="e">
        <f>COUNTIF([1]감독시간표!$L$11:$S$11,'[1]감독 순번'!B40)+COUNTIF([1]감독시간표!$Y$11:$AE$11,'[1]감독 순번'!B40)+COUNTIF([1]감독시간표!$E$17:$K$17,'[1]감독 순번'!B40)+COUNTIF([1]감독시간표!$T$17:$V$17,'[1]감독 순번'!B40)+COUNTIF([1]감독시간표!$AI$17,'[1]감독 순번'!B40)+COUNTIF([1]감독시간표!$E$20:$S$20,'[1]감독 순번'!B40)+COUNTIF([1]감독시간표!$Y$20:$AE$20,'[1]감독 순번'!B40)+COUNTIF([1]감독시간표!$E$26:$K$26,'[1]감독 순번'!B40)+COUNTIF([1]감독시간표!$T$26:$V$26,'[1]감독 순번'!B40)+COUNTIF([1]감독시간표!$Y$26:$AA$26,'[1]감독 순번'!B40)+COUNTIF([1]감독시간표!$E$29:$S$29,'[1]감독 순번'!B40)+COUNTIF([1]감독시간표!$AA$29:$AC$29,'[1]감독 순번'!B40)+COUNTIF([1]감독시간표!$AF$29:$AI$29,'[1]감독 순번'!B40)+COUNTIF([1]감독시간표!$E$35:$P$35,'[1]감독 순번'!B40)+COUNTIF([1]감독시간표!$AF$35:$AH$35,'[1]감독 순번'!B40)+COUNTIF([1]감독시간표!$E$41:$S$41,'[1]감독 순번'!B40)+COUNTIF([1]감독시간표!$Y$41:$AE$41,'[1]감독 순번'!B40)+COUNTIF([1]감독시간표!$E$47:$Q$47,'[1]감독 순번'!B40)+COUNTIF([1]감독시간표!$Y$47:$AC$47,'[1]감독 순번'!B40)</f>
        <v>#VALUE!</v>
      </c>
      <c r="F40" s="199" t="e">
        <f>COUNTIF([1]감독시간표!$E$10:$K$11,'[1]감독 순번'!B40)+COUNTIF([1]감독시간표!$E$13:$S$14,'[1]감독 순번'!B40)+COUNTIF([1]감독시간표!$Y$13:$AE$14,'[1]감독 순번'!B40)+COUNTIF([1]감독시간표!$L$16:$S$17,'[1]감독 순번'!B40)+COUNTIF([1]감독시간표!$Y$16:$AE$17,'[1]감독 순번'!B40)+COUNTIF([1]감독시간표!$E$22:$S$23,'[1]감독 순번'!B40)+COUNTIF([1]감독시간표!$Y$22:$AE$23,'[1]감독 순번'!B40)+COUNTIF([1]감독시간표!$L$25:$S$26,'[1]감독 순번'!B40)+COUNTIF([1]감독시간표!$AJ$25:$AK$26,'[1]감독 순번'!B40)+COUNTIF([1]감독시간표!$E$31:$S$32,'[1]감독 순번'!B40)+COUNTIF([1]감독시간표!$Y$31:$AE$32,'[1]감독 순번'!B40)+COUNTIF([1]감독시간표!$W$34:$AE$35,'[1]감독 순번'!B40)+COUNTIF([1]감독시간표!$E$37:$S$38,'[1]감독 순번'!B40)+COUNTIF([1]감독시간표!$Y$37:$AE$38,'[1]감독 순번'!B40)+COUNTIF([1]감독시간표!$E$43:$S$44,'[1]감독 순번'!B40)+COUNTIF([1]감독시간표!$Y$43:$AE$44,'[1]감독 순번'!B40)+COUNTIF([1]감독시간표!$X$46,'[1]감독 순번'!B40)+COUNTIF([1]감독시간표!$AG$46,'[1]감독 순번'!B40)</f>
        <v>#VALUE!</v>
      </c>
      <c r="G40" s="200" t="e">
        <f t="shared" si="0"/>
        <v>#VALUE!</v>
      </c>
      <c r="H40" s="201"/>
      <c r="I40" s="199"/>
      <c r="J40" s="199"/>
      <c r="K40" s="202"/>
      <c r="L40" s="203"/>
      <c r="M40" s="204"/>
      <c r="N40" s="204"/>
      <c r="O40" s="204"/>
      <c r="P40" s="207"/>
      <c r="Q40" s="54"/>
    </row>
    <row r="41" spans="2:17" ht="20" customHeight="1">
      <c r="B41" s="206">
        <v>37</v>
      </c>
      <c r="C41" s="209" t="str">
        <f>[1]감독시간표!Q58</f>
        <v>전유현</v>
      </c>
      <c r="D41" s="199" t="e">
        <f>COUNTIF([1]감독시간표!$L$10:$S$10,'[1]감독 순번'!B41)+COUNTIF([1]감독시간표!$Y$10:$AE$10,'[1]감독 순번'!B41)+COUNTIF([1]감독시간표!$E$16:$K$16,'[1]감독 순번'!B41)+COUNTIF([1]감독시간표!$T$16:$V$16,'[1]감독 순번'!B41)+COUNTIF([1]감독시간표!$AI$16,'[1]감독 순번'!B41)+COUNTIF([1]감독시간표!$E$19:$S$19,'[1]감독 순번'!B41)+COUNTIF([1]감독시간표!$Y$19:$AE$19,'[1]감독 순번'!B41)+COUNTIF([1]감독시간표!$E$25:$K$25,'[1]감독 순번'!B41)+COUNTIF([1]감독시간표!$T$25:$V$25,'[1]감독 순번'!B41)+COUNTIF([1]감독시간표!$Y$25:$AA$25,'[1]감독 순번'!B41)+COUNTIF([1]감독시간표!$E$28:$S$28,'[1]감독 순번'!B41)+COUNTIF([1]감독시간표!$AA$28:$AC$28,'[1]감독 순번'!B41)+COUNTIF([1]감독시간표!$AF$28:$AI$28,'[1]감독 순번'!B41)+COUNTIF([1]감독시간표!$E$34:$P$34,'[1]감독 순번'!B41)+COUNTIF([1]감독시간표!$AF$34:$AH$34,'[1]감독 순번'!B41)+COUNTIF([1]감독시간표!$E$40:$S$40,'[1]감독 순번'!B41)+COUNTIF([1]감독시간표!$Y$40:$AE$40,'[1]감독 순번'!B41)+COUNTIF([1]감독시간표!$E$46:$Q$46,'[1]감독 순번'!B41)+COUNTIF([1]감독시간표!$Y$46:$AC$46,'[1]감독 순번'!B41)</f>
        <v>#VALUE!</v>
      </c>
      <c r="E41" s="199" t="e">
        <f>COUNTIF([1]감독시간표!$L$11:$S$11,'[1]감독 순번'!B41)+COUNTIF([1]감독시간표!$Y$11:$AE$11,'[1]감독 순번'!B41)+COUNTIF([1]감독시간표!$E$17:$K$17,'[1]감독 순번'!B41)+COUNTIF([1]감독시간표!$T$17:$V$17,'[1]감독 순번'!B41)+COUNTIF([1]감독시간표!$AI$17,'[1]감독 순번'!B41)+COUNTIF([1]감독시간표!$E$20:$S$20,'[1]감독 순번'!B41)+COUNTIF([1]감독시간표!$Y$20:$AE$20,'[1]감독 순번'!B41)+COUNTIF([1]감독시간표!$E$26:$K$26,'[1]감독 순번'!B41)+COUNTIF([1]감독시간표!$T$26:$V$26,'[1]감독 순번'!B41)+COUNTIF([1]감독시간표!$Y$26:$AA$26,'[1]감독 순번'!B41)+COUNTIF([1]감독시간표!$E$29:$S$29,'[1]감독 순번'!B41)+COUNTIF([1]감독시간표!$AA$29:$AC$29,'[1]감독 순번'!B41)+COUNTIF([1]감독시간표!$AF$29:$AI$29,'[1]감독 순번'!B41)+COUNTIF([1]감독시간표!$E$35:$P$35,'[1]감독 순번'!B41)+COUNTIF([1]감독시간표!$AF$35:$AH$35,'[1]감독 순번'!B41)+COUNTIF([1]감독시간표!$E$41:$S$41,'[1]감독 순번'!B41)+COUNTIF([1]감독시간표!$Y$41:$AE$41,'[1]감독 순번'!B41)+COUNTIF([1]감독시간표!$E$47:$Q$47,'[1]감독 순번'!B41)+COUNTIF([1]감독시간표!$Y$47:$AC$47,'[1]감독 순번'!B41)</f>
        <v>#VALUE!</v>
      </c>
      <c r="F41" s="199" t="e">
        <f>COUNTIF([1]감독시간표!$E$10:$K$11,'[1]감독 순번'!B41)+COUNTIF([1]감독시간표!$E$13:$S$14,'[1]감독 순번'!B41)+COUNTIF([1]감독시간표!$Y$13:$AE$14,'[1]감독 순번'!B41)+COUNTIF([1]감독시간표!$L$16:$S$17,'[1]감독 순번'!B41)+COUNTIF([1]감독시간표!$Y$16:$AE$17,'[1]감독 순번'!B41)+COUNTIF([1]감독시간표!$E$22:$S$23,'[1]감독 순번'!B41)+COUNTIF([1]감독시간표!$Y$22:$AE$23,'[1]감독 순번'!B41)+COUNTIF([1]감독시간표!$L$25:$S$26,'[1]감독 순번'!B41)+COUNTIF([1]감독시간표!$AJ$25:$AK$26,'[1]감독 순번'!B41)+COUNTIF([1]감독시간표!$E$31:$S$32,'[1]감독 순번'!B41)+COUNTIF([1]감독시간표!$Y$31:$AE$32,'[1]감독 순번'!B41)+COUNTIF([1]감독시간표!$W$34:$AE$35,'[1]감독 순번'!B41)+COUNTIF([1]감독시간표!$E$37:$S$38,'[1]감독 순번'!B41)+COUNTIF([1]감독시간표!$Y$37:$AE$38,'[1]감독 순번'!B41)+COUNTIF([1]감독시간표!$E$43:$S$44,'[1]감독 순번'!B41)+COUNTIF([1]감독시간표!$Y$43:$AE$44,'[1]감독 순번'!B41)+COUNTIF([1]감독시간표!$X$46,'[1]감독 순번'!B41)+COUNTIF([1]감독시간표!$AG$46,'[1]감독 순번'!B41)</f>
        <v>#VALUE!</v>
      </c>
      <c r="G41" s="200" t="e">
        <f t="shared" si="0"/>
        <v>#VALUE!</v>
      </c>
      <c r="H41" s="201"/>
      <c r="I41" s="199"/>
      <c r="J41" s="199"/>
      <c r="K41" s="202"/>
      <c r="L41" s="203"/>
      <c r="M41" s="204"/>
      <c r="N41" s="204"/>
      <c r="O41" s="204"/>
      <c r="P41" s="207"/>
      <c r="Q41" s="54"/>
    </row>
    <row r="42" spans="2:17" ht="20" customHeight="1">
      <c r="B42" s="206">
        <v>38</v>
      </c>
      <c r="C42" s="209" t="str">
        <f>[1]감독시간표!Q59</f>
        <v>김유진</v>
      </c>
      <c r="D42" s="199" t="e">
        <f>COUNTIF([1]감독시간표!$L$10:$S$10,'[1]감독 순번'!B42)+COUNTIF([1]감독시간표!$Y$10:$AE$10,'[1]감독 순번'!B42)+COUNTIF([1]감독시간표!$E$16:$K$16,'[1]감독 순번'!B42)+COUNTIF([1]감독시간표!$T$16:$V$16,'[1]감독 순번'!B42)+COUNTIF([1]감독시간표!$AI$16,'[1]감독 순번'!B42)+COUNTIF([1]감독시간표!$E$19:$S$19,'[1]감독 순번'!B42)+COUNTIF([1]감독시간표!$Y$19:$AE$19,'[1]감독 순번'!B42)+COUNTIF([1]감독시간표!$E$25:$K$25,'[1]감독 순번'!B42)+COUNTIF([1]감독시간표!$T$25:$V$25,'[1]감독 순번'!B42)+COUNTIF([1]감독시간표!$Y$25:$AA$25,'[1]감독 순번'!B42)+COUNTIF([1]감독시간표!$E$28:$S$28,'[1]감독 순번'!B42)+COUNTIF([1]감독시간표!$AA$28:$AC$28,'[1]감독 순번'!B42)+COUNTIF([1]감독시간표!$AF$28:$AI$28,'[1]감독 순번'!B42)+COUNTIF([1]감독시간표!$E$34:$P$34,'[1]감독 순번'!B42)+COUNTIF([1]감독시간표!$AF$34:$AH$34,'[1]감독 순번'!B42)+COUNTIF([1]감독시간표!$E$40:$S$40,'[1]감독 순번'!B42)+COUNTIF([1]감독시간표!$Y$40:$AE$40,'[1]감독 순번'!B42)+COUNTIF([1]감독시간표!$E$46:$Q$46,'[1]감독 순번'!B42)+COUNTIF([1]감독시간표!$Y$46:$AC$46,'[1]감독 순번'!B42)</f>
        <v>#VALUE!</v>
      </c>
      <c r="E42" s="199" t="e">
        <f>COUNTIF([1]감독시간표!$L$11:$S$11,'[1]감독 순번'!B42)+COUNTIF([1]감독시간표!$Y$11:$AE$11,'[1]감독 순번'!B42)+COUNTIF([1]감독시간표!$E$17:$K$17,'[1]감독 순번'!B42)+COUNTIF([1]감독시간표!$T$17:$V$17,'[1]감독 순번'!B42)+COUNTIF([1]감독시간표!$AI$17,'[1]감독 순번'!B42)+COUNTIF([1]감독시간표!$E$20:$S$20,'[1]감독 순번'!B42)+COUNTIF([1]감독시간표!$Y$20:$AE$20,'[1]감독 순번'!B42)+COUNTIF([1]감독시간표!$E$26:$K$26,'[1]감독 순번'!B42)+COUNTIF([1]감독시간표!$T$26:$V$26,'[1]감독 순번'!B42)+COUNTIF([1]감독시간표!$Y$26:$AA$26,'[1]감독 순번'!B42)+COUNTIF([1]감독시간표!$E$29:$S$29,'[1]감독 순번'!B42)+COUNTIF([1]감독시간표!$AA$29:$AC$29,'[1]감독 순번'!B42)+COUNTIF([1]감독시간표!$AF$29:$AI$29,'[1]감독 순번'!B42)+COUNTIF([1]감독시간표!$E$35:$P$35,'[1]감독 순번'!B42)+COUNTIF([1]감독시간표!$AF$35:$AH$35,'[1]감독 순번'!B42)+COUNTIF([1]감독시간표!$E$41:$S$41,'[1]감독 순번'!B42)+COUNTIF([1]감독시간표!$Y$41:$AE$41,'[1]감독 순번'!B42)+COUNTIF([1]감독시간표!$E$47:$Q$47,'[1]감독 순번'!B42)+COUNTIF([1]감독시간표!$Y$47:$AC$47,'[1]감독 순번'!B42)</f>
        <v>#VALUE!</v>
      </c>
      <c r="F42" s="199" t="e">
        <f>COUNTIF([1]감독시간표!$E$10:$K$11,'[1]감독 순번'!B42)+COUNTIF([1]감독시간표!$E$13:$S$14,'[1]감독 순번'!B42)+COUNTIF([1]감독시간표!$Y$13:$AE$14,'[1]감독 순번'!B42)+COUNTIF([1]감독시간표!$L$16:$S$17,'[1]감독 순번'!B42)+COUNTIF([1]감독시간표!$Y$16:$AE$17,'[1]감독 순번'!B42)+COUNTIF([1]감독시간표!$E$22:$S$23,'[1]감독 순번'!B42)+COUNTIF([1]감독시간표!$Y$22:$AE$23,'[1]감독 순번'!B42)+COUNTIF([1]감독시간표!$L$25:$S$26,'[1]감독 순번'!B42)+COUNTIF([1]감독시간표!$AJ$25:$AK$26,'[1]감독 순번'!B42)+COUNTIF([1]감독시간표!$E$31:$S$32,'[1]감독 순번'!B42)+COUNTIF([1]감독시간표!$Y$31:$AE$32,'[1]감독 순번'!B42)+COUNTIF([1]감독시간표!$W$34:$AE$35,'[1]감독 순번'!B42)+COUNTIF([1]감독시간표!$E$37:$S$38,'[1]감독 순번'!B42)+COUNTIF([1]감독시간표!$Y$37:$AE$38,'[1]감독 순번'!B42)+COUNTIF([1]감독시간표!$E$43:$S$44,'[1]감독 순번'!B42)+COUNTIF([1]감독시간표!$Y$43:$AE$44,'[1]감독 순번'!B42)+COUNTIF([1]감독시간표!$X$46,'[1]감독 순번'!B42)+COUNTIF([1]감독시간표!$AG$46,'[1]감독 순번'!B42)</f>
        <v>#VALUE!</v>
      </c>
      <c r="G42" s="200" t="e">
        <f t="shared" si="0"/>
        <v>#VALUE!</v>
      </c>
      <c r="H42" s="201"/>
      <c r="I42" s="199"/>
      <c r="J42" s="199"/>
      <c r="K42" s="202"/>
      <c r="L42" s="203"/>
      <c r="M42" s="204"/>
      <c r="N42" s="204"/>
      <c r="O42" s="204"/>
      <c r="P42" s="214"/>
      <c r="Q42" s="54"/>
    </row>
    <row r="43" spans="2:17" ht="20" customHeight="1">
      <c r="B43" s="206">
        <v>39</v>
      </c>
      <c r="C43" s="209" t="str">
        <f>[1]감독시간표!Q60</f>
        <v>차미숙</v>
      </c>
      <c r="D43" s="199" t="e">
        <f>COUNTIF([1]감독시간표!$L$10:$S$10,'[1]감독 순번'!B43)+COUNTIF([1]감독시간표!$Y$10:$AE$10,'[1]감독 순번'!B43)+COUNTIF([1]감독시간표!$E$16:$K$16,'[1]감독 순번'!B43)+COUNTIF([1]감독시간표!$T$16:$V$16,'[1]감독 순번'!B43)+COUNTIF([1]감독시간표!$AI$16,'[1]감독 순번'!B43)+COUNTIF([1]감독시간표!$E$19:$S$19,'[1]감독 순번'!B43)+COUNTIF([1]감독시간표!$Y$19:$AE$19,'[1]감독 순번'!B43)+COUNTIF([1]감독시간표!$E$25:$K$25,'[1]감독 순번'!B43)+COUNTIF([1]감독시간표!$T$25:$V$25,'[1]감독 순번'!B43)+COUNTIF([1]감독시간표!$Y$25:$AA$25,'[1]감독 순번'!B43)+COUNTIF([1]감독시간표!$E$28:$S$28,'[1]감독 순번'!B43)+COUNTIF([1]감독시간표!$AA$28:$AC$28,'[1]감독 순번'!B43)+COUNTIF([1]감독시간표!$AF$28:$AI$28,'[1]감독 순번'!B43)+COUNTIF([1]감독시간표!$E$34:$P$34,'[1]감독 순번'!B43)+COUNTIF([1]감독시간표!$AF$34:$AH$34,'[1]감독 순번'!B43)+COUNTIF([1]감독시간표!$E$40:$S$40,'[1]감독 순번'!B43)+COUNTIF([1]감독시간표!$Y$40:$AE$40,'[1]감독 순번'!B43)+COUNTIF([1]감독시간표!$E$46:$Q$46,'[1]감독 순번'!B43)+COUNTIF([1]감독시간표!$Y$46:$AC$46,'[1]감독 순번'!B43)</f>
        <v>#VALUE!</v>
      </c>
      <c r="E43" s="199" t="e">
        <f>COUNTIF([1]감독시간표!$L$11:$S$11,'[1]감독 순번'!B43)+COUNTIF([1]감독시간표!$Y$11:$AE$11,'[1]감독 순번'!B43)+COUNTIF([1]감독시간표!$E$17:$K$17,'[1]감독 순번'!B43)+COUNTIF([1]감독시간표!$T$17:$V$17,'[1]감독 순번'!B43)+COUNTIF([1]감독시간표!$AI$17,'[1]감독 순번'!B43)+COUNTIF([1]감독시간표!$E$20:$S$20,'[1]감독 순번'!B43)+COUNTIF([1]감독시간표!$Y$20:$AE$20,'[1]감독 순번'!B43)+COUNTIF([1]감독시간표!$E$26:$K$26,'[1]감독 순번'!B43)+COUNTIF([1]감독시간표!$T$26:$V$26,'[1]감독 순번'!B43)+COUNTIF([1]감독시간표!$Y$26:$AA$26,'[1]감독 순번'!B43)+COUNTIF([1]감독시간표!$E$29:$S$29,'[1]감독 순번'!B43)+COUNTIF([1]감독시간표!$AA$29:$AC$29,'[1]감독 순번'!B43)+COUNTIF([1]감독시간표!$AF$29:$AI$29,'[1]감독 순번'!B43)+COUNTIF([1]감독시간표!$E$35:$P$35,'[1]감독 순번'!B43)+COUNTIF([1]감독시간표!$AF$35:$AH$35,'[1]감독 순번'!B43)+COUNTIF([1]감독시간표!$E$41:$S$41,'[1]감독 순번'!B43)+COUNTIF([1]감독시간표!$Y$41:$AE$41,'[1]감독 순번'!B43)+COUNTIF([1]감독시간표!$E$47:$Q$47,'[1]감독 순번'!B43)+COUNTIF([1]감독시간표!$Y$47:$AC$47,'[1]감독 순번'!B43)</f>
        <v>#VALUE!</v>
      </c>
      <c r="F43" s="199" t="e">
        <f>COUNTIF([1]감독시간표!$E$10:$K$11,'[1]감독 순번'!B43)+COUNTIF([1]감독시간표!$E$13:$S$14,'[1]감독 순번'!B43)+COUNTIF([1]감독시간표!$Y$13:$AE$14,'[1]감독 순번'!B43)+COUNTIF([1]감독시간표!$L$16:$S$17,'[1]감독 순번'!B43)+COUNTIF([1]감독시간표!$Y$16:$AE$17,'[1]감독 순번'!B43)+COUNTIF([1]감독시간표!$E$22:$S$23,'[1]감독 순번'!B43)+COUNTIF([1]감독시간표!$Y$22:$AE$23,'[1]감독 순번'!B43)+COUNTIF([1]감독시간표!$L$25:$S$26,'[1]감독 순번'!B43)+COUNTIF([1]감독시간표!$AJ$25:$AK$26,'[1]감독 순번'!B43)+COUNTIF([1]감독시간표!$E$31:$S$32,'[1]감독 순번'!B43)+COUNTIF([1]감독시간표!$Y$31:$AE$32,'[1]감독 순번'!B43)+COUNTIF([1]감독시간표!$W$34:$AE$35,'[1]감독 순번'!B43)+COUNTIF([1]감독시간표!$E$37:$S$38,'[1]감독 순번'!B43)+COUNTIF([1]감독시간표!$Y$37:$AE$38,'[1]감독 순번'!B43)+COUNTIF([1]감독시간표!$E$43:$S$44,'[1]감독 순번'!B43)+COUNTIF([1]감독시간표!$Y$43:$AE$44,'[1]감독 순번'!B43)+COUNTIF([1]감독시간표!$X$46,'[1]감독 순번'!B43)+COUNTIF([1]감독시간표!$AG$46,'[1]감독 순번'!B43)</f>
        <v>#VALUE!</v>
      </c>
      <c r="G43" s="200" t="e">
        <f t="shared" si="0"/>
        <v>#VALUE!</v>
      </c>
      <c r="H43" s="201"/>
      <c r="I43" s="199"/>
      <c r="J43" s="199"/>
      <c r="K43" s="202"/>
      <c r="L43" s="203"/>
      <c r="M43" s="204"/>
      <c r="N43" s="204"/>
      <c r="O43" s="204"/>
      <c r="P43" s="207"/>
      <c r="Q43" s="54"/>
    </row>
    <row r="44" spans="2:17" ht="20" customHeight="1">
      <c r="B44" s="206">
        <v>40</v>
      </c>
      <c r="C44" s="209" t="str">
        <f>[1]감독시간표!Q61</f>
        <v>이은경</v>
      </c>
      <c r="D44" s="199" t="e">
        <f>COUNTIF([1]감독시간표!$L$10:$S$10,'[1]감독 순번'!B44)+COUNTIF([1]감독시간표!$Y$10:$AE$10,'[1]감독 순번'!B44)+COUNTIF([1]감독시간표!$E$16:$K$16,'[1]감독 순번'!B44)+COUNTIF([1]감독시간표!$T$16:$V$16,'[1]감독 순번'!B44)+COUNTIF([1]감독시간표!$AI$16,'[1]감독 순번'!B44)+COUNTIF([1]감독시간표!$E$19:$S$19,'[1]감독 순번'!B44)+COUNTIF([1]감독시간표!$Y$19:$AE$19,'[1]감독 순번'!B44)+COUNTIF([1]감독시간표!$E$25:$K$25,'[1]감독 순번'!B44)+COUNTIF([1]감독시간표!$T$25:$V$25,'[1]감독 순번'!B44)+COUNTIF([1]감독시간표!$Y$25:$AA$25,'[1]감독 순번'!B44)+COUNTIF([1]감독시간표!$E$28:$S$28,'[1]감독 순번'!B44)+COUNTIF([1]감독시간표!$AA$28:$AC$28,'[1]감독 순번'!B44)+COUNTIF([1]감독시간표!$AF$28:$AI$28,'[1]감독 순번'!B44)+COUNTIF([1]감독시간표!$E$34:$P$34,'[1]감독 순번'!B44)+COUNTIF([1]감독시간표!$AF$34:$AH$34,'[1]감독 순번'!B44)+COUNTIF([1]감독시간표!$E$40:$S$40,'[1]감독 순번'!B44)+COUNTIF([1]감독시간표!$Y$40:$AE$40,'[1]감독 순번'!B44)+COUNTIF([1]감독시간표!$E$46:$Q$46,'[1]감독 순번'!B44)+COUNTIF([1]감독시간표!$Y$46:$AC$46,'[1]감독 순번'!B44)</f>
        <v>#VALUE!</v>
      </c>
      <c r="E44" s="199" t="e">
        <f>COUNTIF([1]감독시간표!$L$11:$S$11,'[1]감독 순번'!B44)+COUNTIF([1]감독시간표!$Y$11:$AE$11,'[1]감독 순번'!B44)+COUNTIF([1]감독시간표!$E$17:$K$17,'[1]감독 순번'!B44)+COUNTIF([1]감독시간표!$T$17:$V$17,'[1]감독 순번'!B44)+COUNTIF([1]감독시간표!$AI$17,'[1]감독 순번'!B44)+COUNTIF([1]감독시간표!$E$20:$S$20,'[1]감독 순번'!B44)+COUNTIF([1]감독시간표!$Y$20:$AE$20,'[1]감독 순번'!B44)+COUNTIF([1]감독시간표!$E$26:$K$26,'[1]감독 순번'!B44)+COUNTIF([1]감독시간표!$T$26:$V$26,'[1]감독 순번'!B44)+COUNTIF([1]감독시간표!$Y$26:$AA$26,'[1]감독 순번'!B44)+COUNTIF([1]감독시간표!$E$29:$S$29,'[1]감독 순번'!B44)+COUNTIF([1]감독시간표!$AA$29:$AC$29,'[1]감독 순번'!B44)+COUNTIF([1]감독시간표!$AF$29:$AI$29,'[1]감독 순번'!B44)+COUNTIF([1]감독시간표!$E$35:$P$35,'[1]감독 순번'!B44)+COUNTIF([1]감독시간표!$AF$35:$AH$35,'[1]감독 순번'!B44)+COUNTIF([1]감독시간표!$E$41:$S$41,'[1]감독 순번'!B44)+COUNTIF([1]감독시간표!$Y$41:$AE$41,'[1]감독 순번'!B44)+COUNTIF([1]감독시간표!$E$47:$Q$47,'[1]감독 순번'!B44)+COUNTIF([1]감독시간표!$Y$47:$AC$47,'[1]감독 순번'!B44)</f>
        <v>#VALUE!</v>
      </c>
      <c r="F44" s="199" t="e">
        <f>COUNTIF([1]감독시간표!$E$10:$K$11,'[1]감독 순번'!B44)+COUNTIF([1]감독시간표!$E$13:$S$14,'[1]감독 순번'!B44)+COUNTIF([1]감독시간표!$Y$13:$AE$14,'[1]감독 순번'!B44)+COUNTIF([1]감독시간표!$L$16:$S$17,'[1]감독 순번'!B44)+COUNTIF([1]감독시간표!$Y$16:$AE$17,'[1]감독 순번'!B44)+COUNTIF([1]감독시간표!$E$22:$S$23,'[1]감독 순번'!B44)+COUNTIF([1]감독시간표!$Y$22:$AE$23,'[1]감독 순번'!B44)+COUNTIF([1]감독시간표!$L$25:$S$26,'[1]감독 순번'!B44)+COUNTIF([1]감독시간표!$AJ$25:$AK$26,'[1]감독 순번'!B44)+COUNTIF([1]감독시간표!$E$31:$S$32,'[1]감독 순번'!B44)+COUNTIF([1]감독시간표!$Y$31:$AE$32,'[1]감독 순번'!B44)+COUNTIF([1]감독시간표!$W$34:$AE$35,'[1]감독 순번'!B44)+COUNTIF([1]감독시간표!$E$37:$S$38,'[1]감독 순번'!B44)+COUNTIF([1]감독시간표!$Y$37:$AE$38,'[1]감독 순번'!B44)+COUNTIF([1]감독시간표!$E$43:$S$44,'[1]감독 순번'!B44)+COUNTIF([1]감독시간표!$Y$43:$AE$44,'[1]감독 순번'!B44)+COUNTIF([1]감독시간표!$X$46,'[1]감독 순번'!B44)+COUNTIF([1]감독시간표!$AG$46,'[1]감독 순번'!B44)</f>
        <v>#VALUE!</v>
      </c>
      <c r="G44" s="215" t="e">
        <f t="shared" si="0"/>
        <v>#VALUE!</v>
      </c>
      <c r="H44" s="216"/>
      <c r="I44" s="199"/>
      <c r="J44" s="199"/>
      <c r="K44" s="202"/>
      <c r="L44" s="203"/>
      <c r="M44" s="204"/>
      <c r="N44" s="204"/>
      <c r="O44" s="204"/>
      <c r="P44" s="217"/>
      <c r="Q44" s="54"/>
    </row>
    <row r="45" spans="2:17" ht="20" customHeight="1">
      <c r="B45" s="206">
        <v>41</v>
      </c>
      <c r="C45" s="198" t="str">
        <f>[1]감독시간표!V52</f>
        <v>오수연</v>
      </c>
      <c r="D45" s="199" t="e">
        <f>COUNTIF([1]감독시간표!$L$10:$S$10,'[1]감독 순번'!B45)+COUNTIF([1]감독시간표!$Y$10:$AE$10,'[1]감독 순번'!B45)+COUNTIF([1]감독시간표!$E$16:$K$16,'[1]감독 순번'!B45)+COUNTIF([1]감독시간표!$T$16:$V$16,'[1]감독 순번'!B45)+COUNTIF([1]감독시간표!$AI$16,'[1]감독 순번'!B45)+COUNTIF([1]감독시간표!$E$19:$S$19,'[1]감독 순번'!B45)+COUNTIF([1]감독시간표!$Y$19:$AE$19,'[1]감독 순번'!B45)+COUNTIF([1]감독시간표!$E$25:$K$25,'[1]감독 순번'!B45)+COUNTIF([1]감독시간표!$T$25:$V$25,'[1]감독 순번'!B45)+COUNTIF([1]감독시간표!$Y$25:$AA$25,'[1]감독 순번'!B45)+COUNTIF([1]감독시간표!$E$28:$S$28,'[1]감독 순번'!B45)+COUNTIF([1]감독시간표!$AA$28:$AC$28,'[1]감독 순번'!B45)+COUNTIF([1]감독시간표!$AF$28:$AI$28,'[1]감독 순번'!B45)+COUNTIF([1]감독시간표!$E$34:$P$34,'[1]감독 순번'!B45)+COUNTIF([1]감독시간표!$AF$34:$AH$34,'[1]감독 순번'!B45)+COUNTIF([1]감독시간표!$E$40:$S$40,'[1]감독 순번'!B45)+COUNTIF([1]감독시간표!$Y$40:$AE$40,'[1]감독 순번'!B45)+COUNTIF([1]감독시간표!$E$46:$Q$46,'[1]감독 순번'!B45)+COUNTIF([1]감독시간표!$Y$46:$AC$46,'[1]감독 순번'!B45)</f>
        <v>#VALUE!</v>
      </c>
      <c r="E45" s="199" t="e">
        <f>COUNTIF([1]감독시간표!$L$11:$S$11,'[1]감독 순번'!B45)+COUNTIF([1]감독시간표!$Y$11:$AE$11,'[1]감독 순번'!B45)+COUNTIF([1]감독시간표!$E$17:$K$17,'[1]감독 순번'!B45)+COUNTIF([1]감독시간표!$T$17:$V$17,'[1]감독 순번'!B45)+COUNTIF([1]감독시간표!$AI$17,'[1]감독 순번'!B45)+COUNTIF([1]감독시간표!$E$20:$S$20,'[1]감독 순번'!B45)+COUNTIF([1]감독시간표!$Y$20:$AE$20,'[1]감독 순번'!B45)+COUNTIF([1]감독시간표!$E$26:$K$26,'[1]감독 순번'!B45)+COUNTIF([1]감독시간표!$T$26:$V$26,'[1]감독 순번'!B45)+COUNTIF([1]감독시간표!$Y$26:$AA$26,'[1]감독 순번'!B45)+COUNTIF([1]감독시간표!$E$29:$S$29,'[1]감독 순번'!B45)+COUNTIF([1]감독시간표!$AA$29:$AC$29,'[1]감독 순번'!B45)+COUNTIF([1]감독시간표!$AF$29:$AI$29,'[1]감독 순번'!B45)+COUNTIF([1]감독시간표!$E$35:$P$35,'[1]감독 순번'!B45)+COUNTIF([1]감독시간표!$AF$35:$AH$35,'[1]감독 순번'!B45)+COUNTIF([1]감독시간표!$E$41:$S$41,'[1]감독 순번'!B45)+COUNTIF([1]감독시간표!$Y$41:$AE$41,'[1]감독 순번'!B45)+COUNTIF([1]감독시간표!$E$47:$Q$47,'[1]감독 순번'!B45)+COUNTIF([1]감독시간표!$Y$47:$AC$47,'[1]감독 순번'!B45)</f>
        <v>#VALUE!</v>
      </c>
      <c r="F45" s="199" t="e">
        <f>COUNTIF([1]감독시간표!$E$10:$K$11,'[1]감독 순번'!B45)+COUNTIF([1]감독시간표!$E$13:$S$14,'[1]감독 순번'!B45)+COUNTIF([1]감독시간표!$Y$13:$AE$14,'[1]감독 순번'!B45)+COUNTIF([1]감독시간표!$L$16:$S$17,'[1]감독 순번'!B45)+COUNTIF([1]감독시간표!$Y$16:$AE$17,'[1]감독 순번'!B45)+COUNTIF([1]감독시간표!$E$22:$S$23,'[1]감독 순번'!B45)+COUNTIF([1]감독시간표!$Y$22:$AE$23,'[1]감독 순번'!B45)+COUNTIF([1]감독시간표!$L$25:$S$26,'[1]감독 순번'!B45)+COUNTIF([1]감독시간표!$AJ$25:$AK$26,'[1]감독 순번'!B45)+COUNTIF([1]감독시간표!$E$31:$S$32,'[1]감독 순번'!B45)+COUNTIF([1]감독시간표!$Y$31:$AE$32,'[1]감독 순번'!B45)+COUNTIF([1]감독시간표!$W$34:$AE$35,'[1]감독 순번'!B45)+COUNTIF([1]감독시간표!$E$37:$S$38,'[1]감독 순번'!B45)+COUNTIF([1]감독시간표!$Y$37:$AE$38,'[1]감독 순번'!B45)+COUNTIF([1]감독시간표!$E$43:$S$44,'[1]감독 순번'!B45)+COUNTIF([1]감독시간표!$Y$43:$AE$44,'[1]감독 순번'!B45)+COUNTIF([1]감독시간표!$X$46,'[1]감독 순번'!B45)+COUNTIF([1]감독시간표!$AG$46,'[1]감독 순번'!B45)</f>
        <v>#VALUE!</v>
      </c>
      <c r="G45" s="200" t="e">
        <f t="shared" si="0"/>
        <v>#VALUE!</v>
      </c>
      <c r="H45" s="201"/>
      <c r="I45" s="199"/>
      <c r="J45" s="199"/>
      <c r="K45" s="202"/>
      <c r="L45" s="203"/>
      <c r="M45" s="204"/>
      <c r="N45" s="204"/>
      <c r="O45" s="204"/>
      <c r="P45" s="207" t="s">
        <v>2325</v>
      </c>
      <c r="Q45" s="54"/>
    </row>
    <row r="46" spans="2:17" ht="20" customHeight="1">
      <c r="B46" s="206">
        <v>42</v>
      </c>
      <c r="C46" s="198" t="str">
        <f>[1]감독시간표!V53</f>
        <v>이진영</v>
      </c>
      <c r="D46" s="199" t="e">
        <f>COUNTIF([1]감독시간표!$L$10:$S$10,'[1]감독 순번'!B46)+COUNTIF([1]감독시간표!$Y$10:$AE$10,'[1]감독 순번'!B46)+COUNTIF([1]감독시간표!$E$16:$K$16,'[1]감독 순번'!B46)+COUNTIF([1]감독시간표!$T$16:$V$16,'[1]감독 순번'!B46)+COUNTIF([1]감독시간표!$AI$16,'[1]감독 순번'!B46)+COUNTIF([1]감독시간표!$E$19:$S$19,'[1]감독 순번'!B46)+COUNTIF([1]감독시간표!$Y$19:$AE$19,'[1]감독 순번'!B46)+COUNTIF([1]감독시간표!$E$25:$K$25,'[1]감독 순번'!B46)+COUNTIF([1]감독시간표!$T$25:$V$25,'[1]감독 순번'!B46)+COUNTIF([1]감독시간표!$Y$25:$AA$25,'[1]감독 순번'!B46)+COUNTIF([1]감독시간표!$E$28:$S$28,'[1]감독 순번'!B46)+COUNTIF([1]감독시간표!$AA$28:$AC$28,'[1]감독 순번'!B46)+COUNTIF([1]감독시간표!$AF$28:$AI$28,'[1]감독 순번'!B46)+COUNTIF([1]감독시간표!$E$34:$P$34,'[1]감독 순번'!B46)+COUNTIF([1]감독시간표!$AF$34:$AH$34,'[1]감독 순번'!B46)+COUNTIF([1]감독시간표!$E$40:$S$40,'[1]감독 순번'!B46)+COUNTIF([1]감독시간표!$Y$40:$AE$40,'[1]감독 순번'!B46)+COUNTIF([1]감독시간표!$E$46:$Q$46,'[1]감독 순번'!B46)+COUNTIF([1]감독시간표!$Y$46:$AC$46,'[1]감독 순번'!B46)</f>
        <v>#VALUE!</v>
      </c>
      <c r="E46" s="199" t="e">
        <f>COUNTIF([1]감독시간표!$L$11:$S$11,'[1]감독 순번'!B46)+COUNTIF([1]감독시간표!$Y$11:$AE$11,'[1]감독 순번'!B46)+COUNTIF([1]감독시간표!$E$17:$K$17,'[1]감독 순번'!B46)+COUNTIF([1]감독시간표!$T$17:$V$17,'[1]감독 순번'!B46)+COUNTIF([1]감독시간표!$AI$17,'[1]감독 순번'!B46)+COUNTIF([1]감독시간표!$E$20:$S$20,'[1]감독 순번'!B46)+COUNTIF([1]감독시간표!$Y$20:$AE$20,'[1]감독 순번'!B46)+COUNTIF([1]감독시간표!$E$26:$K$26,'[1]감독 순번'!B46)+COUNTIF([1]감독시간표!$T$26:$V$26,'[1]감독 순번'!B46)+COUNTIF([1]감독시간표!$Y$26:$AA$26,'[1]감독 순번'!B46)+COUNTIF([1]감독시간표!$E$29:$S$29,'[1]감독 순번'!B46)+COUNTIF([1]감독시간표!$AA$29:$AC$29,'[1]감독 순번'!B46)+COUNTIF([1]감독시간표!$AF$29:$AI$29,'[1]감독 순번'!B46)+COUNTIF([1]감독시간표!$E$35:$P$35,'[1]감독 순번'!B46)+COUNTIF([1]감독시간표!$AF$35:$AH$35,'[1]감독 순번'!B46)+COUNTIF([1]감독시간표!$E$41:$S$41,'[1]감독 순번'!B46)+COUNTIF([1]감독시간표!$Y$41:$AE$41,'[1]감독 순번'!B46)+COUNTIF([1]감독시간표!$E$47:$Q$47,'[1]감독 순번'!B46)+COUNTIF([1]감독시간표!$Y$47:$AC$47,'[1]감독 순번'!B46)</f>
        <v>#VALUE!</v>
      </c>
      <c r="F46" s="199" t="e">
        <f>COUNTIF([1]감독시간표!$E$10:$K$11,'[1]감독 순번'!B46)+COUNTIF([1]감독시간표!$E$13:$S$14,'[1]감독 순번'!B46)+COUNTIF([1]감독시간표!$Y$13:$AE$14,'[1]감독 순번'!B46)+COUNTIF([1]감독시간표!$L$16:$S$17,'[1]감독 순번'!B46)+COUNTIF([1]감독시간표!$Y$16:$AE$17,'[1]감독 순번'!B46)+COUNTIF([1]감독시간표!$E$22:$S$23,'[1]감독 순번'!B46)+COUNTIF([1]감독시간표!$Y$22:$AE$23,'[1]감독 순번'!B46)+COUNTIF([1]감독시간표!$L$25:$S$26,'[1]감독 순번'!B46)+COUNTIF([1]감독시간표!$AJ$25:$AK$26,'[1]감독 순번'!B46)+COUNTIF([1]감독시간표!$E$31:$S$32,'[1]감독 순번'!B46)+COUNTIF([1]감독시간표!$Y$31:$AE$32,'[1]감독 순번'!B46)+COUNTIF([1]감독시간표!$W$34:$AE$35,'[1]감독 순번'!B46)+COUNTIF([1]감독시간표!$E$37:$S$38,'[1]감독 순번'!B46)+COUNTIF([1]감독시간표!$Y$37:$AE$38,'[1]감독 순번'!B46)+COUNTIF([1]감독시간표!$E$43:$S$44,'[1]감독 순번'!B46)+COUNTIF([1]감독시간표!$Y$43:$AE$44,'[1]감독 순번'!B46)+COUNTIF([1]감독시간표!$X$46,'[1]감독 순번'!B46)+COUNTIF([1]감독시간표!$AG$46,'[1]감독 순번'!B46)</f>
        <v>#VALUE!</v>
      </c>
      <c r="G46" s="200" t="e">
        <f t="shared" si="0"/>
        <v>#VALUE!</v>
      </c>
      <c r="H46" s="201"/>
      <c r="I46" s="199"/>
      <c r="J46" s="199"/>
      <c r="K46" s="202"/>
      <c r="L46" s="203"/>
      <c r="M46" s="204"/>
      <c r="N46" s="204"/>
      <c r="O46" s="204"/>
      <c r="P46" s="207"/>
      <c r="Q46" s="54"/>
    </row>
    <row r="47" spans="2:17" ht="20" customHeight="1">
      <c r="B47" s="206">
        <v>43</v>
      </c>
      <c r="C47" s="198" t="str">
        <f>[1]감독시간표!V54</f>
        <v>박홍재</v>
      </c>
      <c r="D47" s="199" t="e">
        <f>COUNTIF([1]감독시간표!$L$10:$S$10,'[1]감독 순번'!B47)+COUNTIF([1]감독시간표!$Y$10:$AE$10,'[1]감독 순번'!B47)+COUNTIF([1]감독시간표!$E$16:$K$16,'[1]감독 순번'!B47)+COUNTIF([1]감독시간표!$T$16:$V$16,'[1]감독 순번'!B47)+COUNTIF([1]감독시간표!$AI$16,'[1]감독 순번'!B47)+COUNTIF([1]감독시간표!$E$19:$S$19,'[1]감독 순번'!B47)+COUNTIF([1]감독시간표!$Y$19:$AE$19,'[1]감독 순번'!B47)+COUNTIF([1]감독시간표!$E$25:$K$25,'[1]감독 순번'!B47)+COUNTIF([1]감독시간표!$T$25:$V$25,'[1]감독 순번'!B47)+COUNTIF([1]감독시간표!$Y$25:$AA$25,'[1]감독 순번'!B47)+COUNTIF([1]감독시간표!$E$28:$S$28,'[1]감독 순번'!B47)+COUNTIF([1]감독시간표!$AA$28:$AC$28,'[1]감독 순번'!B47)+COUNTIF([1]감독시간표!$AF$28:$AI$28,'[1]감독 순번'!B47)+COUNTIF([1]감독시간표!$E$34:$P$34,'[1]감독 순번'!B47)+COUNTIF([1]감독시간표!$AF$34:$AH$34,'[1]감독 순번'!B47)+COUNTIF([1]감독시간표!$E$40:$S$40,'[1]감독 순번'!B47)+COUNTIF([1]감독시간표!$Y$40:$AE$40,'[1]감독 순번'!B47)+COUNTIF([1]감독시간표!$E$46:$Q$46,'[1]감독 순번'!B47)+COUNTIF([1]감독시간표!$Y$46:$AC$46,'[1]감독 순번'!B47)</f>
        <v>#VALUE!</v>
      </c>
      <c r="E47" s="199" t="e">
        <f>COUNTIF([1]감독시간표!$L$11:$S$11,'[1]감독 순번'!B47)+COUNTIF([1]감독시간표!$Y$11:$AE$11,'[1]감독 순번'!B47)+COUNTIF([1]감독시간표!$E$17:$K$17,'[1]감독 순번'!B47)+COUNTIF([1]감독시간표!$T$17:$V$17,'[1]감독 순번'!B47)+COUNTIF([1]감독시간표!$AI$17,'[1]감독 순번'!B47)+COUNTIF([1]감독시간표!$E$20:$S$20,'[1]감독 순번'!B47)+COUNTIF([1]감독시간표!$Y$20:$AE$20,'[1]감독 순번'!B47)+COUNTIF([1]감독시간표!$E$26:$K$26,'[1]감독 순번'!B47)+COUNTIF([1]감독시간표!$T$26:$V$26,'[1]감독 순번'!B47)+COUNTIF([1]감독시간표!$Y$26:$AA$26,'[1]감독 순번'!B47)+COUNTIF([1]감독시간표!$E$29:$S$29,'[1]감독 순번'!B47)+COUNTIF([1]감독시간표!$AA$29:$AC$29,'[1]감독 순번'!B47)+COUNTIF([1]감독시간표!$AF$29:$AI$29,'[1]감독 순번'!B47)+COUNTIF([1]감독시간표!$E$35:$P$35,'[1]감독 순번'!B47)+COUNTIF([1]감독시간표!$AF$35:$AH$35,'[1]감독 순번'!B47)+COUNTIF([1]감독시간표!$E$41:$S$41,'[1]감독 순번'!B47)+COUNTIF([1]감독시간표!$Y$41:$AE$41,'[1]감독 순번'!B47)+COUNTIF([1]감독시간표!$E$47:$Q$47,'[1]감독 순번'!B47)+COUNTIF([1]감독시간표!$Y$47:$AC$47,'[1]감독 순번'!B47)</f>
        <v>#VALUE!</v>
      </c>
      <c r="F47" s="199" t="e">
        <f>COUNTIF([1]감독시간표!$E$10:$K$11,'[1]감독 순번'!B47)+COUNTIF([1]감독시간표!$E$13:$S$14,'[1]감독 순번'!B47)+COUNTIF([1]감독시간표!$Y$13:$AE$14,'[1]감독 순번'!B47)+COUNTIF([1]감독시간표!$L$16:$S$17,'[1]감독 순번'!B47)+COUNTIF([1]감독시간표!$Y$16:$AE$17,'[1]감독 순번'!B47)+COUNTIF([1]감독시간표!$E$22:$S$23,'[1]감독 순번'!B47)+COUNTIF([1]감독시간표!$Y$22:$AE$23,'[1]감독 순번'!B47)+COUNTIF([1]감독시간표!$L$25:$S$26,'[1]감독 순번'!B47)+COUNTIF([1]감독시간표!$AJ$25:$AK$26,'[1]감독 순번'!B47)+COUNTIF([1]감독시간표!$E$31:$S$32,'[1]감독 순번'!B47)+COUNTIF([1]감독시간표!$Y$31:$AE$32,'[1]감독 순번'!B47)+COUNTIF([1]감독시간표!$W$34:$AE$35,'[1]감독 순번'!B47)+COUNTIF([1]감독시간표!$E$37:$S$38,'[1]감독 순번'!B47)+COUNTIF([1]감독시간표!$Y$37:$AE$38,'[1]감독 순번'!B47)+COUNTIF([1]감독시간표!$E$43:$S$44,'[1]감독 순번'!B47)+COUNTIF([1]감독시간표!$Y$43:$AE$44,'[1]감독 순번'!B47)+COUNTIF([1]감독시간표!$X$46,'[1]감독 순번'!B47)+COUNTIF([1]감독시간표!$AG$46,'[1]감독 순번'!B47)</f>
        <v>#VALUE!</v>
      </c>
      <c r="G47" s="200" t="e">
        <f t="shared" si="0"/>
        <v>#VALUE!</v>
      </c>
      <c r="H47" s="201"/>
      <c r="I47" s="199"/>
      <c r="J47" s="199"/>
      <c r="K47" s="202"/>
      <c r="L47" s="203"/>
      <c r="M47" s="204"/>
      <c r="N47" s="204"/>
      <c r="O47" s="204"/>
      <c r="P47" s="207"/>
      <c r="Q47" s="54" t="s">
        <v>2210</v>
      </c>
    </row>
    <row r="48" spans="2:17" ht="20" customHeight="1">
      <c r="B48" s="206">
        <v>44</v>
      </c>
      <c r="C48" s="198" t="str">
        <f>[1]감독시간표!V55</f>
        <v>김상준</v>
      </c>
      <c r="D48" s="199" t="e">
        <f>COUNTIF([1]감독시간표!$L$10:$S$10,'[1]감독 순번'!B48)+COUNTIF([1]감독시간표!$Y$10:$AE$10,'[1]감독 순번'!B48)+COUNTIF([1]감독시간표!$E$16:$K$16,'[1]감독 순번'!B48)+COUNTIF([1]감독시간표!$T$16:$V$16,'[1]감독 순번'!B48)+COUNTIF([1]감독시간표!$AI$16,'[1]감독 순번'!B48)+COUNTIF([1]감독시간표!$E$19:$S$19,'[1]감독 순번'!B48)+COUNTIF([1]감독시간표!$Y$19:$AE$19,'[1]감독 순번'!B48)+COUNTIF([1]감독시간표!$E$25:$K$25,'[1]감독 순번'!B48)+COUNTIF([1]감독시간표!$T$25:$V$25,'[1]감독 순번'!B48)+COUNTIF([1]감독시간표!$Y$25:$AA$25,'[1]감독 순번'!B48)+COUNTIF([1]감독시간표!$E$28:$S$28,'[1]감독 순번'!B48)+COUNTIF([1]감독시간표!$AA$28:$AC$28,'[1]감독 순번'!B48)+COUNTIF([1]감독시간표!$AF$28:$AI$28,'[1]감독 순번'!B48)+COUNTIF([1]감독시간표!$E$34:$P$34,'[1]감독 순번'!B48)+COUNTIF([1]감독시간표!$AF$34:$AH$34,'[1]감독 순번'!B48)+COUNTIF([1]감독시간표!$E$40:$S$40,'[1]감독 순번'!B48)+COUNTIF([1]감독시간표!$Y$40:$AE$40,'[1]감독 순번'!B48)+COUNTIF([1]감독시간표!$E$46:$Q$46,'[1]감독 순번'!B48)+COUNTIF([1]감독시간표!$Y$46:$AC$46,'[1]감독 순번'!B48)</f>
        <v>#VALUE!</v>
      </c>
      <c r="E48" s="199" t="e">
        <f>COUNTIF([1]감독시간표!$L$11:$S$11,'[1]감독 순번'!B48)+COUNTIF([1]감독시간표!$Y$11:$AE$11,'[1]감독 순번'!B48)+COUNTIF([1]감독시간표!$E$17:$K$17,'[1]감독 순번'!B48)+COUNTIF([1]감독시간표!$T$17:$V$17,'[1]감독 순번'!B48)+COUNTIF([1]감독시간표!$AI$17,'[1]감독 순번'!B48)+COUNTIF([1]감독시간표!$E$20:$S$20,'[1]감독 순번'!B48)+COUNTIF([1]감독시간표!$Y$20:$AE$20,'[1]감독 순번'!B48)+COUNTIF([1]감독시간표!$E$26:$K$26,'[1]감독 순번'!B48)+COUNTIF([1]감독시간표!$T$26:$V$26,'[1]감독 순번'!B48)+COUNTIF([1]감독시간표!$Y$26:$AA$26,'[1]감독 순번'!B48)+COUNTIF([1]감독시간표!$E$29:$S$29,'[1]감독 순번'!B48)+COUNTIF([1]감독시간표!$AA$29:$AC$29,'[1]감독 순번'!B48)+COUNTIF([1]감독시간표!$AF$29:$AI$29,'[1]감독 순번'!B48)+COUNTIF([1]감독시간표!$E$35:$P$35,'[1]감독 순번'!B48)+COUNTIF([1]감독시간표!$AF$35:$AH$35,'[1]감독 순번'!B48)+COUNTIF([1]감독시간표!$E$41:$S$41,'[1]감독 순번'!B48)+COUNTIF([1]감독시간표!$Y$41:$AE$41,'[1]감독 순번'!B48)+COUNTIF([1]감독시간표!$E$47:$Q$47,'[1]감독 순번'!B48)+COUNTIF([1]감독시간표!$Y$47:$AC$47,'[1]감독 순번'!B48)</f>
        <v>#VALUE!</v>
      </c>
      <c r="F48" s="199" t="e">
        <f>COUNTIF([1]감독시간표!$E$10:$K$11,'[1]감독 순번'!B48)+COUNTIF([1]감독시간표!$E$13:$S$14,'[1]감독 순번'!B48)+COUNTIF([1]감독시간표!$Y$13:$AE$14,'[1]감독 순번'!B48)+COUNTIF([1]감독시간표!$L$16:$S$17,'[1]감독 순번'!B48)+COUNTIF([1]감독시간표!$Y$16:$AE$17,'[1]감독 순번'!B48)+COUNTIF([1]감독시간표!$E$22:$S$23,'[1]감독 순번'!B48)+COUNTIF([1]감독시간표!$Y$22:$AE$23,'[1]감독 순번'!B48)+COUNTIF([1]감독시간표!$L$25:$S$26,'[1]감독 순번'!B48)+COUNTIF([1]감독시간표!$AJ$25:$AK$26,'[1]감독 순번'!B48)+COUNTIF([1]감독시간표!$E$31:$S$32,'[1]감독 순번'!B48)+COUNTIF([1]감독시간표!$Y$31:$AE$32,'[1]감독 순번'!B48)+COUNTIF([1]감독시간표!$W$34:$AE$35,'[1]감독 순번'!B48)+COUNTIF([1]감독시간표!$E$37:$S$38,'[1]감독 순번'!B48)+COUNTIF([1]감독시간표!$Y$37:$AE$38,'[1]감독 순번'!B48)+COUNTIF([1]감독시간표!$E$43:$S$44,'[1]감독 순번'!B48)+COUNTIF([1]감독시간표!$Y$43:$AE$44,'[1]감독 순번'!B48)+COUNTIF([1]감독시간표!$X$46,'[1]감독 순번'!B48)+COUNTIF([1]감독시간표!$AG$46,'[1]감독 순번'!B48)</f>
        <v>#VALUE!</v>
      </c>
      <c r="G48" s="200" t="e">
        <f t="shared" si="0"/>
        <v>#VALUE!</v>
      </c>
      <c r="H48" s="201"/>
      <c r="I48" s="199"/>
      <c r="J48" s="199"/>
      <c r="K48" s="202"/>
      <c r="L48" s="203"/>
      <c r="M48" s="204"/>
      <c r="N48" s="204"/>
      <c r="O48" s="204"/>
      <c r="P48" s="207"/>
      <c r="Q48" s="54"/>
    </row>
    <row r="49" spans="2:17" ht="20" customHeight="1">
      <c r="B49" s="206">
        <v>45</v>
      </c>
      <c r="C49" s="198" t="str">
        <f>[1]감독시간표!V56</f>
        <v>은연주</v>
      </c>
      <c r="D49" s="199" t="e">
        <f>COUNTIF([1]감독시간표!$L$10:$S$10,'[1]감독 순번'!B49)+COUNTIF([1]감독시간표!$Y$10:$AE$10,'[1]감독 순번'!B49)+COUNTIF([1]감독시간표!$E$16:$K$16,'[1]감독 순번'!B49)+COUNTIF([1]감독시간표!$T$16:$V$16,'[1]감독 순번'!B49)+COUNTIF([1]감독시간표!$AI$16,'[1]감독 순번'!B49)+COUNTIF([1]감독시간표!$E$19:$S$19,'[1]감독 순번'!B49)+COUNTIF([1]감독시간표!$Y$19:$AE$19,'[1]감독 순번'!B49)+COUNTIF([1]감독시간표!$E$25:$K$25,'[1]감독 순번'!B49)+COUNTIF([1]감독시간표!$T$25:$V$25,'[1]감독 순번'!B49)+COUNTIF([1]감독시간표!$Y$25:$AA$25,'[1]감독 순번'!B49)+COUNTIF([1]감독시간표!$E$28:$S$28,'[1]감독 순번'!B49)+COUNTIF([1]감독시간표!$AA$28:$AC$28,'[1]감독 순번'!B49)+COUNTIF([1]감독시간표!$AF$28:$AI$28,'[1]감독 순번'!B49)+COUNTIF([1]감독시간표!$E$34:$P$34,'[1]감독 순번'!B49)+COUNTIF([1]감독시간표!$AF$34:$AH$34,'[1]감독 순번'!B49)+COUNTIF([1]감독시간표!$E$40:$S$40,'[1]감독 순번'!B49)+COUNTIF([1]감독시간표!$Y$40:$AE$40,'[1]감독 순번'!B49)+COUNTIF([1]감독시간표!$E$46:$Q$46,'[1]감독 순번'!B49)+COUNTIF([1]감독시간표!$Y$46:$AC$46,'[1]감독 순번'!B49)</f>
        <v>#VALUE!</v>
      </c>
      <c r="E49" s="199" t="e">
        <f>COUNTIF([1]감독시간표!$L$11:$S$11,'[1]감독 순번'!B49)+COUNTIF([1]감독시간표!$Y$11:$AE$11,'[1]감독 순번'!B49)+COUNTIF([1]감독시간표!$E$17:$K$17,'[1]감독 순번'!B49)+COUNTIF([1]감독시간표!$T$17:$V$17,'[1]감독 순번'!B49)+COUNTIF([1]감독시간표!$AI$17,'[1]감독 순번'!B49)+COUNTIF([1]감독시간표!$E$20:$S$20,'[1]감독 순번'!B49)+COUNTIF([1]감독시간표!$Y$20:$AE$20,'[1]감독 순번'!B49)+COUNTIF([1]감독시간표!$E$26:$K$26,'[1]감독 순번'!B49)+COUNTIF([1]감독시간표!$T$26:$V$26,'[1]감독 순번'!B49)+COUNTIF([1]감독시간표!$Y$26:$AA$26,'[1]감독 순번'!B49)+COUNTIF([1]감독시간표!$E$29:$S$29,'[1]감독 순번'!B49)+COUNTIF([1]감독시간표!$AA$29:$AC$29,'[1]감독 순번'!B49)+COUNTIF([1]감독시간표!$AF$29:$AI$29,'[1]감독 순번'!B49)+COUNTIF([1]감독시간표!$E$35:$P$35,'[1]감독 순번'!B49)+COUNTIF([1]감독시간표!$AF$35:$AH$35,'[1]감독 순번'!B49)+COUNTIF([1]감독시간표!$E$41:$S$41,'[1]감독 순번'!B49)+COUNTIF([1]감독시간표!$Y$41:$AE$41,'[1]감독 순번'!B49)+COUNTIF([1]감독시간표!$E$47:$Q$47,'[1]감독 순번'!B49)+COUNTIF([1]감독시간표!$Y$47:$AC$47,'[1]감독 순번'!B49)</f>
        <v>#VALUE!</v>
      </c>
      <c r="F49" s="199" t="e">
        <f>COUNTIF([1]감독시간표!$E$10:$K$11,'[1]감독 순번'!B49)+COUNTIF([1]감독시간표!$E$13:$S$14,'[1]감독 순번'!B49)+COUNTIF([1]감독시간표!$Y$13:$AE$14,'[1]감독 순번'!B49)+COUNTIF([1]감독시간표!$L$16:$S$17,'[1]감독 순번'!B49)+COUNTIF([1]감독시간표!$Y$16:$AE$17,'[1]감독 순번'!B49)+COUNTIF([1]감독시간표!$E$22:$S$23,'[1]감독 순번'!B49)+COUNTIF([1]감독시간표!$Y$22:$AE$23,'[1]감독 순번'!B49)+COUNTIF([1]감독시간표!$L$25:$S$26,'[1]감독 순번'!B49)+COUNTIF([1]감독시간표!$AJ$25:$AK$26,'[1]감독 순번'!B49)+COUNTIF([1]감독시간표!$E$31:$S$32,'[1]감독 순번'!B49)+COUNTIF([1]감독시간표!$Y$31:$AE$32,'[1]감독 순번'!B49)+COUNTIF([1]감독시간표!$W$34:$AE$35,'[1]감독 순번'!B49)+COUNTIF([1]감독시간표!$E$37:$S$38,'[1]감독 순번'!B49)+COUNTIF([1]감독시간표!$Y$37:$AE$38,'[1]감독 순번'!B49)+COUNTIF([1]감독시간표!$E$43:$S$44,'[1]감독 순번'!B49)+COUNTIF([1]감독시간표!$Y$43:$AE$44,'[1]감독 순번'!B49)+COUNTIF([1]감독시간표!$X$46,'[1]감독 순번'!B49)+COUNTIF([1]감독시간표!$AG$46,'[1]감독 순번'!B49)</f>
        <v>#VALUE!</v>
      </c>
      <c r="G49" s="200" t="e">
        <f t="shared" si="0"/>
        <v>#VALUE!</v>
      </c>
      <c r="H49" s="201"/>
      <c r="I49" s="199"/>
      <c r="J49" s="199"/>
      <c r="K49" s="202"/>
      <c r="L49" s="203"/>
      <c r="M49" s="204"/>
      <c r="N49" s="204"/>
      <c r="O49" s="204"/>
      <c r="P49" s="207"/>
      <c r="Q49" s="54" t="s">
        <v>2210</v>
      </c>
    </row>
    <row r="50" spans="2:17" ht="20" customHeight="1">
      <c r="B50" s="206">
        <v>46</v>
      </c>
      <c r="C50" s="198" t="str">
        <f>[1]감독시간표!V57</f>
        <v>박유성</v>
      </c>
      <c r="D50" s="199" t="e">
        <f>COUNTIF([1]감독시간표!$L$10:$S$10,'[1]감독 순번'!B50)+COUNTIF([1]감독시간표!$Y$10:$AE$10,'[1]감독 순번'!B50)+COUNTIF([1]감독시간표!$E$16:$K$16,'[1]감독 순번'!B50)+COUNTIF([1]감독시간표!$T$16:$V$16,'[1]감독 순번'!B50)+COUNTIF([1]감독시간표!$AI$16,'[1]감독 순번'!B50)+COUNTIF([1]감독시간표!$E$19:$S$19,'[1]감독 순번'!B50)+COUNTIF([1]감독시간표!$Y$19:$AE$19,'[1]감독 순번'!B50)+COUNTIF([1]감독시간표!$E$25:$K$25,'[1]감독 순번'!B50)+COUNTIF([1]감독시간표!$T$25:$V$25,'[1]감독 순번'!B50)+COUNTIF([1]감독시간표!$Y$25:$AA$25,'[1]감독 순번'!B50)+COUNTIF([1]감독시간표!$E$28:$S$28,'[1]감독 순번'!B50)+COUNTIF([1]감독시간표!$AA$28:$AC$28,'[1]감독 순번'!B50)+COUNTIF([1]감독시간표!$AF$28:$AI$28,'[1]감독 순번'!B50)+COUNTIF([1]감독시간표!$E$34:$P$34,'[1]감독 순번'!B50)+COUNTIF([1]감독시간표!$AF$34:$AH$34,'[1]감독 순번'!B50)+COUNTIF([1]감독시간표!$E$40:$S$40,'[1]감독 순번'!B50)+COUNTIF([1]감독시간표!$Y$40:$AE$40,'[1]감독 순번'!B50)+COUNTIF([1]감독시간표!$E$46:$Q$46,'[1]감독 순번'!B50)+COUNTIF([1]감독시간표!$Y$46:$AC$46,'[1]감독 순번'!B50)</f>
        <v>#VALUE!</v>
      </c>
      <c r="E50" s="199" t="e">
        <f>COUNTIF([1]감독시간표!$L$11:$S$11,'[1]감독 순번'!B50)+COUNTIF([1]감독시간표!$Y$11:$AE$11,'[1]감독 순번'!B50)+COUNTIF([1]감독시간표!$E$17:$K$17,'[1]감독 순번'!B50)+COUNTIF([1]감독시간표!$T$17:$V$17,'[1]감독 순번'!B50)+COUNTIF([1]감독시간표!$AI$17,'[1]감독 순번'!B50)+COUNTIF([1]감독시간표!$E$20:$S$20,'[1]감독 순번'!B50)+COUNTIF([1]감독시간표!$Y$20:$AE$20,'[1]감독 순번'!B50)+COUNTIF([1]감독시간표!$E$26:$K$26,'[1]감독 순번'!B50)+COUNTIF([1]감독시간표!$T$26:$V$26,'[1]감독 순번'!B50)+COUNTIF([1]감독시간표!$Y$26:$AA$26,'[1]감독 순번'!B50)+COUNTIF([1]감독시간표!$E$29:$S$29,'[1]감독 순번'!B50)+COUNTIF([1]감독시간표!$AA$29:$AC$29,'[1]감독 순번'!B50)+COUNTIF([1]감독시간표!$AF$29:$AI$29,'[1]감독 순번'!B50)+COUNTIF([1]감독시간표!$E$35:$P$35,'[1]감독 순번'!B50)+COUNTIF([1]감독시간표!$AF$35:$AH$35,'[1]감독 순번'!B50)+COUNTIF([1]감독시간표!$E$41:$S$41,'[1]감독 순번'!B50)+COUNTIF([1]감독시간표!$Y$41:$AE$41,'[1]감독 순번'!B50)+COUNTIF([1]감독시간표!$E$47:$Q$47,'[1]감독 순번'!B50)+COUNTIF([1]감독시간표!$Y$47:$AC$47,'[1]감독 순번'!B50)</f>
        <v>#VALUE!</v>
      </c>
      <c r="F50" s="199" t="e">
        <f>COUNTIF([1]감독시간표!$E$10:$K$11,'[1]감독 순번'!B50)+COUNTIF([1]감독시간표!$E$13:$S$14,'[1]감독 순번'!B50)+COUNTIF([1]감독시간표!$Y$13:$AE$14,'[1]감독 순번'!B50)+COUNTIF([1]감독시간표!$L$16:$S$17,'[1]감독 순번'!B50)+COUNTIF([1]감독시간표!$Y$16:$AE$17,'[1]감독 순번'!B50)+COUNTIF([1]감독시간표!$E$22:$S$23,'[1]감독 순번'!B50)+COUNTIF([1]감독시간표!$Y$22:$AE$23,'[1]감독 순번'!B50)+COUNTIF([1]감독시간표!$L$25:$S$26,'[1]감독 순번'!B50)+COUNTIF([1]감독시간표!$AJ$25:$AK$26,'[1]감독 순번'!B50)+COUNTIF([1]감독시간표!$E$31:$S$32,'[1]감독 순번'!B50)+COUNTIF([1]감독시간표!$Y$31:$AE$32,'[1]감독 순번'!B50)+COUNTIF([1]감독시간표!$W$34:$AE$35,'[1]감독 순번'!B50)+COUNTIF([1]감독시간표!$E$37:$S$38,'[1]감독 순번'!B50)+COUNTIF([1]감독시간표!$Y$37:$AE$38,'[1]감독 순번'!B50)+COUNTIF([1]감독시간표!$E$43:$S$44,'[1]감독 순번'!B50)+COUNTIF([1]감독시간표!$Y$43:$AE$44,'[1]감독 순번'!B50)+COUNTIF([1]감독시간표!$X$46,'[1]감독 순번'!B50)+COUNTIF([1]감독시간표!$AG$46,'[1]감독 순번'!B50)</f>
        <v>#VALUE!</v>
      </c>
      <c r="G50" s="200" t="e">
        <f t="shared" si="0"/>
        <v>#VALUE!</v>
      </c>
      <c r="H50" s="201"/>
      <c r="I50" s="199"/>
      <c r="J50" s="199"/>
      <c r="K50" s="202"/>
      <c r="L50" s="203"/>
      <c r="M50" s="204"/>
      <c r="N50" s="204"/>
      <c r="O50" s="204"/>
      <c r="P50" s="207"/>
      <c r="Q50" s="54"/>
    </row>
    <row r="51" spans="2:17" ht="20" customHeight="1">
      <c r="B51" s="206">
        <v>47</v>
      </c>
      <c r="C51" s="198" t="str">
        <f>[1]감독시간표!V58</f>
        <v>홍지훈</v>
      </c>
      <c r="D51" s="199" t="e">
        <f>COUNTIF([1]감독시간표!$L$10:$S$10,'[1]감독 순번'!B51)+COUNTIF([1]감독시간표!$Y$10:$AE$10,'[1]감독 순번'!B51)+COUNTIF([1]감독시간표!$E$16:$K$16,'[1]감독 순번'!B51)+COUNTIF([1]감독시간표!$T$16:$V$16,'[1]감독 순번'!B51)+COUNTIF([1]감독시간표!$AI$16,'[1]감독 순번'!B51)+COUNTIF([1]감독시간표!$E$19:$S$19,'[1]감독 순번'!B51)+COUNTIF([1]감독시간표!$Y$19:$AE$19,'[1]감독 순번'!B51)+COUNTIF([1]감독시간표!$E$25:$K$25,'[1]감독 순번'!B51)+COUNTIF([1]감독시간표!$T$25:$V$25,'[1]감독 순번'!B51)+COUNTIF([1]감독시간표!$Y$25:$AA$25,'[1]감독 순번'!B51)+COUNTIF([1]감독시간표!$E$28:$S$28,'[1]감독 순번'!B51)+COUNTIF([1]감독시간표!$AA$28:$AC$28,'[1]감독 순번'!B51)+COUNTIF([1]감독시간표!$AF$28:$AI$28,'[1]감독 순번'!B51)+COUNTIF([1]감독시간표!$E$34:$P$34,'[1]감독 순번'!B51)+COUNTIF([1]감독시간표!$AF$34:$AH$34,'[1]감독 순번'!B51)+COUNTIF([1]감독시간표!$E$40:$S$40,'[1]감독 순번'!B51)+COUNTIF([1]감독시간표!$Y$40:$AE$40,'[1]감독 순번'!B51)+COUNTIF([1]감독시간표!$E$46:$Q$46,'[1]감독 순번'!B51)+COUNTIF([1]감독시간표!$Y$46:$AC$46,'[1]감독 순번'!B51)</f>
        <v>#VALUE!</v>
      </c>
      <c r="E51" s="199" t="e">
        <f>COUNTIF([1]감독시간표!$L$11:$S$11,'[1]감독 순번'!B51)+COUNTIF([1]감독시간표!$Y$11:$AE$11,'[1]감독 순번'!B51)+COUNTIF([1]감독시간표!$E$17:$K$17,'[1]감독 순번'!B51)+COUNTIF([1]감독시간표!$T$17:$V$17,'[1]감독 순번'!B51)+COUNTIF([1]감독시간표!$AI$17,'[1]감독 순번'!B51)+COUNTIF([1]감독시간표!$E$20:$S$20,'[1]감독 순번'!B51)+COUNTIF([1]감독시간표!$Y$20:$AE$20,'[1]감독 순번'!B51)+COUNTIF([1]감독시간표!$E$26:$K$26,'[1]감독 순번'!B51)+COUNTIF([1]감독시간표!$T$26:$V$26,'[1]감독 순번'!B51)+COUNTIF([1]감독시간표!$Y$26:$AA$26,'[1]감독 순번'!B51)+COUNTIF([1]감독시간표!$E$29:$S$29,'[1]감독 순번'!B51)+COUNTIF([1]감독시간표!$AA$29:$AC$29,'[1]감독 순번'!B51)+COUNTIF([1]감독시간표!$AF$29:$AI$29,'[1]감독 순번'!B51)+COUNTIF([1]감독시간표!$E$35:$P$35,'[1]감독 순번'!B51)+COUNTIF([1]감독시간표!$AF$35:$AH$35,'[1]감독 순번'!B51)+COUNTIF([1]감독시간표!$E$41:$S$41,'[1]감독 순번'!B51)+COUNTIF([1]감독시간표!$Y$41:$AE$41,'[1]감독 순번'!B51)+COUNTIF([1]감독시간표!$E$47:$Q$47,'[1]감독 순번'!B51)+COUNTIF([1]감독시간표!$Y$47:$AC$47,'[1]감독 순번'!B51)</f>
        <v>#VALUE!</v>
      </c>
      <c r="F51" s="199" t="e">
        <f>COUNTIF([1]감독시간표!$E$10:$K$11,'[1]감독 순번'!B51)+COUNTIF([1]감독시간표!$E$13:$S$14,'[1]감독 순번'!B51)+COUNTIF([1]감독시간표!$Y$13:$AE$14,'[1]감독 순번'!B51)+COUNTIF([1]감독시간표!$L$16:$S$17,'[1]감독 순번'!B51)+COUNTIF([1]감독시간표!$Y$16:$AE$17,'[1]감독 순번'!B51)+COUNTIF([1]감독시간표!$E$22:$S$23,'[1]감독 순번'!B51)+COUNTIF([1]감독시간표!$Y$22:$AE$23,'[1]감독 순번'!B51)+COUNTIF([1]감독시간표!$L$25:$S$26,'[1]감독 순번'!B51)+COUNTIF([1]감독시간표!$AJ$25:$AK$26,'[1]감독 순번'!B51)+COUNTIF([1]감독시간표!$E$31:$S$32,'[1]감독 순번'!B51)+COUNTIF([1]감독시간표!$Y$31:$AE$32,'[1]감독 순번'!B51)+COUNTIF([1]감독시간표!$W$34:$AE$35,'[1]감독 순번'!B51)+COUNTIF([1]감독시간표!$E$37:$S$38,'[1]감독 순번'!B51)+COUNTIF([1]감독시간표!$Y$37:$AE$38,'[1]감독 순번'!B51)+COUNTIF([1]감독시간표!$E$43:$S$44,'[1]감독 순번'!B51)+COUNTIF([1]감독시간표!$Y$43:$AE$44,'[1]감독 순번'!B51)+COUNTIF([1]감독시간표!$X$46,'[1]감독 순번'!B51)+COUNTIF([1]감독시간표!$AG$46,'[1]감독 순번'!B51)</f>
        <v>#VALUE!</v>
      </c>
      <c r="G51" s="200" t="e">
        <f t="shared" si="0"/>
        <v>#VALUE!</v>
      </c>
      <c r="H51" s="201"/>
      <c r="I51" s="199"/>
      <c r="J51" s="199"/>
      <c r="K51" s="202"/>
      <c r="L51" s="203"/>
      <c r="M51" s="204"/>
      <c r="N51" s="204"/>
      <c r="O51" s="204"/>
      <c r="P51" s="207"/>
      <c r="Q51" s="54" t="s">
        <v>2326</v>
      </c>
    </row>
    <row r="52" spans="2:17" ht="20" customHeight="1">
      <c r="B52" s="206">
        <v>48</v>
      </c>
      <c r="C52" s="198" t="str">
        <f>[1]감독시간표!V59</f>
        <v>정형준</v>
      </c>
      <c r="D52" s="199" t="e">
        <f>COUNTIF([1]감독시간표!$L$10:$S$10,'[1]감독 순번'!B52)+COUNTIF([1]감독시간표!$Y$10:$AE$10,'[1]감독 순번'!B52)+COUNTIF([1]감독시간표!$E$16:$K$16,'[1]감독 순번'!B52)+COUNTIF([1]감독시간표!$T$16:$V$16,'[1]감독 순번'!B52)+COUNTIF([1]감독시간표!$AI$16,'[1]감독 순번'!B52)+COUNTIF([1]감독시간표!$E$19:$S$19,'[1]감독 순번'!B52)+COUNTIF([1]감독시간표!$Y$19:$AE$19,'[1]감독 순번'!B52)+COUNTIF([1]감독시간표!$E$25:$K$25,'[1]감독 순번'!B52)+COUNTIF([1]감독시간표!$T$25:$V$25,'[1]감독 순번'!B52)+COUNTIF([1]감독시간표!$Y$25:$AA$25,'[1]감독 순번'!B52)+COUNTIF([1]감독시간표!$E$28:$S$28,'[1]감독 순번'!B52)+COUNTIF([1]감독시간표!$AA$28:$AC$28,'[1]감독 순번'!B52)+COUNTIF([1]감독시간표!$AF$28:$AI$28,'[1]감독 순번'!B52)+COUNTIF([1]감독시간표!$E$34:$P$34,'[1]감독 순번'!B52)+COUNTIF([1]감독시간표!$AF$34:$AH$34,'[1]감독 순번'!B52)+COUNTIF([1]감독시간표!$E$40:$S$40,'[1]감독 순번'!B52)+COUNTIF([1]감독시간표!$Y$40:$AE$40,'[1]감독 순번'!B52)+COUNTIF([1]감독시간표!$E$46:$Q$46,'[1]감독 순번'!B52)+COUNTIF([1]감독시간표!$Y$46:$AC$46,'[1]감독 순번'!B52)</f>
        <v>#VALUE!</v>
      </c>
      <c r="E52" s="199" t="e">
        <f>COUNTIF([1]감독시간표!$L$11:$S$11,'[1]감독 순번'!B52)+COUNTIF([1]감독시간표!$Y$11:$AE$11,'[1]감독 순번'!B52)+COUNTIF([1]감독시간표!$E$17:$K$17,'[1]감독 순번'!B52)+COUNTIF([1]감독시간표!$T$17:$V$17,'[1]감독 순번'!B52)+COUNTIF([1]감독시간표!$AI$17,'[1]감독 순번'!B52)+COUNTIF([1]감독시간표!$E$20:$S$20,'[1]감독 순번'!B52)+COUNTIF([1]감독시간표!$Y$20:$AE$20,'[1]감독 순번'!B52)+COUNTIF([1]감독시간표!$E$26:$K$26,'[1]감독 순번'!B52)+COUNTIF([1]감독시간표!$T$26:$V$26,'[1]감독 순번'!B52)+COUNTIF([1]감독시간표!$Y$26:$AA$26,'[1]감독 순번'!B52)+COUNTIF([1]감독시간표!$E$29:$S$29,'[1]감독 순번'!B52)+COUNTIF([1]감독시간표!$AA$29:$AC$29,'[1]감독 순번'!B52)+COUNTIF([1]감독시간표!$AF$29:$AI$29,'[1]감독 순번'!B52)+COUNTIF([1]감독시간표!$E$35:$P$35,'[1]감독 순번'!B52)+COUNTIF([1]감독시간표!$AF$35:$AH$35,'[1]감독 순번'!B52)+COUNTIF([1]감독시간표!$E$41:$S$41,'[1]감독 순번'!B52)+COUNTIF([1]감독시간표!$Y$41:$AE$41,'[1]감독 순번'!B52)+COUNTIF([1]감독시간표!$E$47:$Q$47,'[1]감독 순번'!B52)+COUNTIF([1]감독시간표!$Y$47:$AC$47,'[1]감독 순번'!B52)</f>
        <v>#VALUE!</v>
      </c>
      <c r="F52" s="199" t="e">
        <f>COUNTIF([1]감독시간표!$E$10:$K$11,'[1]감독 순번'!B52)+COUNTIF([1]감독시간표!$E$13:$S$14,'[1]감독 순번'!B52)+COUNTIF([1]감독시간표!$Y$13:$AE$14,'[1]감독 순번'!B52)+COUNTIF([1]감독시간표!$L$16:$S$17,'[1]감독 순번'!B52)+COUNTIF([1]감독시간표!$Y$16:$AE$17,'[1]감독 순번'!B52)+COUNTIF([1]감독시간표!$E$22:$S$23,'[1]감독 순번'!B52)+COUNTIF([1]감독시간표!$Y$22:$AE$23,'[1]감독 순번'!B52)+COUNTIF([1]감독시간표!$L$25:$S$26,'[1]감독 순번'!B52)+COUNTIF([1]감독시간표!$AJ$25:$AK$26,'[1]감독 순번'!B52)+COUNTIF([1]감독시간표!$E$31:$S$32,'[1]감독 순번'!B52)+COUNTIF([1]감독시간표!$Y$31:$AE$32,'[1]감독 순번'!B52)+COUNTIF([1]감독시간표!$W$34:$AE$35,'[1]감독 순번'!B52)+COUNTIF([1]감독시간표!$E$37:$S$38,'[1]감독 순번'!B52)+COUNTIF([1]감독시간표!$Y$37:$AE$38,'[1]감독 순번'!B52)+COUNTIF([1]감독시간표!$E$43:$S$44,'[1]감독 순번'!B52)+COUNTIF([1]감독시간표!$Y$43:$AE$44,'[1]감독 순번'!B52)+COUNTIF([1]감독시간표!$X$46,'[1]감독 순번'!B52)+COUNTIF([1]감독시간표!$AG$46,'[1]감독 순번'!B52)</f>
        <v>#VALUE!</v>
      </c>
      <c r="G52" s="200" t="e">
        <f t="shared" si="0"/>
        <v>#VALUE!</v>
      </c>
      <c r="H52" s="201"/>
      <c r="I52" s="199"/>
      <c r="J52" s="199"/>
      <c r="K52" s="202"/>
      <c r="L52" s="203"/>
      <c r="M52" s="204"/>
      <c r="N52" s="204"/>
      <c r="O52" s="204"/>
      <c r="P52" s="207"/>
      <c r="Q52" s="54"/>
    </row>
    <row r="53" spans="2:17" ht="20" customHeight="1">
      <c r="B53" s="206">
        <v>49</v>
      </c>
      <c r="C53" s="198" t="str">
        <f>[1]감독시간표!V60</f>
        <v>용세라</v>
      </c>
      <c r="D53" s="199" t="e">
        <f>COUNTIF([1]감독시간표!$L$10:$S$10,'[1]감독 순번'!B53)+COUNTIF([1]감독시간표!$Y$10:$AE$10,'[1]감독 순번'!B53)+COUNTIF([1]감독시간표!$E$16:$K$16,'[1]감독 순번'!B53)+COUNTIF([1]감독시간표!$T$16:$V$16,'[1]감독 순번'!B53)+COUNTIF([1]감독시간표!$AI$16,'[1]감독 순번'!B53)+COUNTIF([1]감독시간표!$E$19:$S$19,'[1]감독 순번'!B53)+COUNTIF([1]감독시간표!$Y$19:$AE$19,'[1]감독 순번'!B53)+COUNTIF([1]감독시간표!$E$25:$K$25,'[1]감독 순번'!B53)+COUNTIF([1]감독시간표!$T$25:$V$25,'[1]감독 순번'!B53)+COUNTIF([1]감독시간표!$Y$25:$AA$25,'[1]감독 순번'!B53)+COUNTIF([1]감독시간표!$E$28:$S$28,'[1]감독 순번'!B53)+COUNTIF([1]감독시간표!$AA$28:$AC$28,'[1]감독 순번'!B53)+COUNTIF([1]감독시간표!$AF$28:$AI$28,'[1]감독 순번'!B53)+COUNTIF([1]감독시간표!$E$34:$P$34,'[1]감독 순번'!B53)+COUNTIF([1]감독시간표!$AF$34:$AH$34,'[1]감독 순번'!B53)+COUNTIF([1]감독시간표!$E$40:$S$40,'[1]감독 순번'!B53)+COUNTIF([1]감독시간표!$Y$40:$AE$40,'[1]감독 순번'!B53)+COUNTIF([1]감독시간표!$E$46:$Q$46,'[1]감독 순번'!B53)+COUNTIF([1]감독시간표!$Y$46:$AC$46,'[1]감독 순번'!B53)</f>
        <v>#VALUE!</v>
      </c>
      <c r="E53" s="199" t="e">
        <f>COUNTIF([1]감독시간표!$L$11:$S$11,'[1]감독 순번'!B53)+COUNTIF([1]감독시간표!$Y$11:$AE$11,'[1]감독 순번'!B53)+COUNTIF([1]감독시간표!$E$17:$K$17,'[1]감독 순번'!B53)+COUNTIF([1]감독시간표!$T$17:$V$17,'[1]감독 순번'!B53)+COUNTIF([1]감독시간표!$AI$17,'[1]감독 순번'!B53)+COUNTIF([1]감독시간표!$E$20:$S$20,'[1]감독 순번'!B53)+COUNTIF([1]감독시간표!$Y$20:$AE$20,'[1]감독 순번'!B53)+COUNTIF([1]감독시간표!$E$26:$K$26,'[1]감독 순번'!B53)+COUNTIF([1]감독시간표!$T$26:$V$26,'[1]감독 순번'!B53)+COUNTIF([1]감독시간표!$Y$26:$AA$26,'[1]감독 순번'!B53)+COUNTIF([1]감독시간표!$E$29:$S$29,'[1]감독 순번'!B53)+COUNTIF([1]감독시간표!$AA$29:$AC$29,'[1]감독 순번'!B53)+COUNTIF([1]감독시간표!$AF$29:$AI$29,'[1]감독 순번'!B53)+COUNTIF([1]감독시간표!$E$35:$P$35,'[1]감독 순번'!B53)+COUNTIF([1]감독시간표!$AF$35:$AH$35,'[1]감독 순번'!B53)+COUNTIF([1]감독시간표!$E$41:$S$41,'[1]감독 순번'!B53)+COUNTIF([1]감독시간표!$Y$41:$AE$41,'[1]감독 순번'!B53)+COUNTIF([1]감독시간표!$E$47:$Q$47,'[1]감독 순번'!B53)+COUNTIF([1]감독시간표!$Y$47:$AC$47,'[1]감독 순번'!B53)</f>
        <v>#VALUE!</v>
      </c>
      <c r="F53" s="199" t="e">
        <f>COUNTIF([1]감독시간표!$E$10:$K$11,'[1]감독 순번'!B53)+COUNTIF([1]감독시간표!$E$13:$S$14,'[1]감독 순번'!B53)+COUNTIF([1]감독시간표!$Y$13:$AE$14,'[1]감독 순번'!B53)+COUNTIF([1]감독시간표!$L$16:$S$17,'[1]감독 순번'!B53)+COUNTIF([1]감독시간표!$Y$16:$AE$17,'[1]감독 순번'!B53)+COUNTIF([1]감독시간표!$E$22:$S$23,'[1]감독 순번'!B53)+COUNTIF([1]감독시간표!$Y$22:$AE$23,'[1]감독 순번'!B53)+COUNTIF([1]감독시간표!$L$25:$S$26,'[1]감독 순번'!B53)+COUNTIF([1]감독시간표!$AJ$25:$AK$26,'[1]감독 순번'!B53)+COUNTIF([1]감독시간표!$E$31:$S$32,'[1]감독 순번'!B53)+COUNTIF([1]감독시간표!$Y$31:$AE$32,'[1]감독 순번'!B53)+COUNTIF([1]감독시간표!$W$34:$AE$35,'[1]감독 순번'!B53)+COUNTIF([1]감독시간표!$E$37:$S$38,'[1]감독 순번'!B53)+COUNTIF([1]감독시간표!$Y$37:$AE$38,'[1]감독 순번'!B53)+COUNTIF([1]감독시간표!$E$43:$S$44,'[1]감독 순번'!B53)+COUNTIF([1]감독시간표!$Y$43:$AE$44,'[1]감독 순번'!B53)+COUNTIF([1]감독시간표!$X$46,'[1]감독 순번'!B53)+COUNTIF([1]감독시간표!$AG$46,'[1]감독 순번'!B53)</f>
        <v>#VALUE!</v>
      </c>
      <c r="G53" s="200" t="e">
        <f t="shared" si="0"/>
        <v>#VALUE!</v>
      </c>
      <c r="H53" s="201"/>
      <c r="I53" s="199"/>
      <c r="J53" s="199"/>
      <c r="K53" s="202"/>
      <c r="L53" s="203"/>
      <c r="M53" s="204"/>
      <c r="N53" s="204"/>
      <c r="O53" s="204"/>
      <c r="P53" s="211" t="s">
        <v>2327</v>
      </c>
      <c r="Q53" s="54"/>
    </row>
    <row r="54" spans="2:17" ht="20" customHeight="1">
      <c r="B54" s="206">
        <v>50</v>
      </c>
      <c r="C54" s="198" t="str">
        <f>[1]감독시간표!V61</f>
        <v>양차영</v>
      </c>
      <c r="D54" s="199" t="e">
        <f>COUNTIF([1]감독시간표!$L$10:$S$10,'[1]감독 순번'!B54)+COUNTIF([1]감독시간표!$Y$10:$AE$10,'[1]감독 순번'!B54)+COUNTIF([1]감독시간표!$E$16:$K$16,'[1]감독 순번'!B54)+COUNTIF([1]감독시간표!$T$16:$V$16,'[1]감독 순번'!B54)+COUNTIF([1]감독시간표!$AI$16,'[1]감독 순번'!B54)+COUNTIF([1]감독시간표!$E$19:$S$19,'[1]감독 순번'!B54)+COUNTIF([1]감독시간표!$Y$19:$AE$19,'[1]감독 순번'!B54)+COUNTIF([1]감독시간표!$E$25:$K$25,'[1]감독 순번'!B54)+COUNTIF([1]감독시간표!$T$25:$V$25,'[1]감독 순번'!B54)+COUNTIF([1]감독시간표!$Y$25:$AA$25,'[1]감독 순번'!B54)+COUNTIF([1]감독시간표!$E$28:$S$28,'[1]감독 순번'!B54)+COUNTIF([1]감독시간표!$AA$28:$AC$28,'[1]감독 순번'!B54)+COUNTIF([1]감독시간표!$AF$28:$AI$28,'[1]감독 순번'!B54)+COUNTIF([1]감독시간표!$E$34:$P$34,'[1]감독 순번'!B54)+COUNTIF([1]감독시간표!$AF$34:$AH$34,'[1]감독 순번'!B54)+COUNTIF([1]감독시간표!$E$40:$S$40,'[1]감독 순번'!B54)+COUNTIF([1]감독시간표!$Y$40:$AE$40,'[1]감독 순번'!B54)+COUNTIF([1]감독시간표!$E$46:$Q$46,'[1]감독 순번'!B54)+COUNTIF([1]감독시간표!$Y$46:$AC$46,'[1]감독 순번'!B54)</f>
        <v>#VALUE!</v>
      </c>
      <c r="E54" s="199" t="e">
        <f>COUNTIF([1]감독시간표!$L$11:$S$11,'[1]감독 순번'!B54)+COUNTIF([1]감독시간표!$Y$11:$AE$11,'[1]감독 순번'!B54)+COUNTIF([1]감독시간표!$E$17:$K$17,'[1]감독 순번'!B54)+COUNTIF([1]감독시간표!$T$17:$V$17,'[1]감독 순번'!B54)+COUNTIF([1]감독시간표!$AI$17,'[1]감독 순번'!B54)+COUNTIF([1]감독시간표!$E$20:$S$20,'[1]감독 순번'!B54)+COUNTIF([1]감독시간표!$Y$20:$AE$20,'[1]감독 순번'!B54)+COUNTIF([1]감독시간표!$E$26:$K$26,'[1]감독 순번'!B54)+COUNTIF([1]감독시간표!$T$26:$V$26,'[1]감독 순번'!B54)+COUNTIF([1]감독시간표!$Y$26:$AA$26,'[1]감독 순번'!B54)+COUNTIF([1]감독시간표!$E$29:$S$29,'[1]감독 순번'!B54)+COUNTIF([1]감독시간표!$AA$29:$AC$29,'[1]감독 순번'!B54)+COUNTIF([1]감독시간표!$AF$29:$AI$29,'[1]감독 순번'!B54)+COUNTIF([1]감독시간표!$E$35:$P$35,'[1]감독 순번'!B54)+COUNTIF([1]감독시간표!$AF$35:$AH$35,'[1]감독 순번'!B54)+COUNTIF([1]감독시간표!$E$41:$S$41,'[1]감독 순번'!B54)+COUNTIF([1]감독시간표!$Y$41:$AE$41,'[1]감독 순번'!B54)+COUNTIF([1]감독시간표!$E$47:$Q$47,'[1]감독 순번'!B54)+COUNTIF([1]감독시간표!$Y$47:$AC$47,'[1]감독 순번'!B54)</f>
        <v>#VALUE!</v>
      </c>
      <c r="F54" s="199" t="e">
        <f>COUNTIF([1]감독시간표!$E$10:$K$11,'[1]감독 순번'!B54)+COUNTIF([1]감독시간표!$E$13:$S$14,'[1]감독 순번'!B54)+COUNTIF([1]감독시간표!$Y$13:$AE$14,'[1]감독 순번'!B54)+COUNTIF([1]감독시간표!$L$16:$S$17,'[1]감독 순번'!B54)+COUNTIF([1]감독시간표!$Y$16:$AE$17,'[1]감독 순번'!B54)+COUNTIF([1]감독시간표!$E$22:$S$23,'[1]감독 순번'!B54)+COUNTIF([1]감독시간표!$Y$22:$AE$23,'[1]감독 순번'!B54)+COUNTIF([1]감독시간표!$L$25:$S$26,'[1]감독 순번'!B54)+COUNTIF([1]감독시간표!$AJ$25:$AK$26,'[1]감독 순번'!B54)+COUNTIF([1]감독시간표!$E$31:$S$32,'[1]감독 순번'!B54)+COUNTIF([1]감독시간표!$Y$31:$AE$32,'[1]감독 순번'!B54)+COUNTIF([1]감독시간표!$W$34:$AE$35,'[1]감독 순번'!B54)+COUNTIF([1]감독시간표!$E$37:$S$38,'[1]감독 순번'!B54)+COUNTIF([1]감독시간표!$Y$37:$AE$38,'[1]감독 순번'!B54)+COUNTIF([1]감독시간표!$E$43:$S$44,'[1]감독 순번'!B54)+COUNTIF([1]감독시간표!$Y$43:$AE$44,'[1]감독 순번'!B54)+COUNTIF([1]감독시간표!$X$46,'[1]감독 순번'!B54)+COUNTIF([1]감독시간표!$AG$46,'[1]감독 순번'!B54)</f>
        <v>#VALUE!</v>
      </c>
      <c r="G54" s="200" t="e">
        <f t="shared" si="0"/>
        <v>#VALUE!</v>
      </c>
      <c r="H54" s="201"/>
      <c r="I54" s="199"/>
      <c r="J54" s="199"/>
      <c r="K54" s="202"/>
      <c r="L54" s="203"/>
      <c r="M54" s="204"/>
      <c r="N54" s="204"/>
      <c r="O54" s="204"/>
      <c r="P54" s="214"/>
      <c r="Q54" s="54"/>
    </row>
    <row r="55" spans="2:17" ht="20" customHeight="1">
      <c r="B55" s="206">
        <v>51</v>
      </c>
      <c r="C55" s="209" t="str">
        <f>[1]감독시간표!AB52</f>
        <v>사라홀먼</v>
      </c>
      <c r="D55" s="199" t="e">
        <f>COUNTIF([1]감독시간표!$L$10:$S$10,'[1]감독 순번'!B55)+COUNTIF([1]감독시간표!$Y$10:$AE$10,'[1]감독 순번'!B55)+COUNTIF([1]감독시간표!$E$16:$K$16,'[1]감독 순번'!B55)+COUNTIF([1]감독시간표!$T$16:$V$16,'[1]감독 순번'!B55)+COUNTIF([1]감독시간표!$AI$16,'[1]감독 순번'!B55)+COUNTIF([1]감독시간표!$E$19:$S$19,'[1]감독 순번'!B55)+COUNTIF([1]감독시간표!$Y$19:$AE$19,'[1]감독 순번'!B55)+COUNTIF([1]감독시간표!$E$25:$K$25,'[1]감독 순번'!B55)+COUNTIF([1]감독시간표!$T$25:$V$25,'[1]감독 순번'!B55)+COUNTIF([1]감독시간표!$Y$25:$AA$25,'[1]감독 순번'!B55)+COUNTIF([1]감독시간표!$E$28:$S$28,'[1]감독 순번'!B55)+COUNTIF([1]감독시간표!$AA$28:$AC$28,'[1]감독 순번'!B55)+COUNTIF([1]감독시간표!$AF$28:$AI$28,'[1]감독 순번'!B55)+COUNTIF([1]감독시간표!$E$34:$P$34,'[1]감독 순번'!B55)+COUNTIF([1]감독시간표!$AF$34:$AH$34,'[1]감독 순번'!B55)+COUNTIF([1]감독시간표!$E$40:$S$40,'[1]감독 순번'!B55)+COUNTIF([1]감독시간표!$Y$40:$AE$40,'[1]감독 순번'!B55)+COUNTIF([1]감독시간표!$E$46:$Q$46,'[1]감독 순번'!B55)+COUNTIF([1]감독시간표!$Y$46:$AC$46,'[1]감독 순번'!B55)</f>
        <v>#VALUE!</v>
      </c>
      <c r="E55" s="199" t="e">
        <f>COUNTIF([1]감독시간표!$L$11:$S$11,'[1]감독 순번'!B55)+COUNTIF([1]감독시간표!$Y$11:$AE$11,'[1]감독 순번'!B55)+COUNTIF([1]감독시간표!$E$17:$K$17,'[1]감독 순번'!B55)+COUNTIF([1]감독시간표!$T$17:$V$17,'[1]감독 순번'!B55)+COUNTIF([1]감독시간표!$AI$17,'[1]감독 순번'!B55)+COUNTIF([1]감독시간표!$E$20:$S$20,'[1]감독 순번'!B55)+COUNTIF([1]감독시간표!$Y$20:$AE$20,'[1]감독 순번'!B55)+COUNTIF([1]감독시간표!$E$26:$K$26,'[1]감독 순번'!B55)+COUNTIF([1]감독시간표!$T$26:$V$26,'[1]감독 순번'!B55)+COUNTIF([1]감독시간표!$Y$26:$AA$26,'[1]감독 순번'!B55)+COUNTIF([1]감독시간표!$E$29:$S$29,'[1]감독 순번'!B55)+COUNTIF([1]감독시간표!$AA$29:$AC$29,'[1]감독 순번'!B55)+COUNTIF([1]감독시간표!$AF$29:$AI$29,'[1]감독 순번'!B55)+COUNTIF([1]감독시간표!$E$35:$P$35,'[1]감독 순번'!B55)+COUNTIF([1]감독시간표!$AF$35:$AH$35,'[1]감독 순번'!B55)+COUNTIF([1]감독시간표!$E$41:$S$41,'[1]감독 순번'!B55)+COUNTIF([1]감독시간표!$Y$41:$AE$41,'[1]감독 순번'!B55)+COUNTIF([1]감독시간표!$E$47:$Q$47,'[1]감독 순번'!B55)+COUNTIF([1]감독시간표!$Y$47:$AC$47,'[1]감독 순번'!B55)</f>
        <v>#VALUE!</v>
      </c>
      <c r="F55" s="199" t="e">
        <f>COUNTIF([1]감독시간표!$E$10:$K$11,'[1]감독 순번'!B55)+COUNTIF([1]감독시간표!$E$13:$S$14,'[1]감독 순번'!B55)+COUNTIF([1]감독시간표!$Y$13:$AE$14,'[1]감독 순번'!B55)+COUNTIF([1]감독시간표!$L$16:$S$17,'[1]감독 순번'!B55)+COUNTIF([1]감독시간표!$Y$16:$AE$17,'[1]감독 순번'!B55)+COUNTIF([1]감독시간표!$E$22:$S$23,'[1]감독 순번'!B55)+COUNTIF([1]감독시간표!$Y$22:$AE$23,'[1]감독 순번'!B55)+COUNTIF([1]감독시간표!$L$25:$S$26,'[1]감독 순번'!B55)+COUNTIF([1]감독시간표!$AJ$25:$AK$26,'[1]감독 순번'!B55)+COUNTIF([1]감독시간표!$E$31:$S$32,'[1]감독 순번'!B55)+COUNTIF([1]감독시간표!$Y$31:$AE$32,'[1]감독 순번'!B55)+COUNTIF([1]감독시간표!$W$34:$AE$35,'[1]감독 순번'!B55)+COUNTIF([1]감독시간표!$E$37:$S$38,'[1]감독 순번'!B55)+COUNTIF([1]감독시간표!$Y$37:$AE$38,'[1]감독 순번'!B55)+COUNTIF([1]감독시간표!$E$43:$S$44,'[1]감독 순번'!B55)+COUNTIF([1]감독시간표!$Y$43:$AE$44,'[1]감독 순번'!B55)+COUNTIF([1]감독시간표!$X$46,'[1]감독 순번'!B55)+COUNTIF([1]감독시간표!$AG$46,'[1]감독 순번'!B55)</f>
        <v>#VALUE!</v>
      </c>
      <c r="G55" s="200" t="e">
        <f t="shared" si="0"/>
        <v>#VALUE!</v>
      </c>
      <c r="H55" s="201"/>
      <c r="I55" s="199"/>
      <c r="J55" s="199"/>
      <c r="K55" s="202"/>
      <c r="L55" s="203"/>
      <c r="M55" s="204"/>
      <c r="N55" s="204"/>
      <c r="O55" s="204"/>
      <c r="P55" s="214"/>
      <c r="Q55" s="54"/>
    </row>
    <row r="56" spans="2:17" ht="20" customHeight="1">
      <c r="B56" s="206">
        <v>52</v>
      </c>
      <c r="C56" s="209" t="str">
        <f>[1]감독시간표!AB53</f>
        <v>지엔이춘</v>
      </c>
      <c r="D56" s="199" t="e">
        <f>COUNTIF([1]감독시간표!$L$10:$S$10,'[1]감독 순번'!B56)+COUNTIF([1]감독시간표!$Y$10:$AE$10,'[1]감독 순번'!B56)+COUNTIF([1]감독시간표!$E$16:$K$16,'[1]감독 순번'!B56)+COUNTIF([1]감독시간표!$T$16:$V$16,'[1]감독 순번'!B56)+COUNTIF([1]감독시간표!$AI$16,'[1]감독 순번'!B56)+COUNTIF([1]감독시간표!$E$19:$S$19,'[1]감독 순번'!B56)+COUNTIF([1]감독시간표!$Y$19:$AE$19,'[1]감독 순번'!B56)+COUNTIF([1]감독시간표!$E$25:$K$25,'[1]감독 순번'!B56)+COUNTIF([1]감독시간표!$T$25:$V$25,'[1]감독 순번'!B56)+COUNTIF([1]감독시간표!$Y$25:$AA$25,'[1]감독 순번'!B56)+COUNTIF([1]감독시간표!$E$28:$S$28,'[1]감독 순번'!B56)+COUNTIF([1]감독시간표!$AA$28:$AC$28,'[1]감독 순번'!B56)+COUNTIF([1]감독시간표!$AF$28:$AI$28,'[1]감독 순번'!B56)+COUNTIF([1]감독시간표!$E$34:$P$34,'[1]감독 순번'!B56)+COUNTIF([1]감독시간표!$AF$34:$AH$34,'[1]감독 순번'!B56)+COUNTIF([1]감독시간표!$E$40:$S$40,'[1]감독 순번'!B56)+COUNTIF([1]감독시간표!$Y$40:$AE$40,'[1]감독 순번'!B56)+COUNTIF([1]감독시간표!$E$46:$Q$46,'[1]감독 순번'!B56)+COUNTIF([1]감독시간표!$Y$46:$AC$46,'[1]감독 순번'!B56)</f>
        <v>#VALUE!</v>
      </c>
      <c r="E56" s="199" t="e">
        <f>COUNTIF([1]감독시간표!$L$11:$S$11,'[1]감독 순번'!B56)+COUNTIF([1]감독시간표!$Y$11:$AE$11,'[1]감독 순번'!B56)+COUNTIF([1]감독시간표!$E$17:$K$17,'[1]감독 순번'!B56)+COUNTIF([1]감독시간표!$T$17:$V$17,'[1]감독 순번'!B56)+COUNTIF([1]감독시간표!$AI$17,'[1]감독 순번'!B56)+COUNTIF([1]감독시간표!$E$20:$S$20,'[1]감독 순번'!B56)+COUNTIF([1]감독시간표!$Y$20:$AE$20,'[1]감독 순번'!B56)+COUNTIF([1]감독시간표!$E$26:$K$26,'[1]감독 순번'!B56)+COUNTIF([1]감독시간표!$T$26:$V$26,'[1]감독 순번'!B56)+COUNTIF([1]감독시간표!$Y$26:$AA$26,'[1]감독 순번'!B56)+COUNTIF([1]감독시간표!$E$29:$S$29,'[1]감독 순번'!B56)+COUNTIF([1]감독시간표!$AA$29:$AC$29,'[1]감독 순번'!B56)+COUNTIF([1]감독시간표!$AF$29:$AI$29,'[1]감독 순번'!B56)+COUNTIF([1]감독시간표!$E$35:$P$35,'[1]감독 순번'!B56)+COUNTIF([1]감독시간표!$AF$35:$AH$35,'[1]감독 순번'!B56)+COUNTIF([1]감독시간표!$E$41:$S$41,'[1]감독 순번'!B56)+COUNTIF([1]감독시간표!$Y$41:$AE$41,'[1]감독 순번'!B56)+COUNTIF([1]감독시간표!$E$47:$Q$47,'[1]감독 순번'!B56)+COUNTIF([1]감독시간표!$Y$47:$AC$47,'[1]감독 순번'!B56)</f>
        <v>#VALUE!</v>
      </c>
      <c r="F56" s="199" t="e">
        <f>COUNTIF([1]감독시간표!$E$10:$K$11,'[1]감독 순번'!B56)+COUNTIF([1]감독시간표!$E$13:$S$14,'[1]감독 순번'!B56)+COUNTIF([1]감독시간표!$Y$13:$AE$14,'[1]감독 순번'!B56)+COUNTIF([1]감독시간표!$L$16:$S$17,'[1]감독 순번'!B56)+COUNTIF([1]감독시간표!$Y$16:$AE$17,'[1]감독 순번'!B56)+COUNTIF([1]감독시간표!$E$22:$S$23,'[1]감독 순번'!B56)+COUNTIF([1]감독시간표!$Y$22:$AE$23,'[1]감독 순번'!B56)+COUNTIF([1]감독시간표!$L$25:$S$26,'[1]감독 순번'!B56)+COUNTIF([1]감독시간표!$AJ$25:$AK$26,'[1]감독 순번'!B56)+COUNTIF([1]감독시간표!$E$31:$S$32,'[1]감독 순번'!B56)+COUNTIF([1]감독시간표!$Y$31:$AE$32,'[1]감독 순번'!B56)+COUNTIF([1]감독시간표!$W$34:$AE$35,'[1]감독 순번'!B56)+COUNTIF([1]감독시간표!$E$37:$S$38,'[1]감독 순번'!B56)+COUNTIF([1]감독시간표!$Y$37:$AE$38,'[1]감독 순번'!B56)+COUNTIF([1]감독시간표!$E$43:$S$44,'[1]감독 순번'!B56)+COUNTIF([1]감독시간표!$Y$43:$AE$44,'[1]감독 순번'!B56)+COUNTIF([1]감독시간표!$X$46,'[1]감독 순번'!B56)+COUNTIF([1]감독시간표!$AG$46,'[1]감독 순번'!B56)</f>
        <v>#VALUE!</v>
      </c>
      <c r="G56" s="200" t="e">
        <f t="shared" si="0"/>
        <v>#VALUE!</v>
      </c>
      <c r="H56" s="201"/>
      <c r="I56" s="199"/>
      <c r="J56" s="199"/>
      <c r="K56" s="202"/>
      <c r="L56" s="203"/>
      <c r="M56" s="204"/>
      <c r="N56" s="204"/>
      <c r="O56" s="204"/>
      <c r="P56" s="218"/>
      <c r="Q56" s="54"/>
    </row>
    <row r="57" spans="2:17" ht="20" customHeight="1">
      <c r="B57" s="206">
        <v>53</v>
      </c>
      <c r="C57" s="209" t="str">
        <f>[1]감독시간표!AB54</f>
        <v>유청하</v>
      </c>
      <c r="D57" s="199" t="e">
        <f>COUNTIF([1]감독시간표!$L$10:$S$10,'[1]감독 순번'!B57)+COUNTIF([1]감독시간표!$Y$10:$AE$10,'[1]감독 순번'!B57)+COUNTIF([1]감독시간표!$E$16:$K$16,'[1]감독 순번'!B57)+COUNTIF([1]감독시간표!$T$16:$V$16,'[1]감독 순번'!B57)+COUNTIF([1]감독시간표!$AI$16,'[1]감독 순번'!B57)+COUNTIF([1]감독시간표!$E$19:$S$19,'[1]감독 순번'!B57)+COUNTIF([1]감독시간표!$Y$19:$AE$19,'[1]감독 순번'!B57)+COUNTIF([1]감독시간표!$E$25:$K$25,'[1]감독 순번'!B57)+COUNTIF([1]감독시간표!$T$25:$V$25,'[1]감독 순번'!B57)+COUNTIF([1]감독시간표!$Y$25:$AA$25,'[1]감독 순번'!B57)+COUNTIF([1]감독시간표!$E$28:$S$28,'[1]감독 순번'!B57)+COUNTIF([1]감독시간표!$AA$28:$AC$28,'[1]감독 순번'!B57)+COUNTIF([1]감독시간표!$AF$28:$AI$28,'[1]감독 순번'!B57)+COUNTIF([1]감독시간표!$E$34:$P$34,'[1]감독 순번'!B57)+COUNTIF([1]감독시간표!$AF$34:$AH$34,'[1]감독 순번'!B57)+COUNTIF([1]감독시간표!$E$40:$S$40,'[1]감독 순번'!B57)+COUNTIF([1]감독시간표!$Y$40:$AE$40,'[1]감독 순번'!B57)+COUNTIF([1]감독시간표!$E$46:$Q$46,'[1]감독 순번'!B57)+COUNTIF([1]감독시간표!$Y$46:$AC$46,'[1]감독 순번'!B57)</f>
        <v>#VALUE!</v>
      </c>
      <c r="E57" s="199" t="e">
        <f>COUNTIF([1]감독시간표!$L$11:$S$11,'[1]감독 순번'!B57)+COUNTIF([1]감독시간표!$Y$11:$AE$11,'[1]감독 순번'!B57)+COUNTIF([1]감독시간표!$E$17:$K$17,'[1]감독 순번'!B57)+COUNTIF([1]감독시간표!$T$17:$V$17,'[1]감독 순번'!B57)+COUNTIF([1]감독시간표!$AI$17,'[1]감독 순번'!B57)+COUNTIF([1]감독시간표!$E$20:$S$20,'[1]감독 순번'!B57)+COUNTIF([1]감독시간표!$Y$20:$AE$20,'[1]감독 순번'!B57)+COUNTIF([1]감독시간표!$E$26:$K$26,'[1]감독 순번'!B57)+COUNTIF([1]감독시간표!$T$26:$V$26,'[1]감독 순번'!B57)+COUNTIF([1]감독시간표!$Y$26:$AA$26,'[1]감독 순번'!B57)+COUNTIF([1]감독시간표!$E$29:$S$29,'[1]감독 순번'!B57)+COUNTIF([1]감독시간표!$AA$29:$AC$29,'[1]감독 순번'!B57)+COUNTIF([1]감독시간표!$AF$29:$AI$29,'[1]감독 순번'!B57)+COUNTIF([1]감독시간표!$E$35:$P$35,'[1]감독 순번'!B57)+COUNTIF([1]감독시간표!$AF$35:$AH$35,'[1]감독 순번'!B57)+COUNTIF([1]감독시간표!$E$41:$S$41,'[1]감독 순번'!B57)+COUNTIF([1]감독시간표!$Y$41:$AE$41,'[1]감독 순번'!B57)+COUNTIF([1]감독시간표!$E$47:$Q$47,'[1]감독 순번'!B57)+COUNTIF([1]감독시간표!$Y$47:$AC$47,'[1]감독 순번'!B57)</f>
        <v>#VALUE!</v>
      </c>
      <c r="F57" s="199" t="e">
        <f>COUNTIF([1]감독시간표!$E$10:$K$11,'[1]감독 순번'!B57)+COUNTIF([1]감독시간표!$E$13:$S$14,'[1]감독 순번'!B57)+COUNTIF([1]감독시간표!$Y$13:$AE$14,'[1]감독 순번'!B57)+COUNTIF([1]감독시간표!$L$16:$S$17,'[1]감독 순번'!B57)+COUNTIF([1]감독시간표!$Y$16:$AE$17,'[1]감독 순번'!B57)+COUNTIF([1]감독시간표!$E$22:$S$23,'[1]감독 순번'!B57)+COUNTIF([1]감독시간표!$Y$22:$AE$23,'[1]감독 순번'!B57)+COUNTIF([1]감독시간표!$L$25:$S$26,'[1]감독 순번'!B57)+COUNTIF([1]감독시간표!$AJ$25:$AK$26,'[1]감독 순번'!B57)+COUNTIF([1]감독시간표!$E$31:$S$32,'[1]감독 순번'!B57)+COUNTIF([1]감독시간표!$Y$31:$AE$32,'[1]감독 순번'!B57)+COUNTIF([1]감독시간표!$W$34:$AE$35,'[1]감독 순번'!B57)+COUNTIF([1]감독시간표!$E$37:$S$38,'[1]감독 순번'!B57)+COUNTIF([1]감독시간표!$Y$37:$AE$38,'[1]감독 순번'!B57)+COUNTIF([1]감독시간표!$E$43:$S$44,'[1]감독 순번'!B57)+COUNTIF([1]감독시간표!$Y$43:$AE$44,'[1]감독 순번'!B57)+COUNTIF([1]감독시간표!$X$46,'[1]감독 순번'!B57)+COUNTIF([1]감독시간표!$AG$46,'[1]감독 순번'!B57)</f>
        <v>#VALUE!</v>
      </c>
      <c r="G57" s="200" t="e">
        <f t="shared" si="0"/>
        <v>#VALUE!</v>
      </c>
      <c r="H57" s="201"/>
      <c r="I57" s="199"/>
      <c r="J57" s="199"/>
      <c r="K57" s="202"/>
      <c r="L57" s="203"/>
      <c r="M57" s="204"/>
      <c r="N57" s="204"/>
      <c r="O57" s="204"/>
      <c r="P57" s="207"/>
      <c r="Q57" s="54"/>
    </row>
    <row r="58" spans="2:17" ht="20" customHeight="1">
      <c r="B58" s="206">
        <v>54</v>
      </c>
      <c r="C58" s="209" t="str">
        <f>[1]감독시간표!AB55</f>
        <v>김여울</v>
      </c>
      <c r="D58" s="199" t="e">
        <f>COUNTIF([1]감독시간표!$L$10:$S$10,'[1]감독 순번'!B58)+COUNTIF([1]감독시간표!$Y$10:$AE$10,'[1]감독 순번'!B58)+COUNTIF([1]감독시간표!$E$16:$K$16,'[1]감독 순번'!B58)+COUNTIF([1]감독시간표!$T$16:$V$16,'[1]감독 순번'!B58)+COUNTIF([1]감독시간표!$AI$16,'[1]감독 순번'!B58)+COUNTIF([1]감독시간표!$E$19:$S$19,'[1]감독 순번'!B58)+COUNTIF([1]감독시간표!$Y$19:$AE$19,'[1]감독 순번'!B58)+COUNTIF([1]감독시간표!$E$25:$K$25,'[1]감독 순번'!B58)+COUNTIF([1]감독시간표!$T$25:$V$25,'[1]감독 순번'!B58)+COUNTIF([1]감독시간표!$Y$25:$AA$25,'[1]감독 순번'!B58)+COUNTIF([1]감독시간표!$E$28:$S$28,'[1]감독 순번'!B58)+COUNTIF([1]감독시간표!$AA$28:$AC$28,'[1]감독 순번'!B58)+COUNTIF([1]감독시간표!$AF$28:$AI$28,'[1]감독 순번'!B58)+COUNTIF([1]감독시간표!$E$34:$P$34,'[1]감독 순번'!B58)+COUNTIF([1]감독시간표!$AF$34:$AH$34,'[1]감독 순번'!B58)+COUNTIF([1]감독시간표!$E$40:$S$40,'[1]감독 순번'!B58)+COUNTIF([1]감독시간표!$Y$40:$AE$40,'[1]감독 순번'!B58)+COUNTIF([1]감독시간표!$E$46:$Q$46,'[1]감독 순번'!B58)+COUNTIF([1]감독시간표!$Y$46:$AC$46,'[1]감독 순번'!B58)</f>
        <v>#VALUE!</v>
      </c>
      <c r="E58" s="199" t="e">
        <f>COUNTIF([1]감독시간표!$L$11:$S$11,'[1]감독 순번'!B58)+COUNTIF([1]감독시간표!$Y$11:$AE$11,'[1]감독 순번'!B58)+COUNTIF([1]감독시간표!$E$17:$K$17,'[1]감독 순번'!B58)+COUNTIF([1]감독시간표!$T$17:$V$17,'[1]감독 순번'!B58)+COUNTIF([1]감독시간표!$AI$17,'[1]감독 순번'!B58)+COUNTIF([1]감독시간표!$E$20:$S$20,'[1]감독 순번'!B58)+COUNTIF([1]감독시간표!$Y$20:$AE$20,'[1]감독 순번'!B58)+COUNTIF([1]감독시간표!$E$26:$K$26,'[1]감독 순번'!B58)+COUNTIF([1]감독시간표!$T$26:$V$26,'[1]감독 순번'!B58)+COUNTIF([1]감독시간표!$Y$26:$AA$26,'[1]감독 순번'!B58)+COUNTIF([1]감독시간표!$E$29:$S$29,'[1]감독 순번'!B58)+COUNTIF([1]감독시간표!$AA$29:$AC$29,'[1]감독 순번'!B58)+COUNTIF([1]감독시간표!$AF$29:$AI$29,'[1]감독 순번'!B58)+COUNTIF([1]감독시간표!$E$35:$P$35,'[1]감독 순번'!B58)+COUNTIF([1]감독시간표!$AF$35:$AH$35,'[1]감독 순번'!B58)+COUNTIF([1]감독시간표!$E$41:$S$41,'[1]감독 순번'!B58)+COUNTIF([1]감독시간표!$Y$41:$AE$41,'[1]감독 순번'!B58)+COUNTIF([1]감독시간표!$E$47:$Q$47,'[1]감독 순번'!B58)+COUNTIF([1]감독시간표!$Y$47:$AC$47,'[1]감독 순번'!B58)</f>
        <v>#VALUE!</v>
      </c>
      <c r="F58" s="199" t="e">
        <f>COUNTIF([1]감독시간표!$E$10:$K$11,'[1]감독 순번'!B58)+COUNTIF([1]감독시간표!$E$13:$S$14,'[1]감독 순번'!B58)+COUNTIF([1]감독시간표!$Y$13:$AE$14,'[1]감독 순번'!B58)+COUNTIF([1]감독시간표!$L$16:$S$17,'[1]감독 순번'!B58)+COUNTIF([1]감독시간표!$Y$16:$AE$17,'[1]감독 순번'!B58)+COUNTIF([1]감독시간표!$E$22:$S$23,'[1]감독 순번'!B58)+COUNTIF([1]감독시간표!$Y$22:$AE$23,'[1]감독 순번'!B58)+COUNTIF([1]감독시간표!$L$25:$S$26,'[1]감독 순번'!B58)+COUNTIF([1]감독시간표!$AJ$25:$AK$26,'[1]감독 순번'!B58)+COUNTIF([1]감독시간표!$E$31:$S$32,'[1]감독 순번'!B58)+COUNTIF([1]감독시간표!$Y$31:$AE$32,'[1]감독 순번'!B58)+COUNTIF([1]감독시간표!$W$34:$AE$35,'[1]감독 순번'!B58)+COUNTIF([1]감독시간표!$E$37:$S$38,'[1]감독 순번'!B58)+COUNTIF([1]감독시간표!$Y$37:$AE$38,'[1]감독 순번'!B58)+COUNTIF([1]감독시간표!$E$43:$S$44,'[1]감독 순번'!B58)+COUNTIF([1]감독시간표!$Y$43:$AE$44,'[1]감독 순번'!B58)+COUNTIF([1]감독시간표!$X$46,'[1]감독 순번'!B58)+COUNTIF([1]감독시간표!$AG$46,'[1]감독 순번'!B58)</f>
        <v>#VALUE!</v>
      </c>
      <c r="G58" s="200" t="e">
        <f t="shared" si="0"/>
        <v>#VALUE!</v>
      </c>
      <c r="H58" s="201"/>
      <c r="I58" s="199"/>
      <c r="J58" s="199"/>
      <c r="K58" s="202"/>
      <c r="L58" s="203"/>
      <c r="M58" s="204"/>
      <c r="N58" s="204"/>
      <c r="O58" s="204"/>
      <c r="P58" s="207"/>
      <c r="Q58" s="54"/>
    </row>
    <row r="59" spans="2:17" ht="24" customHeight="1">
      <c r="D59" s="188" t="e">
        <f t="shared" ref="D59:K59" si="1">SUM(D5:D58)</f>
        <v>#VALUE!</v>
      </c>
      <c r="E59" s="188" t="e">
        <f t="shared" si="1"/>
        <v>#VALUE!</v>
      </c>
      <c r="F59" s="188" t="e">
        <f t="shared" si="1"/>
        <v>#VALUE!</v>
      </c>
      <c r="G59" s="188" t="e">
        <f t="shared" si="1"/>
        <v>#VALUE!</v>
      </c>
      <c r="H59" s="188">
        <f t="shared" si="1"/>
        <v>0</v>
      </c>
      <c r="I59" s="188">
        <f t="shared" si="1"/>
        <v>0</v>
      </c>
      <c r="J59" s="188">
        <f t="shared" si="1"/>
        <v>0</v>
      </c>
      <c r="K59" s="188">
        <f t="shared" si="1"/>
        <v>0</v>
      </c>
    </row>
  </sheetData>
  <mergeCells count="6">
    <mergeCell ref="B2:P2"/>
    <mergeCell ref="B3:C3"/>
    <mergeCell ref="D3:G3"/>
    <mergeCell ref="H3:K3"/>
    <mergeCell ref="L3:O3"/>
    <mergeCell ref="P3:P4"/>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17</vt:i4>
      </vt:variant>
      <vt:variant>
        <vt:lpstr>이름 지정된 범위</vt:lpstr>
      </vt:variant>
      <vt:variant>
        <vt:i4>9</vt:i4>
      </vt:variant>
    </vt:vector>
  </HeadingPairs>
  <TitlesOfParts>
    <vt:vector size="26" baseType="lpstr">
      <vt:lpstr>VISICALC</vt:lpstr>
      <vt:lpstr>기본함수</vt:lpstr>
      <vt:lpstr>날짜</vt:lpstr>
      <vt:lpstr>성적</vt:lpstr>
      <vt:lpstr>IF</vt:lpstr>
      <vt:lpstr>피벗</vt:lpstr>
      <vt:lpstr>회식비</vt:lpstr>
      <vt:lpstr>VLOOKUP</vt:lpstr>
      <vt:lpstr>HLOOKUP</vt:lpstr>
      <vt:lpstr>정보보호</vt:lpstr>
      <vt:lpstr>절대참조</vt:lpstr>
      <vt:lpstr>고급필터</vt:lpstr>
      <vt:lpstr>프로시져</vt:lpstr>
      <vt:lpstr>배열함수와VBA</vt:lpstr>
      <vt:lpstr>조건부서식</vt:lpstr>
      <vt:lpstr>감독시간표</vt:lpstr>
      <vt:lpstr>감독 순번</vt:lpstr>
      <vt:lpstr>고급필터!Criteria</vt:lpstr>
      <vt:lpstr>고급필터!Extract</vt:lpstr>
      <vt:lpstr>가격테이블</vt:lpstr>
      <vt:lpstr>계절변수</vt:lpstr>
      <vt:lpstr>기준테이블</vt:lpstr>
      <vt:lpstr>기준테이블1</vt:lpstr>
      <vt:lpstr>메뉴가격</vt:lpstr>
      <vt:lpstr>카페가격테이블</vt:lpstr>
      <vt:lpstr>팀분류</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folha</dc:creator>
  <cp:lastModifiedBy>user</cp:lastModifiedBy>
  <dcterms:created xsi:type="dcterms:W3CDTF">2021-10-27T05:39:46Z</dcterms:created>
  <dcterms:modified xsi:type="dcterms:W3CDTF">2024-06-03T12:06:06Z</dcterms:modified>
</cp:coreProperties>
</file>