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H:\BIT\Tri 2\302CEM Agile Development\Tutorial\Tutorial 3 (Joint tax assessment)\"/>
    </mc:Choice>
  </mc:AlternateContent>
  <xr:revisionPtr revIDLastSave="0" documentId="13_ncr:1_{AF3C3959-7241-4C9B-995A-96E02634EBF2}" xr6:coauthVersionLast="28" xr6:coauthVersionMax="28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s="1"/>
  <c r="H9" i="1" s="1"/>
  <c r="J9" i="1" s="1"/>
  <c r="E9" i="1"/>
  <c r="G9" i="1" s="1"/>
  <c r="I9" i="1" s="1"/>
  <c r="K9" i="1" s="1"/>
  <c r="D10" i="1"/>
  <c r="F10" i="1" s="1"/>
  <c r="H10" i="1" s="1"/>
  <c r="J10" i="1" s="1"/>
  <c r="E10" i="1"/>
  <c r="D11" i="1"/>
  <c r="F11" i="1" s="1"/>
  <c r="H11" i="1" s="1"/>
  <c r="J11" i="1" s="1"/>
  <c r="E11" i="1"/>
  <c r="G11" i="1" s="1"/>
  <c r="I11" i="1" s="1"/>
  <c r="K11" i="1" s="1"/>
  <c r="D12" i="1"/>
  <c r="F12" i="1" s="1"/>
  <c r="H12" i="1" s="1"/>
  <c r="J12" i="1" s="1"/>
  <c r="E12" i="1"/>
  <c r="D13" i="1"/>
  <c r="F13" i="1" s="1"/>
  <c r="H13" i="1" s="1"/>
  <c r="J13" i="1" s="1"/>
  <c r="E13" i="1"/>
  <c r="G13" i="1" s="1"/>
  <c r="I13" i="1" s="1"/>
  <c r="K13" i="1" s="1"/>
  <c r="D14" i="1"/>
  <c r="F14" i="1" s="1"/>
  <c r="H14" i="1" s="1"/>
  <c r="J14" i="1" s="1"/>
  <c r="E14" i="1"/>
  <c r="G14" i="1" s="1"/>
  <c r="I14" i="1" s="1"/>
  <c r="K14" i="1" s="1"/>
  <c r="D15" i="1"/>
  <c r="F15" i="1" s="1"/>
  <c r="H15" i="1" s="1"/>
  <c r="J15" i="1" s="1"/>
  <c r="E15" i="1"/>
  <c r="D16" i="1"/>
  <c r="F16" i="1" s="1"/>
  <c r="H16" i="1" s="1"/>
  <c r="J16" i="1" s="1"/>
  <c r="E16" i="1"/>
  <c r="G16" i="1" s="1"/>
  <c r="I16" i="1" s="1"/>
  <c r="K16" i="1" s="1"/>
  <c r="D17" i="1"/>
  <c r="F17" i="1" s="1"/>
  <c r="H17" i="1" s="1"/>
  <c r="J17" i="1" s="1"/>
  <c r="E17" i="1"/>
  <c r="G17" i="1" s="1"/>
  <c r="I17" i="1" s="1"/>
  <c r="K17" i="1" s="1"/>
  <c r="D18" i="1"/>
  <c r="F18" i="1" s="1"/>
  <c r="H18" i="1" s="1"/>
  <c r="J18" i="1" s="1"/>
  <c r="E18" i="1"/>
  <c r="G18" i="1" s="1"/>
  <c r="I18" i="1" s="1"/>
  <c r="K18" i="1" s="1"/>
  <c r="D19" i="1"/>
  <c r="F19" i="1" s="1"/>
  <c r="H19" i="1" s="1"/>
  <c r="J19" i="1" s="1"/>
  <c r="E19" i="1"/>
  <c r="G19" i="1" s="1"/>
  <c r="I19" i="1" s="1"/>
  <c r="K19" i="1" s="1"/>
  <c r="D20" i="1"/>
  <c r="F20" i="1" s="1"/>
  <c r="H20" i="1" s="1"/>
  <c r="J20" i="1" s="1"/>
  <c r="E20" i="1"/>
  <c r="L20" i="1" s="1"/>
  <c r="M20" i="1" s="1"/>
  <c r="D21" i="1"/>
  <c r="F21" i="1" s="1"/>
  <c r="H21" i="1" s="1"/>
  <c r="J21" i="1" s="1"/>
  <c r="E21" i="1"/>
  <c r="G21" i="1"/>
  <c r="I21" i="1" s="1"/>
  <c r="K21" i="1" s="1"/>
  <c r="D22" i="1"/>
  <c r="F22" i="1" s="1"/>
  <c r="H22" i="1" s="1"/>
  <c r="J22" i="1" s="1"/>
  <c r="E22" i="1"/>
  <c r="G22" i="1"/>
  <c r="I22" i="1" s="1"/>
  <c r="K22" i="1" s="1"/>
  <c r="D23" i="1"/>
  <c r="F23" i="1" s="1"/>
  <c r="H23" i="1" s="1"/>
  <c r="J23" i="1" s="1"/>
  <c r="E23" i="1"/>
  <c r="G23" i="1" s="1"/>
  <c r="I23" i="1" s="1"/>
  <c r="K23" i="1" s="1"/>
  <c r="D24" i="1"/>
  <c r="E24" i="1"/>
  <c r="G24" i="1" s="1"/>
  <c r="I24" i="1" s="1"/>
  <c r="K24" i="1" s="1"/>
  <c r="F24" i="1"/>
  <c r="H24" i="1" s="1"/>
  <c r="J24" i="1" s="1"/>
  <c r="D25" i="1"/>
  <c r="F25" i="1" s="1"/>
  <c r="H25" i="1" s="1"/>
  <c r="J25" i="1" s="1"/>
  <c r="E25" i="1"/>
  <c r="G25" i="1" s="1"/>
  <c r="I25" i="1" s="1"/>
  <c r="K25" i="1" s="1"/>
  <c r="D26" i="1"/>
  <c r="F26" i="1" s="1"/>
  <c r="H26" i="1" s="1"/>
  <c r="J26" i="1" s="1"/>
  <c r="E26" i="1"/>
  <c r="G26" i="1" s="1"/>
  <c r="I26" i="1" s="1"/>
  <c r="K26" i="1" s="1"/>
  <c r="D27" i="1"/>
  <c r="F27" i="1" s="1"/>
  <c r="H27" i="1" s="1"/>
  <c r="J27" i="1" s="1"/>
  <c r="E27" i="1"/>
  <c r="D28" i="1"/>
  <c r="F28" i="1" s="1"/>
  <c r="H28" i="1" s="1"/>
  <c r="J28" i="1" s="1"/>
  <c r="E28" i="1"/>
  <c r="L28" i="1" s="1"/>
  <c r="M28" i="1" s="1"/>
  <c r="L21" i="1" l="1"/>
  <c r="M21" i="1" s="1"/>
  <c r="L10" i="1"/>
  <c r="M10" i="1" s="1"/>
  <c r="L26" i="1"/>
  <c r="M26" i="1" s="1"/>
  <c r="N26" i="1" s="1"/>
  <c r="L25" i="1"/>
  <c r="M25" i="1" s="1"/>
  <c r="N25" i="1" s="1"/>
  <c r="L23" i="1"/>
  <c r="M23" i="1" s="1"/>
  <c r="N23" i="1" s="1"/>
  <c r="N21" i="1"/>
  <c r="L18" i="1"/>
  <c r="M18" i="1" s="1"/>
  <c r="N18" i="1" s="1"/>
  <c r="L17" i="1"/>
  <c r="M17" i="1" s="1"/>
  <c r="N17" i="1" s="1"/>
  <c r="L15" i="1"/>
  <c r="M15" i="1" s="1"/>
  <c r="G15" i="1"/>
  <c r="I15" i="1" s="1"/>
  <c r="K15" i="1" s="1"/>
  <c r="L14" i="1"/>
  <c r="M14" i="1" s="1"/>
  <c r="N14" i="1" s="1"/>
  <c r="L13" i="1"/>
  <c r="M13" i="1" s="1"/>
  <c r="N13" i="1" s="1"/>
  <c r="L12" i="1"/>
  <c r="M12" i="1" s="1"/>
  <c r="G10" i="1"/>
  <c r="I10" i="1" s="1"/>
  <c r="K10" i="1" s="1"/>
  <c r="N10" i="1" s="1"/>
  <c r="L9" i="1"/>
  <c r="M9" i="1" s="1"/>
  <c r="N9" i="1" s="1"/>
  <c r="G27" i="1"/>
  <c r="I27" i="1" s="1"/>
  <c r="K27" i="1" s="1"/>
  <c r="L27" i="1"/>
  <c r="M27" i="1" s="1"/>
  <c r="L22" i="1"/>
  <c r="M22" i="1" s="1"/>
  <c r="N22" i="1" s="1"/>
  <c r="N28" i="1"/>
  <c r="L24" i="1"/>
  <c r="M24" i="1" s="1"/>
  <c r="N24" i="1" s="1"/>
  <c r="L16" i="1"/>
  <c r="M16" i="1" s="1"/>
  <c r="N16" i="1" s="1"/>
  <c r="G28" i="1"/>
  <c r="I28" i="1" s="1"/>
  <c r="K28" i="1" s="1"/>
  <c r="G20" i="1"/>
  <c r="I20" i="1" s="1"/>
  <c r="K20" i="1" s="1"/>
  <c r="N20" i="1" s="1"/>
  <c r="G12" i="1"/>
  <c r="I12" i="1" s="1"/>
  <c r="K12" i="1" s="1"/>
  <c r="L11" i="1"/>
  <c r="M11" i="1" s="1"/>
  <c r="N11" i="1" s="1"/>
  <c r="L19" i="1"/>
  <c r="M19" i="1" s="1"/>
  <c r="N19" i="1" s="1"/>
  <c r="N15" i="1" l="1"/>
  <c r="N12" i="1"/>
  <c r="N27" i="1"/>
  <c r="E8" i="1"/>
  <c r="G8" i="1" s="1"/>
  <c r="I8" i="1" s="1"/>
  <c r="K8" i="1" s="1"/>
  <c r="D8" i="1"/>
  <c r="E6" i="1"/>
  <c r="G6" i="1" s="1"/>
  <c r="I6" i="1" s="1"/>
  <c r="K6" i="1" s="1"/>
  <c r="E7" i="1"/>
  <c r="D6" i="1"/>
  <c r="L6" i="1" s="1"/>
  <c r="D7" i="1"/>
  <c r="E3" i="1"/>
  <c r="G3" i="1" s="1"/>
  <c r="I3" i="1" s="1"/>
  <c r="K3" i="1" s="1"/>
  <c r="E4" i="1"/>
  <c r="G4" i="1" s="1"/>
  <c r="I4" i="1" s="1"/>
  <c r="K4" i="1" s="1"/>
  <c r="E5" i="1"/>
  <c r="G5" i="1" s="1"/>
  <c r="I5" i="1" s="1"/>
  <c r="K5" i="1" s="1"/>
  <c r="D4" i="1"/>
  <c r="L4" i="1" s="1"/>
  <c r="D5" i="1"/>
  <c r="L5" i="1" s="1"/>
  <c r="D3" i="1"/>
  <c r="L3" i="1" s="1"/>
  <c r="E2" i="1"/>
  <c r="G2" i="1" s="1"/>
  <c r="I2" i="1" s="1"/>
  <c r="K2" i="1" s="1"/>
  <c r="D2" i="1"/>
  <c r="L2" i="1" s="1"/>
  <c r="F8" i="1" l="1"/>
  <c r="H8" i="1" s="1"/>
  <c r="J8" i="1" s="1"/>
  <c r="L8" i="1"/>
  <c r="F7" i="1"/>
  <c r="H7" i="1" s="1"/>
  <c r="J7" i="1" s="1"/>
  <c r="L7" i="1"/>
  <c r="M7" i="1" s="1"/>
  <c r="M8" i="1"/>
  <c r="N8" i="1" s="1"/>
  <c r="M3" i="1"/>
  <c r="G7" i="1"/>
  <c r="I7" i="1" s="1"/>
  <c r="K7" i="1" s="1"/>
  <c r="M6" i="1"/>
  <c r="F6" i="1"/>
  <c r="H6" i="1" s="1"/>
  <c r="J6" i="1" s="1"/>
  <c r="M5" i="1"/>
  <c r="M4" i="1"/>
  <c r="M2" i="1"/>
  <c r="F5" i="1"/>
  <c r="H5" i="1" s="1"/>
  <c r="J5" i="1" s="1"/>
  <c r="F4" i="1"/>
  <c r="H4" i="1" s="1"/>
  <c r="J4" i="1" s="1"/>
  <c r="F3" i="1"/>
  <c r="H3" i="1" s="1"/>
  <c r="J3" i="1" s="1"/>
  <c r="F2" i="1"/>
  <c r="H2" i="1" s="1"/>
  <c r="J2" i="1" s="1"/>
  <c r="N7" i="1" l="1"/>
  <c r="N6" i="1"/>
  <c r="N2" i="1"/>
  <c r="N5" i="1"/>
  <c r="N4" i="1"/>
  <c r="N3" i="1"/>
</calcChain>
</file>

<file path=xl/sharedStrings.xml><?xml version="1.0" encoding="utf-8"?>
<sst xmlns="http://schemas.openxmlformats.org/spreadsheetml/2006/main" count="45" uniqueCount="45">
  <si>
    <t>Wife Personal Inome</t>
  </si>
  <si>
    <t>Husband Personal Income</t>
  </si>
  <si>
    <t>Husband Net Total Income (After MPF Deduction)</t>
  </si>
  <si>
    <t>Wife Net Chargeable Income (After  deduction Allowance)</t>
  </si>
  <si>
    <t>Husband Net Chargeable Income (After  deduction Allowance)</t>
  </si>
  <si>
    <t>Wife Tax</t>
  </si>
  <si>
    <t>Husband Tax</t>
  </si>
  <si>
    <t>Wife Tax Payable</t>
  </si>
  <si>
    <t>Husband Tax Payable</t>
  </si>
  <si>
    <t>Joint Tax</t>
  </si>
  <si>
    <t>Joint Tax Payable</t>
  </si>
  <si>
    <t>Joint Assessment Recommended (Y/N)</t>
  </si>
  <si>
    <t>Case 1</t>
  </si>
  <si>
    <t>Wife Net Total Income (After MPF deduction)</t>
    <phoneticPr fontId="1" type="noConversion"/>
  </si>
  <si>
    <t>Case 2</t>
    <phoneticPr fontId="1" type="noConversion"/>
  </si>
  <si>
    <t>Case 3</t>
    <phoneticPr fontId="1" type="noConversion"/>
  </si>
  <si>
    <t>Case 4</t>
  </si>
  <si>
    <t>Case 5</t>
    <phoneticPr fontId="1" type="noConversion"/>
  </si>
  <si>
    <t>Case 6</t>
  </si>
  <si>
    <t>Case 7</t>
    <phoneticPr fontId="1" type="noConversion"/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</si>
  <si>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</si>
  <si>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</si>
  <si>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</si>
  <si>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</si>
  <si>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</si>
  <si>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</si>
  <si>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</si>
  <si>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</si>
  <si>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</si>
  <si>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</si>
  <si>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</si>
  <si>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</si>
  <si>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</si>
  <si>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</si>
  <si>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</si>
  <si>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</si>
  <si>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</si>
  <si>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</si>
  <si>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</si>
  <si>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</si>
  <si>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assfd234324d</t>
  </si>
  <si>
    <t>sdfs234324fdsdfasd</t>
  </si>
  <si>
    <t>a@$fdd</t>
  </si>
  <si>
    <t>sdfas$#$#$d</t>
  </si>
  <si>
    <t>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</si>
</sst>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&quot;$&quot;#,##0"/>
    <numFmt numFmtId="177" formatCode="0.0000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0" xfId="0" applyNumberFormat="1" applyAlignment="1"/>
    <xf numFmtId="177" fontId="0" fillId="0" borderId="0" xfId="0" applyNumberFormat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$fd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115" zoomScaleNormal="115" workbookViewId="0">
      <selection activeCell="D12" sqref="D12"/>
    </sheetView>
  </sheetViews>
  <sheetFormatPr defaultRowHeight="15.75" x14ac:dyDescent="0.25"/>
  <cols>
    <col min="2" max="2" width="17" customWidth="1"/>
    <col min="3" max="3" width="20" customWidth="1"/>
    <col min="4" max="12" width="17" customWidth="1"/>
    <col min="13" max="13" width="20.42578125" style="2" customWidth="1"/>
    <col min="14" max="16" width="17" customWidth="1"/>
  </cols>
  <sheetData>
    <row r="1" spans="1:16" ht="78" customHeight="1" x14ac:dyDescent="0.25">
      <c r="A1" t="s">
        <v>44</v>
      </c>
      <c r="B1" s="1" t="s">
        <v>0</v>
      </c>
      <c r="C1" s="1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/>
      <c r="P1" s="1"/>
    </row>
    <row r="2" spans="1:16" ht="20.25" customHeight="1" x14ac:dyDescent="0.25">
      <c r="A2" t="s">
        <v>12</v>
      </c>
      <c r="B2" s="3">
        <v>108000</v>
      </c>
      <c r="C2" s="3">
        <v>300000</v>
      </c>
      <c r="D2" s="2">
        <f>IF((B2*0.05&gt;=15000),(B2-15000),B2*0.95)</f>
        <v>102600</v>
      </c>
      <c r="E2" s="2">
        <f>IF((C2*0.05&gt;=15000),(C2-15000),(C2*0.95))</f>
        <v>285000</v>
      </c>
      <c r="F2" s="2">
        <f t="shared" ref="F2:F8" si="0">IF(D2&gt;=132000,D2-132000,0)</f>
        <v>0</v>
      </c>
      <c r="G2" s="2">
        <f>IF(E2&gt;=132000,E2-132000,0)</f>
        <v>153000</v>
      </c>
      <c r="H2" s="2">
        <f>IF(F2&gt;=135000,(9450+(F2-135000)*0.17),IF(F2&gt;=90000,(4050+(F2-90000)*0.17),IF(F2&gt;=45000,(900+(F2-45000)*0.17),F2*0.17)))</f>
        <v>0</v>
      </c>
      <c r="I2" s="2">
        <f>IF(G2&gt;=135000,(9450+(G2-135000)*0.17),IF(G2&gt;=90000,(4050+(G2-90000)*0.17),IF(G2&gt;=45000,(900+(G2-45000)*0.17),G2*0.17)))</f>
        <v>12510</v>
      </c>
      <c r="J2" s="2">
        <f>IF(H2*0.75&gt;=20000,H2-20000,H2-H2*0.75)</f>
        <v>0</v>
      </c>
      <c r="K2" s="2">
        <f>IF(I2*0.75&gt;=20000,I2-20000,I2-I2*0.75)</f>
        <v>3127.5</v>
      </c>
      <c r="L2" s="2">
        <f>IF((IF((D2+E2-264000&gt;=135000),(9450+(D2+E2-399000)*0.17),IF((D2+E2-264000&gt;=90000),(4050+(D2+E2-354000)*0.17),(IF( (D2+E2-264000&gt;=45000),(900+(D2+E2-309000)*0.17),(D2+E2-264000)*0.17)))))&lt;=0,0,IF((D2+E2-264000&gt;=135000),(9450+(D2+E2-399000)*0.17),IF((D2+E2-264000&gt;=90000),(4050+(D2+E2-354000)*0.17),(IF( (D2+E2-264000&gt;=45000),(900+(D2+E2-309000)*0.17),(D2+E2-264000)*0.17)))))</f>
        <v>9762</v>
      </c>
      <c r="M2" s="6">
        <f>IF(L2*0.75&gt;=20000,L2-20000,L2-L2*0.75)</f>
        <v>2440.5</v>
      </c>
      <c r="N2" s="2" t="str">
        <f>IF(M2&gt;=J2+K2,"N","Y")</f>
        <v>Y</v>
      </c>
    </row>
    <row r="3" spans="1:16" ht="20.25" customHeight="1" x14ac:dyDescent="0.25">
      <c r="A3" t="s">
        <v>14</v>
      </c>
      <c r="B3" s="3">
        <v>600000</v>
      </c>
      <c r="C3" s="3">
        <v>108000</v>
      </c>
      <c r="D3" s="2">
        <f>IF((B3*0.05&gt;=15000),(B3-15000),B3*0.95)</f>
        <v>585000</v>
      </c>
      <c r="E3" s="2">
        <f t="shared" ref="E3:E8" si="1">IF((C3*0.05&gt;=15000),(C3-15000),(C3*0.95))</f>
        <v>102600</v>
      </c>
      <c r="F3" s="2">
        <f t="shared" si="0"/>
        <v>453000</v>
      </c>
      <c r="G3" s="2">
        <f t="shared" ref="G3:G8" si="2">IF(E3&gt;=132000,E3-132000,0)</f>
        <v>0</v>
      </c>
      <c r="H3" s="2">
        <f t="shared" ref="H3:H8" si="3">IF(F3&gt;=135000,(9450+(F3-135000)*0.17),IF(F3&gt;=90000,(4050+(F3-90000)*0.17),IF(F3&gt;=45000,(900+(F3-45000)*0.17),F3*0.17)))</f>
        <v>63510.000000000007</v>
      </c>
      <c r="I3" s="2">
        <f t="shared" ref="I3:I8" si="4">IF(G3&gt;=135000,(9450+(G3-135000)*0.17),IF(G3&gt;=90000,(4050+(G3-90000)*0.17),IF(G3&gt;=45000,(900+(G3-45000)*0.17),G3*0.17)))</f>
        <v>0</v>
      </c>
      <c r="J3" s="2">
        <f t="shared" ref="J3:J8" si="5">IF(H3*0.75&gt;=20000,H3-20000,H3-H3*0.75)</f>
        <v>43510.000000000007</v>
      </c>
      <c r="K3" s="2">
        <f t="shared" ref="K3:K8" si="6">IF(I3*0.75&gt;=20000,I3-20000,I3-I3*0.75)</f>
        <v>0</v>
      </c>
      <c r="L3" s="2">
        <f t="shared" ref="L3:L8" si="7">IF((IF((D3+E3-264000&gt;=135000),(9450+(D3+E3-399000)*0.17),IF((D3+E3-264000&gt;=90000),(4050+(D3+E3-354000)*0.17),(IF( (D3+E3-264000&gt;=45000),(900+(D3+E3-309000)*0.17),(D3+E3-264000)*0.17)))))&lt;=0,0,IF((D3+E3-264000&gt;=135000),(9450+(D3+E3-399000)*0.17),IF((D3+E3-264000&gt;=90000),(4050+(D3+E3-354000)*0.17),(IF( (D3+E3-264000&gt;=45000),(900+(D3+E3-309000)*0.17),(D3+E3-264000)*0.17)))))</f>
        <v>58512</v>
      </c>
      <c r="M3" s="6">
        <f t="shared" ref="M3:M8" si="8">IF(L3*0.75&gt;=20000,L3-20000,L3-L3*0.75)</f>
        <v>38512</v>
      </c>
      <c r="N3" s="2" t="str">
        <f t="shared" ref="N3:N8" si="9">IF(M3&gt;=J3+K3,"N","Y")</f>
        <v>Y</v>
      </c>
    </row>
    <row r="4" spans="1:16" ht="20.25" customHeight="1" x14ac:dyDescent="0.25">
      <c r="A4" t="s">
        <v>15</v>
      </c>
      <c r="B4" s="3">
        <v>108000</v>
      </c>
      <c r="C4" s="3">
        <v>108000</v>
      </c>
      <c r="D4" s="2">
        <f t="shared" ref="D4:D8" si="10">IF((B4*0.05&gt;=15000),(B4-15000),B4*0.95)</f>
        <v>102600</v>
      </c>
      <c r="E4" s="2">
        <f t="shared" si="1"/>
        <v>102600</v>
      </c>
      <c r="F4" s="2">
        <f t="shared" si="0"/>
        <v>0</v>
      </c>
      <c r="G4" s="2">
        <f t="shared" si="2"/>
        <v>0</v>
      </c>
      <c r="H4" s="2">
        <f t="shared" si="3"/>
        <v>0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2">
        <f t="shared" si="7"/>
        <v>0</v>
      </c>
      <c r="M4" s="6">
        <f t="shared" si="8"/>
        <v>0</v>
      </c>
      <c r="N4" s="2" t="str">
        <f t="shared" si="9"/>
        <v>N</v>
      </c>
    </row>
    <row r="5" spans="1:16" ht="20.25" customHeight="1" x14ac:dyDescent="0.25">
      <c r="A5" t="s">
        <v>16</v>
      </c>
      <c r="B5" s="3">
        <v>120000</v>
      </c>
      <c r="C5" s="3">
        <v>120000</v>
      </c>
      <c r="D5" s="2">
        <f t="shared" si="10"/>
        <v>114000</v>
      </c>
      <c r="E5" s="2">
        <f t="shared" si="1"/>
        <v>114000</v>
      </c>
      <c r="F5" s="2">
        <f t="shared" si="0"/>
        <v>0</v>
      </c>
      <c r="G5" s="2">
        <f t="shared" si="2"/>
        <v>0</v>
      </c>
      <c r="H5" s="2">
        <f t="shared" si="3"/>
        <v>0</v>
      </c>
      <c r="I5" s="2">
        <f t="shared" si="4"/>
        <v>0</v>
      </c>
      <c r="J5" s="2">
        <f t="shared" si="5"/>
        <v>0</v>
      </c>
      <c r="K5" s="2">
        <f t="shared" si="6"/>
        <v>0</v>
      </c>
      <c r="L5" s="2">
        <f t="shared" si="7"/>
        <v>0</v>
      </c>
      <c r="M5" s="6">
        <f t="shared" si="8"/>
        <v>0</v>
      </c>
      <c r="N5" s="2" t="str">
        <f t="shared" si="9"/>
        <v>N</v>
      </c>
    </row>
    <row r="6" spans="1:16" ht="20.25" customHeight="1" x14ac:dyDescent="0.25">
      <c r="A6" t="s">
        <v>17</v>
      </c>
      <c r="B6" s="3">
        <v>200000</v>
      </c>
      <c r="C6" s="3">
        <v>130000</v>
      </c>
      <c r="D6" s="2">
        <f t="shared" si="10"/>
        <v>190000</v>
      </c>
      <c r="E6" s="2">
        <f t="shared" si="1"/>
        <v>123500</v>
      </c>
      <c r="F6" s="2">
        <f t="shared" si="0"/>
        <v>58000</v>
      </c>
      <c r="G6" s="2">
        <f t="shared" si="2"/>
        <v>0</v>
      </c>
      <c r="H6" s="2">
        <f t="shared" si="3"/>
        <v>3110</v>
      </c>
      <c r="I6" s="2">
        <f t="shared" si="4"/>
        <v>0</v>
      </c>
      <c r="J6" s="2">
        <f t="shared" si="5"/>
        <v>777.5</v>
      </c>
      <c r="K6" s="2">
        <f t="shared" si="6"/>
        <v>0</v>
      </c>
      <c r="L6" s="2">
        <f t="shared" si="7"/>
        <v>1665</v>
      </c>
      <c r="M6" s="6">
        <f t="shared" si="8"/>
        <v>416.25</v>
      </c>
      <c r="N6" s="2" t="str">
        <f t="shared" si="9"/>
        <v>Y</v>
      </c>
    </row>
    <row r="7" spans="1:16" x14ac:dyDescent="0.25">
      <c r="A7" t="s">
        <v>18</v>
      </c>
      <c r="B7" s="3">
        <v>500000</v>
      </c>
      <c r="C7" s="3">
        <v>130000</v>
      </c>
      <c r="D7" s="2">
        <f t="shared" si="10"/>
        <v>485000</v>
      </c>
      <c r="E7" s="2">
        <f t="shared" si="1"/>
        <v>123500</v>
      </c>
      <c r="F7" s="2">
        <f t="shared" si="0"/>
        <v>353000</v>
      </c>
      <c r="G7" s="2">
        <f t="shared" si="2"/>
        <v>0</v>
      </c>
      <c r="H7" s="2">
        <f t="shared" si="3"/>
        <v>46510</v>
      </c>
      <c r="I7" s="2">
        <f t="shared" si="4"/>
        <v>0</v>
      </c>
      <c r="J7" s="2">
        <f t="shared" si="5"/>
        <v>26510</v>
      </c>
      <c r="K7" s="2">
        <f t="shared" si="6"/>
        <v>0</v>
      </c>
      <c r="L7" s="2">
        <f>IF((IF((D7+E7-264000&gt;=135000),(9450+(D7+E7-399000)*0.17),IF((D7+E7-264000&gt;=90000),(4050+(D7+E7-354000)*0.17),(IF( (D7+E7-264000&gt;=45000),(900+(D7+E7-309000)*0.17),(D7+E7-264000)*0.17)))))&lt;=0,0,IF((D7+E7-264000&gt;=135000),(9450+(D7+E7-399000)*0.17),IF((D7+E7-264000&gt;=90000),(4050+(D7+E7-354000)*0.17),(IF( (D7+E7-264000&gt;=45000),(900+(D7+E7-309000)*0.17),(D7+E7-264000)*0.17)))))</f>
        <v>45065</v>
      </c>
      <c r="M7" s="6">
        <f t="shared" si="8"/>
        <v>25065</v>
      </c>
      <c r="N7" s="2" t="str">
        <f t="shared" si="9"/>
        <v>Y</v>
      </c>
    </row>
    <row r="8" spans="1:16" x14ac:dyDescent="0.25">
      <c r="A8" t="s">
        <v>19</v>
      </c>
      <c r="B8" s="3">
        <v>90000</v>
      </c>
      <c r="C8" s="3">
        <v>90000</v>
      </c>
      <c r="D8" s="2">
        <f t="shared" si="10"/>
        <v>85500</v>
      </c>
      <c r="E8" s="2">
        <f t="shared" si="1"/>
        <v>85500</v>
      </c>
      <c r="F8" s="2">
        <f t="shared" si="0"/>
        <v>0</v>
      </c>
      <c r="G8" s="2">
        <f t="shared" si="2"/>
        <v>0</v>
      </c>
      <c r="H8" s="2">
        <f t="shared" si="3"/>
        <v>0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2">
        <f t="shared" si="7"/>
        <v>0</v>
      </c>
      <c r="M8" s="6">
        <f t="shared" si="8"/>
        <v>0</v>
      </c>
      <c r="N8" s="2" t="str">
        <f t="shared" si="9"/>
        <v>N</v>
      </c>
    </row>
    <row r="9" spans="1:16" x14ac:dyDescent="0.25">
      <c r="A9" t="s">
        <v>20</v>
      </c>
      <c r="B9" s="3">
        <v>10900</v>
      </c>
      <c r="C9" s="3">
        <v>94000</v>
      </c>
      <c r="D9" s="2">
        <f t="shared" ref="D9:D51" si="11">IF((B9*0.05&gt;=15000),(B9-15000),B9*0.95)</f>
        <v>10355</v>
      </c>
      <c r="E9" s="2">
        <f t="shared" ref="E9:E51" si="12">IF((C9*0.05&gt;=15000),(C9-15000),(C9*0.95))</f>
        <v>89300</v>
      </c>
      <c r="F9" s="2">
        <f t="shared" ref="F9:F51" si="13">IF(D9&gt;=132000,D9-132000,0)</f>
        <v>0</v>
      </c>
      <c r="G9" s="2">
        <f t="shared" ref="G9:G51" si="14">IF(E9&gt;=132000,E9-132000,0)</f>
        <v>0</v>
      </c>
      <c r="H9" s="2">
        <f t="shared" ref="H9:H51" si="15">IF(F9&gt;=135000,(9450+(F9-135000)*0.17),IF(F9&gt;=90000,(4050+(F9-90000)*0.17),IF(F9&gt;=45000,(900+(F9-45000)*0.17),F9*0.17)))</f>
        <v>0</v>
      </c>
      <c r="I9" s="2">
        <f t="shared" ref="I9:I51" si="16">IF(G9&gt;=135000,(9450+(G9-135000)*0.17),IF(G9&gt;=90000,(4050+(G9-90000)*0.17),IF(G9&gt;=45000,(900+(G9-45000)*0.17),G9*0.17)))</f>
        <v>0</v>
      </c>
      <c r="J9" s="2">
        <f t="shared" ref="J9:J51" si="17">IF(H9*0.75&gt;=20000,H9-20000,H9-H9*0.75)</f>
        <v>0</v>
      </c>
      <c r="K9" s="2">
        <f t="shared" ref="K9:K51" si="18">IF(I9*0.75&gt;=20000,I9-20000,I9-I9*0.75)</f>
        <v>0</v>
      </c>
      <c r="L9" s="2">
        <f t="shared" ref="L9:L51" si="19">IF((IF((D9+E9-264000&gt;=135000),(9450+(D9+E9-399000)*0.17),IF((D9+E9-264000&gt;=90000),(4050+(D9+E9-354000)*0.17),(IF( (D9+E9-264000&gt;=45000),(900+(D9+E9-309000)*0.17),(D9+E9-264000)*0.17)))))&lt;=0,0,IF((D9+E9-264000&gt;=135000),(9450+(D9+E9-399000)*0.17),IF((D9+E9-264000&gt;=90000),(4050+(D9+E9-354000)*0.17),(IF( (D9+E9-264000&gt;=45000),(900+(D9+E9-309000)*0.17),(D9+E9-264000)*0.17)))))</f>
        <v>0</v>
      </c>
      <c r="M9" s="6">
        <f t="shared" ref="M9:M51" si="20">IF(L9*0.75&gt;=20000,L9-20000,L9-L9*0.75)</f>
        <v>0</v>
      </c>
      <c r="N9" s="2" t="str">
        <f t="shared" ref="N9:N51" si="21">IF(M9&gt;=J9+K9,"N","Y")</f>
        <v>N</v>
      </c>
    </row>
    <row r="10" spans="1:16" x14ac:dyDescent="0.25">
      <c r="A10" t="s">
        <v>21</v>
      </c>
      <c r="B10" s="4">
        <v>87000</v>
      </c>
      <c r="C10" s="4">
        <v>102000</v>
      </c>
      <c r="D10" s="2">
        <f t="shared" si="11"/>
        <v>82650</v>
      </c>
      <c r="E10" s="2">
        <f t="shared" si="12"/>
        <v>96900</v>
      </c>
      <c r="F10" s="2">
        <f t="shared" si="13"/>
        <v>0</v>
      </c>
      <c r="G10" s="2">
        <f t="shared" si="14"/>
        <v>0</v>
      </c>
      <c r="H10" s="2">
        <f t="shared" si="15"/>
        <v>0</v>
      </c>
      <c r="I10" s="2">
        <f t="shared" si="16"/>
        <v>0</v>
      </c>
      <c r="J10" s="2">
        <f t="shared" si="17"/>
        <v>0</v>
      </c>
      <c r="K10" s="2">
        <f t="shared" si="18"/>
        <v>0</v>
      </c>
      <c r="L10" s="2">
        <f t="shared" si="19"/>
        <v>0</v>
      </c>
      <c r="M10" s="6">
        <f t="shared" si="20"/>
        <v>0</v>
      </c>
      <c r="N10" s="2" t="str">
        <f t="shared" si="21"/>
        <v>N</v>
      </c>
    </row>
    <row r="11" spans="1:16" x14ac:dyDescent="0.25">
      <c r="A11" t="s">
        <v>22</v>
      </c>
      <c r="B11" s="4">
        <v>29000</v>
      </c>
      <c r="C11" s="4">
        <v>32000</v>
      </c>
      <c r="D11" s="2">
        <f t="shared" si="11"/>
        <v>27550</v>
      </c>
      <c r="E11" s="2">
        <f t="shared" si="12"/>
        <v>30400</v>
      </c>
      <c r="F11" s="2">
        <f t="shared" si="13"/>
        <v>0</v>
      </c>
      <c r="G11" s="2">
        <f t="shared" si="14"/>
        <v>0</v>
      </c>
      <c r="H11" s="2">
        <f t="shared" si="15"/>
        <v>0</v>
      </c>
      <c r="I11" s="2">
        <f t="shared" si="16"/>
        <v>0</v>
      </c>
      <c r="J11" s="2">
        <f t="shared" si="17"/>
        <v>0</v>
      </c>
      <c r="K11" s="2">
        <f t="shared" si="18"/>
        <v>0</v>
      </c>
      <c r="L11" s="2">
        <f t="shared" si="19"/>
        <v>0</v>
      </c>
      <c r="M11" s="6">
        <f t="shared" si="20"/>
        <v>0</v>
      </c>
      <c r="N11" s="2" t="str">
        <f t="shared" si="21"/>
        <v>N</v>
      </c>
    </row>
    <row r="12" spans="1:16" x14ac:dyDescent="0.25">
      <c r="A12" t="s">
        <v>23</v>
      </c>
      <c r="B12" s="4">
        <v>100000</v>
      </c>
      <c r="C12" s="4">
        <v>86000</v>
      </c>
      <c r="D12" s="2">
        <f t="shared" si="11"/>
        <v>95000</v>
      </c>
      <c r="E12" s="2">
        <f t="shared" si="12"/>
        <v>81700</v>
      </c>
      <c r="F12" s="2">
        <f t="shared" si="13"/>
        <v>0</v>
      </c>
      <c r="G12" s="2">
        <f t="shared" si="14"/>
        <v>0</v>
      </c>
      <c r="H12" s="2">
        <f t="shared" si="15"/>
        <v>0</v>
      </c>
      <c r="I12" s="2">
        <f t="shared" si="16"/>
        <v>0</v>
      </c>
      <c r="J12" s="2">
        <f t="shared" si="17"/>
        <v>0</v>
      </c>
      <c r="K12" s="2">
        <f t="shared" si="18"/>
        <v>0</v>
      </c>
      <c r="L12" s="2">
        <f t="shared" si="19"/>
        <v>0</v>
      </c>
      <c r="M12" s="6">
        <f>IF(L12*0.75&gt;=20000,L12-20000,L12-L12*0.75)</f>
        <v>0</v>
      </c>
      <c r="N12" s="2" t="str">
        <f t="shared" si="21"/>
        <v>N</v>
      </c>
    </row>
    <row r="13" spans="1:16" x14ac:dyDescent="0.25">
      <c r="A13" t="s">
        <v>24</v>
      </c>
      <c r="B13" s="4">
        <v>126000</v>
      </c>
      <c r="C13" s="4">
        <v>41600</v>
      </c>
      <c r="D13" s="2">
        <f t="shared" si="11"/>
        <v>119700</v>
      </c>
      <c r="E13" s="2">
        <f t="shared" si="12"/>
        <v>39520</v>
      </c>
      <c r="F13" s="2">
        <f t="shared" si="13"/>
        <v>0</v>
      </c>
      <c r="G13" s="2">
        <f t="shared" si="14"/>
        <v>0</v>
      </c>
      <c r="H13" s="2">
        <f t="shared" si="15"/>
        <v>0</v>
      </c>
      <c r="I13" s="2">
        <f t="shared" si="16"/>
        <v>0</v>
      </c>
      <c r="J13" s="2">
        <f t="shared" si="17"/>
        <v>0</v>
      </c>
      <c r="K13" s="2">
        <f t="shared" si="18"/>
        <v>0</v>
      </c>
      <c r="L13" s="2">
        <f t="shared" si="19"/>
        <v>0</v>
      </c>
      <c r="M13" s="6">
        <f t="shared" si="20"/>
        <v>0</v>
      </c>
      <c r="N13" s="2" t="str">
        <f t="shared" si="21"/>
        <v>N</v>
      </c>
    </row>
    <row r="14" spans="1:16" x14ac:dyDescent="0.25">
      <c r="A14" t="s">
        <v>25</v>
      </c>
      <c r="B14" s="4">
        <v>88000</v>
      </c>
      <c r="C14" s="4">
        <v>26300</v>
      </c>
      <c r="D14" s="2">
        <f t="shared" si="11"/>
        <v>83600</v>
      </c>
      <c r="E14" s="2">
        <f t="shared" si="12"/>
        <v>24985</v>
      </c>
      <c r="F14" s="2">
        <f t="shared" si="13"/>
        <v>0</v>
      </c>
      <c r="G14" s="2">
        <f t="shared" si="14"/>
        <v>0</v>
      </c>
      <c r="H14" s="2">
        <f t="shared" si="15"/>
        <v>0</v>
      </c>
      <c r="I14" s="2">
        <f t="shared" si="16"/>
        <v>0</v>
      </c>
      <c r="J14" s="2">
        <f t="shared" si="17"/>
        <v>0</v>
      </c>
      <c r="K14" s="2">
        <f t="shared" si="18"/>
        <v>0</v>
      </c>
      <c r="L14" s="2">
        <f t="shared" si="19"/>
        <v>0</v>
      </c>
      <c r="M14" s="6">
        <f t="shared" si="20"/>
        <v>0</v>
      </c>
      <c r="N14" s="2" t="str">
        <f t="shared" si="21"/>
        <v>N</v>
      </c>
    </row>
    <row r="15" spans="1:16" x14ac:dyDescent="0.25">
      <c r="A15" t="s">
        <v>26</v>
      </c>
      <c r="B15" s="4">
        <v>62000</v>
      </c>
      <c r="C15" s="4">
        <v>43500</v>
      </c>
      <c r="D15" s="2">
        <f t="shared" si="11"/>
        <v>58900</v>
      </c>
      <c r="E15" s="2">
        <f t="shared" si="12"/>
        <v>41325</v>
      </c>
      <c r="F15" s="2">
        <f t="shared" si="13"/>
        <v>0</v>
      </c>
      <c r="G15" s="2">
        <f t="shared" si="14"/>
        <v>0</v>
      </c>
      <c r="H15" s="2">
        <f t="shared" si="15"/>
        <v>0</v>
      </c>
      <c r="I15" s="2">
        <f t="shared" si="16"/>
        <v>0</v>
      </c>
      <c r="J15" s="2">
        <f t="shared" si="17"/>
        <v>0</v>
      </c>
      <c r="K15" s="2">
        <f t="shared" si="18"/>
        <v>0</v>
      </c>
      <c r="L15" s="2">
        <f t="shared" si="19"/>
        <v>0</v>
      </c>
      <c r="M15" s="6">
        <f t="shared" si="20"/>
        <v>0</v>
      </c>
      <c r="N15" s="2" t="str">
        <f t="shared" si="21"/>
        <v>N</v>
      </c>
    </row>
    <row r="16" spans="1:16" x14ac:dyDescent="0.25">
      <c r="A16" t="s">
        <v>27</v>
      </c>
      <c r="B16" s="4">
        <v>99800</v>
      </c>
      <c r="C16" s="4">
        <v>57800</v>
      </c>
      <c r="D16" s="2">
        <f t="shared" si="11"/>
        <v>94810</v>
      </c>
      <c r="E16" s="2">
        <f t="shared" si="12"/>
        <v>54910</v>
      </c>
      <c r="F16" s="2">
        <f t="shared" si="13"/>
        <v>0</v>
      </c>
      <c r="G16" s="2">
        <f t="shared" si="14"/>
        <v>0</v>
      </c>
      <c r="H16" s="2">
        <f t="shared" si="15"/>
        <v>0</v>
      </c>
      <c r="I16" s="2">
        <f t="shared" si="16"/>
        <v>0</v>
      </c>
      <c r="J16" s="2">
        <f t="shared" si="17"/>
        <v>0</v>
      </c>
      <c r="K16" s="2">
        <f t="shared" si="18"/>
        <v>0</v>
      </c>
      <c r="L16" s="2">
        <f t="shared" si="19"/>
        <v>0</v>
      </c>
      <c r="M16" s="6">
        <f t="shared" si="20"/>
        <v>0</v>
      </c>
      <c r="N16" s="2" t="str">
        <f t="shared" si="21"/>
        <v>N</v>
      </c>
    </row>
    <row r="17" spans="1:14" x14ac:dyDescent="0.25">
      <c r="A17" t="s">
        <v>28</v>
      </c>
      <c r="B17" s="4">
        <v>81600</v>
      </c>
      <c r="C17" s="4">
        <v>78000</v>
      </c>
      <c r="D17" s="2">
        <f t="shared" si="11"/>
        <v>77520</v>
      </c>
      <c r="E17" s="2">
        <f t="shared" si="12"/>
        <v>74100</v>
      </c>
      <c r="F17" s="2">
        <f t="shared" si="13"/>
        <v>0</v>
      </c>
      <c r="G17" s="2">
        <f t="shared" si="14"/>
        <v>0</v>
      </c>
      <c r="H17" s="2">
        <f t="shared" si="15"/>
        <v>0</v>
      </c>
      <c r="I17" s="2">
        <f t="shared" si="16"/>
        <v>0</v>
      </c>
      <c r="J17" s="2">
        <f t="shared" si="17"/>
        <v>0</v>
      </c>
      <c r="K17" s="2">
        <f t="shared" si="18"/>
        <v>0</v>
      </c>
      <c r="L17" s="2">
        <f t="shared" si="19"/>
        <v>0</v>
      </c>
      <c r="M17" s="6">
        <f t="shared" si="20"/>
        <v>0</v>
      </c>
      <c r="N17" s="2" t="str">
        <f t="shared" si="21"/>
        <v>N</v>
      </c>
    </row>
    <row r="18" spans="1:14" x14ac:dyDescent="0.25">
      <c r="A18" t="s">
        <v>29</v>
      </c>
      <c r="B18" s="4">
        <v>100000</v>
      </c>
      <c r="C18" s="4">
        <v>63000</v>
      </c>
      <c r="D18" s="2">
        <f t="shared" si="11"/>
        <v>95000</v>
      </c>
      <c r="E18" s="2">
        <f t="shared" si="12"/>
        <v>59850</v>
      </c>
      <c r="F18" s="2">
        <f t="shared" si="13"/>
        <v>0</v>
      </c>
      <c r="G18" s="2">
        <f t="shared" si="14"/>
        <v>0</v>
      </c>
      <c r="H18" s="2">
        <f t="shared" si="15"/>
        <v>0</v>
      </c>
      <c r="I18" s="2">
        <f t="shared" si="16"/>
        <v>0</v>
      </c>
      <c r="J18" s="2">
        <f t="shared" si="17"/>
        <v>0</v>
      </c>
      <c r="K18" s="2">
        <f t="shared" si="18"/>
        <v>0</v>
      </c>
      <c r="L18" s="2">
        <f t="shared" si="19"/>
        <v>0</v>
      </c>
      <c r="M18" s="6">
        <f t="shared" si="20"/>
        <v>0</v>
      </c>
      <c r="N18" s="2" t="str">
        <f t="shared" si="21"/>
        <v>N</v>
      </c>
    </row>
    <row r="19" spans="1:14" x14ac:dyDescent="0.25">
      <c r="A19" t="s">
        <v>30</v>
      </c>
      <c r="B19" s="4">
        <v>375000</v>
      </c>
      <c r="C19" s="4">
        <v>160000</v>
      </c>
      <c r="D19" s="2">
        <f t="shared" si="11"/>
        <v>360000</v>
      </c>
      <c r="E19" s="2">
        <f t="shared" si="12"/>
        <v>152000</v>
      </c>
      <c r="F19" s="2">
        <f t="shared" si="13"/>
        <v>228000</v>
      </c>
      <c r="G19" s="2">
        <f t="shared" si="14"/>
        <v>20000</v>
      </c>
      <c r="H19" s="2">
        <f t="shared" si="15"/>
        <v>25260</v>
      </c>
      <c r="I19" s="2">
        <f t="shared" si="16"/>
        <v>3400.0000000000005</v>
      </c>
      <c r="J19" s="2">
        <f t="shared" si="17"/>
        <v>6315</v>
      </c>
      <c r="K19" s="2">
        <f t="shared" si="18"/>
        <v>850</v>
      </c>
      <c r="L19" s="2">
        <f t="shared" si="19"/>
        <v>28660</v>
      </c>
      <c r="M19" s="6">
        <f t="shared" si="20"/>
        <v>8660</v>
      </c>
      <c r="N19" s="2" t="str">
        <f t="shared" si="21"/>
        <v>N</v>
      </c>
    </row>
    <row r="20" spans="1:14" x14ac:dyDescent="0.25">
      <c r="A20" t="s">
        <v>31</v>
      </c>
      <c r="B20" s="4">
        <v>67500</v>
      </c>
      <c r="C20" s="4">
        <v>230000</v>
      </c>
      <c r="D20" s="2">
        <f t="shared" si="11"/>
        <v>64125</v>
      </c>
      <c r="E20" s="2">
        <f t="shared" si="12"/>
        <v>218500</v>
      </c>
      <c r="F20" s="2">
        <f t="shared" si="13"/>
        <v>0</v>
      </c>
      <c r="G20" s="2">
        <f t="shared" si="14"/>
        <v>86500</v>
      </c>
      <c r="H20" s="2">
        <f t="shared" si="15"/>
        <v>0</v>
      </c>
      <c r="I20" s="2">
        <f t="shared" si="16"/>
        <v>7955.0000000000009</v>
      </c>
      <c r="J20" s="2">
        <f t="shared" si="17"/>
        <v>0</v>
      </c>
      <c r="K20" s="2">
        <f t="shared" si="18"/>
        <v>1988.75</v>
      </c>
      <c r="L20" s="2">
        <f t="shared" si="19"/>
        <v>3166.25</v>
      </c>
      <c r="M20" s="6">
        <f t="shared" si="20"/>
        <v>791.5625</v>
      </c>
      <c r="N20" s="2" t="str">
        <f t="shared" si="21"/>
        <v>Y</v>
      </c>
    </row>
    <row r="21" spans="1:14" x14ac:dyDescent="0.25">
      <c r="A21" t="s">
        <v>32</v>
      </c>
      <c r="B21" s="3">
        <v>37000</v>
      </c>
      <c r="C21" s="3">
        <v>83000</v>
      </c>
      <c r="D21" s="2">
        <f t="shared" si="11"/>
        <v>35150</v>
      </c>
      <c r="E21" s="2">
        <f t="shared" si="12"/>
        <v>78850</v>
      </c>
      <c r="F21" s="2">
        <f t="shared" si="13"/>
        <v>0</v>
      </c>
      <c r="G21" s="2">
        <f t="shared" si="14"/>
        <v>0</v>
      </c>
      <c r="H21" s="2">
        <f t="shared" si="15"/>
        <v>0</v>
      </c>
      <c r="I21" s="2">
        <f t="shared" si="16"/>
        <v>0</v>
      </c>
      <c r="J21" s="2">
        <f t="shared" si="17"/>
        <v>0</v>
      </c>
      <c r="K21" s="2">
        <f t="shared" si="18"/>
        <v>0</v>
      </c>
      <c r="L21" s="2">
        <f t="shared" si="19"/>
        <v>0</v>
      </c>
      <c r="M21" s="6">
        <f t="shared" si="20"/>
        <v>0</v>
      </c>
      <c r="N21" s="2" t="str">
        <f t="shared" si="21"/>
        <v>N</v>
      </c>
    </row>
    <row r="22" spans="1:14" x14ac:dyDescent="0.25">
      <c r="A22" t="s">
        <v>33</v>
      </c>
      <c r="B22" s="3">
        <v>400000</v>
      </c>
      <c r="C22" s="3">
        <v>500000</v>
      </c>
      <c r="D22" s="2">
        <f t="shared" si="11"/>
        <v>385000</v>
      </c>
      <c r="E22" s="2">
        <f t="shared" si="12"/>
        <v>485000</v>
      </c>
      <c r="F22" s="2">
        <f t="shared" si="13"/>
        <v>253000</v>
      </c>
      <c r="G22" s="2">
        <f t="shared" si="14"/>
        <v>353000</v>
      </c>
      <c r="H22" s="2">
        <f t="shared" si="15"/>
        <v>29510</v>
      </c>
      <c r="I22" s="2">
        <f t="shared" si="16"/>
        <v>46510</v>
      </c>
      <c r="J22" s="2">
        <f t="shared" si="17"/>
        <v>9510</v>
      </c>
      <c r="K22" s="2">
        <f t="shared" si="18"/>
        <v>26510</v>
      </c>
      <c r="L22" s="2">
        <f t="shared" si="19"/>
        <v>89520</v>
      </c>
      <c r="M22" s="6">
        <f t="shared" si="20"/>
        <v>69520</v>
      </c>
      <c r="N22" s="2" t="str">
        <f t="shared" si="21"/>
        <v>N</v>
      </c>
    </row>
    <row r="23" spans="1:14" x14ac:dyDescent="0.25">
      <c r="A23" t="s">
        <v>34</v>
      </c>
      <c r="B23" s="5">
        <v>1200000</v>
      </c>
      <c r="C23" s="5">
        <v>500000</v>
      </c>
      <c r="D23" s="2">
        <f t="shared" si="11"/>
        <v>1185000</v>
      </c>
      <c r="E23" s="2">
        <f t="shared" si="12"/>
        <v>485000</v>
      </c>
      <c r="F23" s="2">
        <f t="shared" si="13"/>
        <v>1053000</v>
      </c>
      <c r="G23" s="2">
        <f t="shared" si="14"/>
        <v>353000</v>
      </c>
      <c r="H23" s="2">
        <f t="shared" si="15"/>
        <v>165510</v>
      </c>
      <c r="I23" s="2">
        <f t="shared" si="16"/>
        <v>46510</v>
      </c>
      <c r="J23" s="2">
        <f t="shared" si="17"/>
        <v>145510</v>
      </c>
      <c r="K23" s="2">
        <f t="shared" si="18"/>
        <v>26510</v>
      </c>
      <c r="L23" s="2">
        <f t="shared" si="19"/>
        <v>225520.00000000003</v>
      </c>
      <c r="M23" s="6">
        <f t="shared" si="20"/>
        <v>205520.00000000003</v>
      </c>
      <c r="N23" s="2" t="str">
        <f t="shared" si="21"/>
        <v>N</v>
      </c>
    </row>
    <row r="24" spans="1:14" x14ac:dyDescent="0.25">
      <c r="A24" t="s">
        <v>35</v>
      </c>
      <c r="B24" s="3">
        <v>950000</v>
      </c>
      <c r="C24" s="3">
        <v>50000</v>
      </c>
      <c r="D24" s="2">
        <f t="shared" si="11"/>
        <v>935000</v>
      </c>
      <c r="E24" s="2">
        <f t="shared" si="12"/>
        <v>47500</v>
      </c>
      <c r="F24" s="2">
        <f t="shared" si="13"/>
        <v>803000</v>
      </c>
      <c r="G24" s="2">
        <f t="shared" si="14"/>
        <v>0</v>
      </c>
      <c r="H24" s="2">
        <f t="shared" si="15"/>
        <v>123010.00000000001</v>
      </c>
      <c r="I24" s="2">
        <f t="shared" si="16"/>
        <v>0</v>
      </c>
      <c r="J24" s="2">
        <f t="shared" si="17"/>
        <v>103010.00000000001</v>
      </c>
      <c r="K24" s="2">
        <f t="shared" si="18"/>
        <v>0</v>
      </c>
      <c r="L24" s="2">
        <f t="shared" si="19"/>
        <v>108645</v>
      </c>
      <c r="M24" s="6">
        <f t="shared" si="20"/>
        <v>88645</v>
      </c>
      <c r="N24" s="2" t="str">
        <f t="shared" si="21"/>
        <v>Y</v>
      </c>
    </row>
    <row r="25" spans="1:14" x14ac:dyDescent="0.25">
      <c r="A25" t="s">
        <v>36</v>
      </c>
      <c r="B25" s="2" t="s">
        <v>40</v>
      </c>
      <c r="C25" s="2" t="s">
        <v>41</v>
      </c>
      <c r="D25" s="2" t="e">
        <f t="shared" si="11"/>
        <v>#VALUE!</v>
      </c>
      <c r="E25" s="2" t="e">
        <f t="shared" si="12"/>
        <v>#VALUE!</v>
      </c>
      <c r="F25" s="2" t="e">
        <f t="shared" si="13"/>
        <v>#VALUE!</v>
      </c>
      <c r="G25" s="2" t="e">
        <f t="shared" si="14"/>
        <v>#VALUE!</v>
      </c>
      <c r="H25" s="2" t="e">
        <f t="shared" si="15"/>
        <v>#VALUE!</v>
      </c>
      <c r="I25" s="2" t="e">
        <f t="shared" si="16"/>
        <v>#VALUE!</v>
      </c>
      <c r="J25" s="2" t="e">
        <f t="shared" si="17"/>
        <v>#VALUE!</v>
      </c>
      <c r="K25" s="2" t="e">
        <f t="shared" si="18"/>
        <v>#VALUE!</v>
      </c>
      <c r="L25" s="2" t="e">
        <f t="shared" si="19"/>
        <v>#VALUE!</v>
      </c>
      <c r="M25" s="6" t="e">
        <f t="shared" si="20"/>
        <v>#VALUE!</v>
      </c>
      <c r="N25" s="2" t="e">
        <f t="shared" si="21"/>
        <v>#VALUE!</v>
      </c>
    </row>
    <row r="26" spans="1:14" x14ac:dyDescent="0.25">
      <c r="A26" t="s">
        <v>37</v>
      </c>
      <c r="B26" s="2" t="s">
        <v>42</v>
      </c>
      <c r="C26" s="2" t="s">
        <v>43</v>
      </c>
      <c r="D26" s="2" t="e">
        <f t="shared" si="11"/>
        <v>#VALUE!</v>
      </c>
      <c r="E26" s="2" t="e">
        <f t="shared" si="12"/>
        <v>#VALUE!</v>
      </c>
      <c r="F26" s="2" t="e">
        <f t="shared" si="13"/>
        <v>#VALUE!</v>
      </c>
      <c r="G26" s="2" t="e">
        <f t="shared" si="14"/>
        <v>#VALUE!</v>
      </c>
      <c r="H26" s="2" t="e">
        <f t="shared" si="15"/>
        <v>#VALUE!</v>
      </c>
      <c r="I26" s="2" t="e">
        <f t="shared" si="16"/>
        <v>#VALUE!</v>
      </c>
      <c r="J26" s="2" t="e">
        <f t="shared" si="17"/>
        <v>#VALUE!</v>
      </c>
      <c r="K26" s="2" t="e">
        <f t="shared" si="18"/>
        <v>#VALUE!</v>
      </c>
      <c r="L26" s="2" t="e">
        <f t="shared" si="19"/>
        <v>#VALUE!</v>
      </c>
      <c r="M26" s="6" t="e">
        <f t="shared" si="20"/>
        <v>#VALUE!</v>
      </c>
      <c r="N26" s="2" t="e">
        <f t="shared" si="21"/>
        <v>#VALUE!</v>
      </c>
    </row>
    <row r="27" spans="1:14" x14ac:dyDescent="0.25">
      <c r="A27" t="s">
        <v>38</v>
      </c>
      <c r="B27" s="2">
        <v>-1</v>
      </c>
      <c r="C27" s="2">
        <v>-1</v>
      </c>
      <c r="D27" s="2">
        <f t="shared" si="11"/>
        <v>-0.95</v>
      </c>
      <c r="E27" s="2">
        <f t="shared" si="12"/>
        <v>-0.95</v>
      </c>
      <c r="F27" s="2">
        <f t="shared" si="13"/>
        <v>0</v>
      </c>
      <c r="G27" s="2">
        <f t="shared" si="14"/>
        <v>0</v>
      </c>
      <c r="H27" s="2">
        <f t="shared" si="15"/>
        <v>0</v>
      </c>
      <c r="I27" s="2">
        <f t="shared" si="16"/>
        <v>0</v>
      </c>
      <c r="J27" s="2">
        <f t="shared" si="17"/>
        <v>0</v>
      </c>
      <c r="K27" s="2">
        <f t="shared" si="18"/>
        <v>0</v>
      </c>
      <c r="L27" s="2">
        <f t="shared" si="19"/>
        <v>0</v>
      </c>
      <c r="M27" s="6">
        <f t="shared" si="20"/>
        <v>0</v>
      </c>
      <c r="N27" s="2" t="str">
        <f t="shared" si="21"/>
        <v>N</v>
      </c>
    </row>
    <row r="28" spans="1:14" x14ac:dyDescent="0.25">
      <c r="A28" t="s">
        <v>39</v>
      </c>
      <c r="B28" s="2">
        <v>-20</v>
      </c>
      <c r="C28" s="2">
        <v>-30</v>
      </c>
      <c r="D28" s="2">
        <f t="shared" si="11"/>
        <v>-19</v>
      </c>
      <c r="E28" s="2">
        <f t="shared" si="12"/>
        <v>-28.5</v>
      </c>
      <c r="F28" s="2">
        <f t="shared" si="13"/>
        <v>0</v>
      </c>
      <c r="G28" s="2">
        <f t="shared" si="14"/>
        <v>0</v>
      </c>
      <c r="H28" s="2">
        <f t="shared" si="15"/>
        <v>0</v>
      </c>
      <c r="I28" s="2">
        <f t="shared" si="16"/>
        <v>0</v>
      </c>
      <c r="J28" s="2">
        <f t="shared" si="17"/>
        <v>0</v>
      </c>
      <c r="K28" s="2">
        <f t="shared" si="18"/>
        <v>0</v>
      </c>
      <c r="L28" s="2">
        <f t="shared" si="19"/>
        <v>0</v>
      </c>
      <c r="M28" s="6">
        <f t="shared" si="20"/>
        <v>0</v>
      </c>
      <c r="N28" s="2" t="str">
        <f t="shared" si="21"/>
        <v>N</v>
      </c>
    </row>
    <row r="29" spans="1:14" x14ac:dyDescent="0.25">
      <c r="D29" s="2"/>
      <c r="E29" s="2"/>
      <c r="F29" s="2"/>
      <c r="G29" s="2"/>
      <c r="H29" s="2"/>
      <c r="I29" s="2"/>
      <c r="J29" s="2"/>
      <c r="K29" s="2"/>
      <c r="L29" s="2"/>
      <c r="M29" s="6"/>
      <c r="N29" s="2"/>
    </row>
    <row r="30" spans="1:14" x14ac:dyDescent="0.25">
      <c r="D30" s="2"/>
      <c r="E30" s="2"/>
      <c r="F30" s="2"/>
      <c r="G30" s="2"/>
      <c r="H30" s="2"/>
      <c r="I30" s="2"/>
      <c r="J30" s="2"/>
      <c r="K30" s="2"/>
      <c r="L30" s="2"/>
      <c r="M30" s="6"/>
      <c r="N30" s="2"/>
    </row>
    <row r="31" spans="1:14" x14ac:dyDescent="0.25">
      <c r="D31" s="2"/>
      <c r="E31" s="2"/>
      <c r="F31" s="2"/>
      <c r="G31" s="2"/>
      <c r="H31" s="2"/>
      <c r="I31" s="2"/>
      <c r="J31" s="2"/>
      <c r="K31" s="2"/>
      <c r="L31" s="2"/>
      <c r="M31" s="6"/>
      <c r="N31" s="2"/>
    </row>
    <row r="32" spans="1:14" x14ac:dyDescent="0.25">
      <c r="D32" s="2"/>
      <c r="E32" s="2"/>
      <c r="F32" s="2"/>
      <c r="G32" s="2"/>
      <c r="H32" s="2"/>
      <c r="I32" s="2"/>
      <c r="J32" s="2"/>
      <c r="K32" s="2"/>
      <c r="L32" s="2"/>
      <c r="M32" s="6"/>
      <c r="N32" s="2"/>
    </row>
    <row r="33" spans="4:14" x14ac:dyDescent="0.25">
      <c r="D33" s="2"/>
      <c r="E33" s="2"/>
      <c r="F33" s="2"/>
      <c r="G33" s="2"/>
      <c r="H33" s="2"/>
      <c r="I33" s="2"/>
      <c r="J33" s="2"/>
      <c r="K33" s="2"/>
      <c r="L33" s="2"/>
      <c r="M33" s="6"/>
      <c r="N33" s="2"/>
    </row>
    <row r="34" spans="4:14" x14ac:dyDescent="0.25">
      <c r="D34" s="2"/>
      <c r="E34" s="2"/>
      <c r="F34" s="2"/>
      <c r="G34" s="2"/>
      <c r="H34" s="2"/>
      <c r="I34" s="2"/>
      <c r="J34" s="2"/>
      <c r="K34" s="2"/>
      <c r="L34" s="2"/>
      <c r="M34" s="6"/>
      <c r="N34" s="2"/>
    </row>
    <row r="35" spans="4:14" x14ac:dyDescent="0.25">
      <c r="D35" s="2"/>
      <c r="E35" s="2"/>
      <c r="F35" s="2"/>
      <c r="G35" s="2"/>
      <c r="H35" s="2"/>
      <c r="I35" s="2"/>
      <c r="J35" s="2"/>
      <c r="K35" s="2"/>
      <c r="L35" s="2"/>
      <c r="M35" s="6"/>
      <c r="N35" s="2"/>
    </row>
    <row r="36" spans="4:14" x14ac:dyDescent="0.25">
      <c r="D36" s="2"/>
      <c r="E36" s="2"/>
      <c r="F36" s="2"/>
      <c r="G36" s="2"/>
      <c r="H36" s="2"/>
      <c r="I36" s="2"/>
      <c r="J36" s="2"/>
      <c r="K36" s="2"/>
      <c r="L36" s="2"/>
      <c r="M36" s="6"/>
      <c r="N36" s="2"/>
    </row>
    <row r="37" spans="4:14" x14ac:dyDescent="0.25">
      <c r="D37" s="2"/>
      <c r="E37" s="2"/>
      <c r="F37" s="2"/>
      <c r="G37" s="2"/>
      <c r="H37" s="2"/>
      <c r="I37" s="2"/>
      <c r="J37" s="2"/>
      <c r="K37" s="2"/>
      <c r="L37" s="2"/>
      <c r="M37" s="6"/>
      <c r="N37" s="2"/>
    </row>
    <row r="38" spans="4:14" x14ac:dyDescent="0.25">
      <c r="D38" s="2"/>
      <c r="E38" s="2"/>
      <c r="F38" s="2"/>
      <c r="G38" s="2"/>
      <c r="H38" s="2"/>
      <c r="I38" s="2"/>
      <c r="J38" s="2"/>
      <c r="K38" s="2"/>
      <c r="L38" s="2"/>
      <c r="M38" s="6"/>
      <c r="N38" s="2"/>
    </row>
    <row r="39" spans="4:14" x14ac:dyDescent="0.25">
      <c r="D39" s="2"/>
      <c r="E39" s="2"/>
      <c r="F39" s="2"/>
      <c r="G39" s="2"/>
      <c r="H39" s="2"/>
      <c r="I39" s="2"/>
      <c r="J39" s="2"/>
      <c r="K39" s="2"/>
      <c r="L39" s="2"/>
      <c r="M39" s="6"/>
      <c r="N39" s="2"/>
    </row>
    <row r="40" spans="4:14" x14ac:dyDescent="0.25">
      <c r="D40" s="2"/>
      <c r="E40" s="2"/>
      <c r="F40" s="2"/>
      <c r="G40" s="2"/>
      <c r="H40" s="2"/>
      <c r="I40" s="2"/>
      <c r="J40" s="2"/>
      <c r="K40" s="2"/>
      <c r="L40" s="2"/>
      <c r="M40" s="6"/>
      <c r="N40" s="2"/>
    </row>
    <row r="41" spans="4:14" x14ac:dyDescent="0.25">
      <c r="D41" s="2"/>
      <c r="E41" s="2"/>
      <c r="F41" s="2"/>
      <c r="G41" s="2"/>
      <c r="H41" s="2"/>
      <c r="I41" s="2"/>
      <c r="J41" s="2"/>
      <c r="K41" s="2"/>
      <c r="L41" s="2"/>
      <c r="M41" s="6"/>
      <c r="N41" s="2"/>
    </row>
    <row r="42" spans="4:14" x14ac:dyDescent="0.25">
      <c r="D42" s="2"/>
      <c r="E42" s="2"/>
      <c r="F42" s="2"/>
      <c r="G42" s="2"/>
      <c r="H42" s="2"/>
      <c r="I42" s="2"/>
      <c r="J42" s="2"/>
      <c r="K42" s="2"/>
      <c r="L42" s="2"/>
      <c r="M42" s="6"/>
      <c r="N42" s="2"/>
    </row>
    <row r="43" spans="4:14" x14ac:dyDescent="0.25">
      <c r="D43" s="2"/>
      <c r="E43" s="2"/>
      <c r="F43" s="2"/>
      <c r="G43" s="2"/>
      <c r="H43" s="2"/>
      <c r="I43" s="2"/>
      <c r="J43" s="2"/>
      <c r="K43" s="2"/>
      <c r="L43" s="2"/>
      <c r="M43" s="6"/>
      <c r="N43" s="2"/>
    </row>
    <row r="44" spans="4:14" x14ac:dyDescent="0.25">
      <c r="D44" s="2"/>
      <c r="E44" s="2"/>
      <c r="F44" s="2"/>
      <c r="G44" s="2"/>
      <c r="H44" s="2"/>
      <c r="I44" s="2"/>
      <c r="J44" s="2"/>
      <c r="K44" s="2"/>
      <c r="L44" s="2"/>
      <c r="M44" s="6"/>
      <c r="N44" s="2"/>
    </row>
    <row r="45" spans="4:14" x14ac:dyDescent="0.25">
      <c r="D45" s="2"/>
      <c r="E45" s="2"/>
      <c r="F45" s="2"/>
      <c r="G45" s="2"/>
      <c r="H45" s="2"/>
      <c r="I45" s="2"/>
      <c r="J45" s="2"/>
      <c r="K45" s="2"/>
      <c r="L45" s="2"/>
      <c r="M45" s="6"/>
      <c r="N45" s="2"/>
    </row>
    <row r="46" spans="4:14" x14ac:dyDescent="0.25">
      <c r="D46" s="2"/>
      <c r="E46" s="2"/>
      <c r="F46" s="2"/>
      <c r="G46" s="2"/>
      <c r="H46" s="2"/>
      <c r="I46" s="2"/>
      <c r="J46" s="2"/>
      <c r="K46" s="2"/>
      <c r="L46" s="2"/>
      <c r="M46" s="6"/>
      <c r="N46" s="2"/>
    </row>
    <row r="47" spans="4:14" x14ac:dyDescent="0.25">
      <c r="D47" s="2"/>
      <c r="E47" s="2"/>
      <c r="F47" s="2"/>
      <c r="G47" s="2"/>
      <c r="H47" s="2"/>
      <c r="I47" s="2"/>
      <c r="J47" s="2"/>
      <c r="K47" s="2"/>
      <c r="L47" s="2"/>
      <c r="M47" s="6"/>
      <c r="N47" s="2"/>
    </row>
    <row r="48" spans="4:14" x14ac:dyDescent="0.25">
      <c r="D48" s="2"/>
      <c r="E48" s="2"/>
      <c r="F48" s="2"/>
      <c r="G48" s="2"/>
      <c r="H48" s="2"/>
      <c r="I48" s="2"/>
      <c r="J48" s="2"/>
      <c r="K48" s="2"/>
      <c r="L48" s="2"/>
      <c r="M48" s="6"/>
      <c r="N48" s="2"/>
    </row>
    <row r="49" spans="4:14" x14ac:dyDescent="0.25">
      <c r="D49" s="2"/>
      <c r="E49" s="2"/>
      <c r="F49" s="2"/>
      <c r="G49" s="2"/>
      <c r="H49" s="2"/>
      <c r="I49" s="2"/>
      <c r="J49" s="2"/>
      <c r="K49" s="2"/>
      <c r="L49" s="2"/>
      <c r="M49" s="6"/>
      <c r="N49" s="2"/>
    </row>
    <row r="50" spans="4:14" x14ac:dyDescent="0.25">
      <c r="D50" s="2"/>
      <c r="E50" s="2"/>
      <c r="F50" s="2"/>
      <c r="G50" s="2"/>
      <c r="H50" s="2"/>
      <c r="I50" s="2"/>
      <c r="J50" s="2"/>
      <c r="K50" s="2"/>
      <c r="L50" s="2"/>
      <c r="M50" s="6"/>
      <c r="N50" s="2"/>
    </row>
    <row r="51" spans="4:14" x14ac:dyDescent="0.25">
      <c r="D51" s="2"/>
      <c r="E51" s="2"/>
      <c r="F51" s="2"/>
      <c r="G51" s="2"/>
      <c r="H51" s="2"/>
      <c r="I51" s="2"/>
      <c r="J51" s="2"/>
      <c r="K51" s="2"/>
      <c r="L51" s="2"/>
      <c r="M51" s="6"/>
      <c r="N51" s="2"/>
    </row>
  </sheetData>
  <phoneticPr fontId="1" type="noConversion"/>
  <hyperlinks>
    <hyperlink ref="B26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Windows 使用者</cp:lastModifiedBy>
  <dcterms:created xsi:type="dcterms:W3CDTF">2018-01-17T05:53:58Z</dcterms:created>
  <dcterms:modified xsi:type="dcterms:W3CDTF">2018-03-15T16:49:32Z</dcterms:modified>
</cp:coreProperties>
</file>