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20115" windowHeight="8010"/>
  </bookViews>
  <sheets>
    <sheet name="resuts" sheetId="1" r:id="rId1"/>
  </sheets>
  <calcPr calcId="145621"/>
</workbook>
</file>

<file path=xl/calcChain.xml><?xml version="1.0" encoding="utf-8"?>
<calcChain xmlns="http://schemas.openxmlformats.org/spreadsheetml/2006/main">
  <c r="N13" i="1" l="1"/>
  <c r="N14" i="1"/>
  <c r="N2" i="1"/>
  <c r="N7" i="1"/>
  <c r="N15" i="1"/>
  <c r="N3" i="1"/>
  <c r="N16" i="1"/>
  <c r="N8" i="1"/>
  <c r="N9" i="1"/>
  <c r="N4" i="1"/>
  <c r="N12" i="1"/>
  <c r="N5" i="1"/>
  <c r="N17" i="1"/>
  <c r="N6" i="1"/>
  <c r="N18" i="1"/>
  <c r="N10" i="1"/>
  <c r="N11" i="1"/>
  <c r="M13" i="1"/>
  <c r="M14" i="1"/>
  <c r="M2" i="1"/>
  <c r="M7" i="1"/>
  <c r="M15" i="1"/>
  <c r="M3" i="1"/>
  <c r="M16" i="1"/>
  <c r="M8" i="1"/>
  <c r="M9" i="1"/>
  <c r="M4" i="1"/>
  <c r="M12" i="1"/>
  <c r="M5" i="1"/>
  <c r="M17" i="1"/>
  <c r="M6" i="1"/>
  <c r="M18" i="1"/>
  <c r="M10" i="1"/>
  <c r="M11" i="1"/>
  <c r="L13" i="1"/>
  <c r="L14" i="1"/>
  <c r="L2" i="1"/>
  <c r="L7" i="1"/>
  <c r="L15" i="1"/>
  <c r="L3" i="1"/>
  <c r="L16" i="1"/>
  <c r="L8" i="1"/>
  <c r="L9" i="1"/>
  <c r="L4" i="1"/>
  <c r="L12" i="1"/>
  <c r="L5" i="1"/>
  <c r="L17" i="1"/>
  <c r="L6" i="1"/>
  <c r="L18" i="1"/>
  <c r="L10" i="1"/>
  <c r="L11" i="1"/>
  <c r="K13" i="1"/>
  <c r="K14" i="1"/>
  <c r="K2" i="1"/>
  <c r="K7" i="1"/>
  <c r="K15" i="1"/>
  <c r="K3" i="1"/>
  <c r="K16" i="1"/>
  <c r="K8" i="1"/>
  <c r="K9" i="1"/>
  <c r="K4" i="1"/>
  <c r="K12" i="1"/>
  <c r="K5" i="1"/>
  <c r="K17" i="1"/>
  <c r="K6" i="1"/>
  <c r="K18" i="1"/>
  <c r="K10" i="1"/>
  <c r="K11" i="1"/>
  <c r="J13" i="1"/>
  <c r="J14" i="1"/>
  <c r="J2" i="1"/>
  <c r="J7" i="1"/>
  <c r="J15" i="1"/>
  <c r="J3" i="1"/>
  <c r="J16" i="1"/>
  <c r="J8" i="1"/>
  <c r="J9" i="1"/>
  <c r="J4" i="1"/>
  <c r="J12" i="1"/>
  <c r="J5" i="1"/>
  <c r="J17" i="1"/>
  <c r="J6" i="1"/>
  <c r="J18" i="1"/>
  <c r="J10" i="1"/>
  <c r="J11" i="1"/>
  <c r="H13" i="1"/>
  <c r="I13" i="1" s="1"/>
  <c r="H14" i="1"/>
  <c r="I14" i="1" s="1"/>
  <c r="H2" i="1"/>
  <c r="I2" i="1" s="1"/>
  <c r="H7" i="1"/>
  <c r="I7" i="1" s="1"/>
  <c r="H15" i="1"/>
  <c r="I15" i="1" s="1"/>
  <c r="H3" i="1"/>
  <c r="I3" i="1" s="1"/>
  <c r="H16" i="1"/>
  <c r="I16" i="1" s="1"/>
  <c r="H8" i="1"/>
  <c r="I8" i="1" s="1"/>
  <c r="H9" i="1"/>
  <c r="I9" i="1" s="1"/>
  <c r="H4" i="1"/>
  <c r="I4" i="1" s="1"/>
  <c r="H12" i="1"/>
  <c r="I12" i="1" s="1"/>
  <c r="H5" i="1"/>
  <c r="I5" i="1" s="1"/>
  <c r="H17" i="1"/>
  <c r="I17" i="1" s="1"/>
  <c r="H6" i="1"/>
  <c r="I6" i="1" s="1"/>
  <c r="H18" i="1"/>
  <c r="I18" i="1" s="1"/>
  <c r="H10" i="1"/>
  <c r="I10" i="1" s="1"/>
  <c r="H11" i="1"/>
  <c r="I11" i="1" s="1"/>
  <c r="O6" i="1" l="1"/>
  <c r="O4" i="1"/>
  <c r="O3" i="1"/>
  <c r="O14" i="1"/>
  <c r="O10" i="1"/>
  <c r="O5" i="1"/>
  <c r="O8" i="1"/>
  <c r="O7" i="1"/>
  <c r="O18" i="1"/>
  <c r="O12" i="1"/>
  <c r="O16" i="1"/>
  <c r="O2" i="1"/>
  <c r="O11" i="1"/>
  <c r="O17" i="1"/>
  <c r="O9" i="1"/>
  <c r="O15" i="1"/>
  <c r="O13" i="1"/>
</calcChain>
</file>

<file path=xl/sharedStrings.xml><?xml version="1.0" encoding="utf-8"?>
<sst xmlns="http://schemas.openxmlformats.org/spreadsheetml/2006/main" count="42" uniqueCount="40">
  <si>
    <t>Nome</t>
  </si>
  <si>
    <t>Qtd</t>
  </si>
  <si>
    <t>Chq</t>
  </si>
  <si>
    <t>Domain</t>
  </si>
  <si>
    <t>Academia</t>
  </si>
  <si>
    <t>Kino</t>
  </si>
  <si>
    <t>LigaMagic</t>
  </si>
  <si>
    <t>Merrow Reejerey</t>
  </si>
  <si>
    <t>Lord of Atlantis</t>
  </si>
  <si>
    <t>Master of the Pearl Trident</t>
  </si>
  <si>
    <t>Silvergill Adept</t>
  </si>
  <si>
    <t>Cursecatcher</t>
  </si>
  <si>
    <t>Kira, Great Glass-Spinner</t>
  </si>
  <si>
    <t>Master of Waves</t>
  </si>
  <si>
    <t>Phantasmal Image</t>
  </si>
  <si>
    <t>Echoing Truth</t>
  </si>
  <si>
    <t>vapor snag</t>
  </si>
  <si>
    <t>Aquitect's Will</t>
  </si>
  <si>
    <t>Spell Snare</t>
  </si>
  <si>
    <t>Path to exile</t>
  </si>
  <si>
    <t>Rancor</t>
  </si>
  <si>
    <t>Temple Garden</t>
  </si>
  <si>
    <t>Spirit Link</t>
  </si>
  <si>
    <t>Nature's Claim</t>
  </si>
  <si>
    <t>Min</t>
  </si>
  <si>
    <t>Loja</t>
  </si>
  <si>
    <t>Chq Total</t>
  </si>
  <si>
    <t>Domain Total</t>
  </si>
  <si>
    <t>Academia Total</t>
  </si>
  <si>
    <t>Kino Total</t>
  </si>
  <si>
    <t>Ligamagic Total</t>
  </si>
  <si>
    <t>Min Total</t>
  </si>
  <si>
    <t>Column1</t>
  </si>
  <si>
    <t>Magic Leste / Monster / Lets / Cards e Games</t>
  </si>
  <si>
    <t>Magic bem barato</t>
  </si>
  <si>
    <t>Cards e Games / Monster</t>
  </si>
  <si>
    <t>Lets</t>
  </si>
  <si>
    <t>BurnMana</t>
  </si>
  <si>
    <t>Frete</t>
  </si>
  <si>
    <t>Desconto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</si>
</sst>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NumberFormat="1"/>
    <xf numFmtId="0" fontId="0" fillId="0" borderId="0" xfId="0" applyFont="1"/>
    <xf numFmtId="0" fontId="16" fillId="0" borderId="0" xfId="0" applyFont="1"/>
    <xf numFmtId="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P18" totalsRowShown="0">
  <autoFilter ref="A1:P18"/>
  <sortState ref="A2:O18">
    <sortCondition ref="I1:I18"/>
  </sortState>
  <tableColumns count="16">
    <tableColumn id="1" name="Nome"/>
    <tableColumn id="2" name="Qtd"/>
    <tableColumn id="3" name="Chq"/>
    <tableColumn id="4" name="Domain"/>
    <tableColumn id="5" name="Academia"/>
    <tableColumn id="6" name="Kino"/>
    <tableColumn id="7" name="LigaMagic"/>
    <tableColumn id="8" name="Min" dataDxfId="8">
      <calculatedColumnFormula>MIN(IF(ISBLANK(Table1[[#This Row],[Chq]]),9999,Table1[[#This Row],[Chq]]),IF(ISBLANK(Table1[[#This Row],[Domain]]),9999,Table1[[#This Row],[Domain]]),IF(ISBLANK(Table1[[#This Row],[Academia]]),9999,Table1[[#This Row],[Academia]]),IF(ISBLANK(Table1[[#This Row],[Kino]]),9999,Table1[[#This Row],[Kino]]),IF(ISBLANK(Table1[[#This Row],[LigaMagic]]),9999,Table1[[#This Row],[LigaMagic]]))</calculatedColumnFormula>
    </tableColumn>
    <tableColumn id="9" name="Loja" dataDxfId="7">
      <calculatedColumnFormula>IF(Table1[[#This Row],[Min]]=Table1[[#This Row],[Chq]],Table1[[#Headers],[Chq]],IF(Table1[[#This Row],[Min]]=Table1[[#This Row],[Domain]],Table1[[#Headers],[Domain]],IF(Table1[[#This Row],[Min]]=Table1[[#This Row],[Academia]],Table1[[#Headers],[Academia]],IF(Table1[[#This Row],[Min]]=Table1[[#This Row],[Kino]],Table1[[#Headers],[Kino]],IF(Table1[[#This Row],[Min]]=Table1[[#This Row],[LigaMagic]],Table1[[#Headers],[LigaMagic]],"")))))</calculatedColumnFormula>
    </tableColumn>
    <tableColumn id="10" name="Chq Total" dataDxfId="6">
      <calculatedColumnFormula>Table1[[#This Row],[Chq]]*Table1[[#This Row],[Qtd]]</calculatedColumnFormula>
    </tableColumn>
    <tableColumn id="11" name="Domain Total" dataDxfId="5">
      <calculatedColumnFormula>Table1[[#This Row],[Domain]]*Table1[[#This Row],[Qtd]]</calculatedColumnFormula>
    </tableColumn>
    <tableColumn id="12" name="Academia Total" dataDxfId="4">
      <calculatedColumnFormula>Table1[[#This Row],[Academia]]*Table1[[#This Row],[Qtd]]</calculatedColumnFormula>
    </tableColumn>
    <tableColumn id="13" name="Kino Total" dataDxfId="3">
      <calculatedColumnFormula>Table1[[#This Row],[Kino]]*Table1[[#This Row],[Qtd]]</calculatedColumnFormula>
    </tableColumn>
    <tableColumn id="14" name="Ligamagic Total" dataDxfId="2">
      <calculatedColumnFormula>Table1[[#This Row],[LigaMagic]]*Table1[[#This Row],[Qtd]]</calculatedColumnFormula>
    </tableColumn>
    <tableColumn id="15" name="Min Total" dataDxfId="1">
      <calculatedColumnFormula>Table1[[#This Row],[Min]]*Table1[[#This Row],[Qtd]]</calculatedColumnFormula>
    </tableColumn>
    <tableColumn id="16" name="Column1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8"/>
  <sheetViews>
    <sheetView tabSelected="1" workbookViewId="0">
      <selection activeCell="A11" sqref="A11"/>
    </sheetView>
  </sheetViews>
  <sheetFormatPr defaultRowHeight="15" x14ac:dyDescent="0.25"/>
  <cols>
    <col min="1" max="1" width="25.140625" bestFit="1" customWidth="1"/>
    <col min="2" max="2" width="6.5703125" bestFit="1" customWidth="1"/>
    <col min="3" max="3" width="6.7109375" bestFit="1" customWidth="1"/>
    <col min="4" max="4" width="10.140625" bestFit="1" customWidth="1"/>
    <col min="5" max="5" width="12" bestFit="1" customWidth="1"/>
    <col min="6" max="6" width="7.28515625" bestFit="1" customWidth="1"/>
    <col min="7" max="7" width="12" bestFit="1" customWidth="1"/>
    <col min="8" max="8" width="6.85546875" bestFit="1" customWidth="1"/>
    <col min="9" max="9" width="9.7109375" bestFit="1" customWidth="1"/>
    <col min="10" max="10" width="11.5703125" bestFit="1" customWidth="1"/>
    <col min="11" max="11" width="15" bestFit="1" customWidth="1"/>
    <col min="12" max="12" width="17" bestFit="1" customWidth="1"/>
    <col min="13" max="13" width="12.140625" bestFit="1" customWidth="1"/>
    <col min="14" max="14" width="16.85546875" bestFit="1" customWidth="1"/>
    <col min="15" max="15" width="11.7109375" bestFit="1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24</v>
      </c>
      <c r="I1" t="s">
        <v>25</v>
      </c>
      <c r="J1" t="s">
        <v>26</v>
      </c>
      <c r="K1" t="s">
        <v>27</v>
      </c>
      <c r="L1" t="s">
        <v>28</v>
      </c>
      <c r="M1" t="s">
        <v>29</v>
      </c>
      <c r="N1" t="s">
        <v>30</v>
      </c>
      <c r="O1" t="s">
        <v>31</v>
      </c>
      <c r="P1" t="s">
        <v>32</v>
      </c>
      <c r="S1" t="s">
        <v>38</v>
      </c>
      <c r="T1" t="s">
        <v>39</v>
      </c>
    </row>
    <row r="2" spans="1:20" x14ac:dyDescent="0.25">
      <c r="A2" t="s">
        <v>9</v>
      </c>
      <c r="B2">
        <v>4</v>
      </c>
      <c r="E2">
        <v>17</v>
      </c>
      <c r="G2">
        <v>17.05</v>
      </c>
      <c r="H2">
        <f>MIN(IF(ISBLANK(Table1[[#This Row],[Chq]]),9999,Table1[[#This Row],[Chq]]),IF(ISBLANK(Table1[[#This Row],[Domain]]),9999,Table1[[#This Row],[Domain]]),IF(ISBLANK(Table1[[#This Row],[Academia]]),9999,Table1[[#This Row],[Academia]]),IF(ISBLANK(Table1[[#This Row],[Kino]]),9999,Table1[[#This Row],[Kino]]),IF(ISBLANK(Table1[[#This Row],[LigaMagic]]),9999,Table1[[#This Row],[LigaMagic]]))</f>
        <v>17</v>
      </c>
      <c r="I2" t="str">
        <f>IF(Table1[[#This Row],[Min]]=Table1[[#This Row],[Chq]],Table1[[#Headers],[Chq]],IF(Table1[[#This Row],[Min]]=Table1[[#This Row],[Domain]],Table1[[#Headers],[Domain]],IF(Table1[[#This Row],[Min]]=Table1[[#This Row],[Academia]],Table1[[#Headers],[Academia]],IF(Table1[[#This Row],[Min]]=Table1[[#This Row],[Kino]],Table1[[#Headers],[Kino]],IF(Table1[[#This Row],[Min]]=Table1[[#This Row],[LigaMagic]],Table1[[#Headers],[LigaMagic]],"")))))</f>
        <v>Academia</v>
      </c>
      <c r="J2">
        <f>Table1[[#This Row],[Chq]]*Table1[[#This Row],[Qtd]]</f>
        <v>0</v>
      </c>
      <c r="K2" s="1">
        <f>Table1[[#This Row],[Domain]]*Table1[[#This Row],[Qtd]]</f>
        <v>0</v>
      </c>
      <c r="L2" s="1">
        <f>Table1[[#This Row],[Academia]]*Table1[[#This Row],[Qtd]]</f>
        <v>68</v>
      </c>
      <c r="M2" s="1">
        <f>Table1[[#This Row],[Kino]]*Table1[[#This Row],[Qtd]]</f>
        <v>0</v>
      </c>
      <c r="N2" s="1">
        <f>Table1[[#This Row],[LigaMagic]]*Table1[[#This Row],[Qtd]]</f>
        <v>68.2</v>
      </c>
      <c r="O2" s="1">
        <f>Table1[[#This Row],[Min]]*Table1[[#This Row],[Qtd]]</f>
        <v>68</v>
      </c>
      <c r="P2" s="1"/>
      <c r="R2" t="s">
        <v>5</v>
      </c>
      <c r="S2">
        <v>7</v>
      </c>
      <c r="T2" s="4">
        <v>0.05</v>
      </c>
    </row>
    <row r="3" spans="1:20" x14ac:dyDescent="0.25">
      <c r="A3" t="s">
        <v>12</v>
      </c>
      <c r="B3">
        <v>2</v>
      </c>
      <c r="E3">
        <v>24</v>
      </c>
      <c r="F3">
        <v>29.95</v>
      </c>
      <c r="G3">
        <v>29</v>
      </c>
      <c r="H3">
        <f>MIN(IF(ISBLANK(Table1[[#This Row],[Chq]]),9999,Table1[[#This Row],[Chq]]),IF(ISBLANK(Table1[[#This Row],[Domain]]),9999,Table1[[#This Row],[Domain]]),IF(ISBLANK(Table1[[#This Row],[Academia]]),9999,Table1[[#This Row],[Academia]]),IF(ISBLANK(Table1[[#This Row],[Kino]]),9999,Table1[[#This Row],[Kino]]),IF(ISBLANK(Table1[[#This Row],[LigaMagic]]),9999,Table1[[#This Row],[LigaMagic]]))</f>
        <v>24</v>
      </c>
      <c r="I3" t="str">
        <f>IF(Table1[[#This Row],[Min]]=Table1[[#This Row],[Chq]],Table1[[#Headers],[Chq]],IF(Table1[[#This Row],[Min]]=Table1[[#This Row],[Domain]],Table1[[#Headers],[Domain]],IF(Table1[[#This Row],[Min]]=Table1[[#This Row],[Academia]],Table1[[#Headers],[Academia]],IF(Table1[[#This Row],[Min]]=Table1[[#This Row],[Kino]],Table1[[#Headers],[Kino]],IF(Table1[[#This Row],[Min]]=Table1[[#This Row],[LigaMagic]],Table1[[#Headers],[LigaMagic]],"")))))</f>
        <v>Academia</v>
      </c>
      <c r="J3">
        <f>Table1[[#This Row],[Chq]]*Table1[[#This Row],[Qtd]]</f>
        <v>0</v>
      </c>
      <c r="K3" s="1">
        <f>Table1[[#This Row],[Domain]]*Table1[[#This Row],[Qtd]]</f>
        <v>0</v>
      </c>
      <c r="L3" s="1">
        <f>Table1[[#This Row],[Academia]]*Table1[[#This Row],[Qtd]]</f>
        <v>48</v>
      </c>
      <c r="M3" s="1">
        <f>Table1[[#This Row],[Kino]]*Table1[[#This Row],[Qtd]]</f>
        <v>59.9</v>
      </c>
      <c r="N3" s="1">
        <f>Table1[[#This Row],[LigaMagic]]*Table1[[#This Row],[Qtd]]</f>
        <v>58</v>
      </c>
      <c r="O3" s="1">
        <f>Table1[[#This Row],[Min]]*Table1[[#This Row],[Qtd]]</f>
        <v>48</v>
      </c>
      <c r="P3" s="1"/>
      <c r="R3" t="s">
        <v>2</v>
      </c>
      <c r="S3">
        <v>6</v>
      </c>
      <c r="T3" s="4">
        <v>0</v>
      </c>
    </row>
    <row r="4" spans="1:20" x14ac:dyDescent="0.25">
      <c r="A4" t="s">
        <v>16</v>
      </c>
      <c r="B4">
        <v>2</v>
      </c>
      <c r="E4">
        <v>3</v>
      </c>
      <c r="F4">
        <v>5.9</v>
      </c>
      <c r="G4">
        <v>4.99</v>
      </c>
      <c r="H4">
        <f>MIN(IF(ISBLANK(Table1[[#This Row],[Chq]]),9999,Table1[[#This Row],[Chq]]),IF(ISBLANK(Table1[[#This Row],[Domain]]),9999,Table1[[#This Row],[Domain]]),IF(ISBLANK(Table1[[#This Row],[Academia]]),9999,Table1[[#This Row],[Academia]]),IF(ISBLANK(Table1[[#This Row],[Kino]]),9999,Table1[[#This Row],[Kino]]),IF(ISBLANK(Table1[[#This Row],[LigaMagic]]),9999,Table1[[#This Row],[LigaMagic]]))</f>
        <v>3</v>
      </c>
      <c r="I4" t="str">
        <f>IF(Table1[[#This Row],[Min]]=Table1[[#This Row],[Chq]],Table1[[#Headers],[Chq]],IF(Table1[[#This Row],[Min]]=Table1[[#This Row],[Domain]],Table1[[#Headers],[Domain]],IF(Table1[[#This Row],[Min]]=Table1[[#This Row],[Academia]],Table1[[#Headers],[Academia]],IF(Table1[[#This Row],[Min]]=Table1[[#This Row],[Kino]],Table1[[#Headers],[Kino]],IF(Table1[[#This Row],[Min]]=Table1[[#This Row],[LigaMagic]],Table1[[#Headers],[LigaMagic]],"")))))</f>
        <v>Academia</v>
      </c>
      <c r="J4">
        <f>Table1[[#This Row],[Chq]]*Table1[[#This Row],[Qtd]]</f>
        <v>0</v>
      </c>
      <c r="K4" s="1">
        <f>Table1[[#This Row],[Domain]]*Table1[[#This Row],[Qtd]]</f>
        <v>0</v>
      </c>
      <c r="L4" s="1">
        <f>Table1[[#This Row],[Academia]]*Table1[[#This Row],[Qtd]]</f>
        <v>6</v>
      </c>
      <c r="M4" s="1">
        <f>Table1[[#This Row],[Kino]]*Table1[[#This Row],[Qtd]]</f>
        <v>11.8</v>
      </c>
      <c r="N4" s="1">
        <f>Table1[[#This Row],[LigaMagic]]*Table1[[#This Row],[Qtd]]</f>
        <v>9.98</v>
      </c>
      <c r="O4" s="1">
        <f>Table1[[#This Row],[Min]]*Table1[[#This Row],[Qtd]]</f>
        <v>6</v>
      </c>
      <c r="P4" s="1"/>
    </row>
    <row r="5" spans="1:20" x14ac:dyDescent="0.25">
      <c r="A5" t="s">
        <v>18</v>
      </c>
      <c r="B5">
        <v>2</v>
      </c>
      <c r="D5">
        <v>25</v>
      </c>
      <c r="E5">
        <v>16</v>
      </c>
      <c r="F5">
        <v>24.99</v>
      </c>
      <c r="G5">
        <v>17.05</v>
      </c>
      <c r="H5">
        <f>MIN(IF(ISBLANK(Table1[[#This Row],[Chq]]),9999,Table1[[#This Row],[Chq]]),IF(ISBLANK(Table1[[#This Row],[Domain]]),9999,Table1[[#This Row],[Domain]]),IF(ISBLANK(Table1[[#This Row],[Academia]]),9999,Table1[[#This Row],[Academia]]),IF(ISBLANK(Table1[[#This Row],[Kino]]),9999,Table1[[#This Row],[Kino]]),IF(ISBLANK(Table1[[#This Row],[LigaMagic]]),9999,Table1[[#This Row],[LigaMagic]]))</f>
        <v>16</v>
      </c>
      <c r="I5" t="str">
        <f>IF(Table1[[#This Row],[Min]]=Table1[[#This Row],[Chq]],Table1[[#Headers],[Chq]],IF(Table1[[#This Row],[Min]]=Table1[[#This Row],[Domain]],Table1[[#Headers],[Domain]],IF(Table1[[#This Row],[Min]]=Table1[[#This Row],[Academia]],Table1[[#Headers],[Academia]],IF(Table1[[#This Row],[Min]]=Table1[[#This Row],[Kino]],Table1[[#Headers],[Kino]],IF(Table1[[#This Row],[Min]]=Table1[[#This Row],[LigaMagic]],Table1[[#Headers],[LigaMagic]],"")))))</f>
        <v>Academia</v>
      </c>
      <c r="J5">
        <f>Table1[[#This Row],[Chq]]*Table1[[#This Row],[Qtd]]</f>
        <v>0</v>
      </c>
      <c r="K5" s="1">
        <f>Table1[[#This Row],[Domain]]*Table1[[#This Row],[Qtd]]</f>
        <v>50</v>
      </c>
      <c r="L5" s="1">
        <f>Table1[[#This Row],[Academia]]*Table1[[#This Row],[Qtd]]</f>
        <v>32</v>
      </c>
      <c r="M5" s="1">
        <f>Table1[[#This Row],[Kino]]*Table1[[#This Row],[Qtd]]</f>
        <v>49.98</v>
      </c>
      <c r="N5" s="1">
        <f>Table1[[#This Row],[LigaMagic]]*Table1[[#This Row],[Qtd]]</f>
        <v>34.1</v>
      </c>
      <c r="O5" s="1">
        <f>Table1[[#This Row],[Min]]*Table1[[#This Row],[Qtd]]</f>
        <v>32</v>
      </c>
      <c r="P5" s="1"/>
    </row>
    <row r="6" spans="1:20" x14ac:dyDescent="0.25">
      <c r="A6" s="3" t="s">
        <v>20</v>
      </c>
      <c r="B6">
        <v>1</v>
      </c>
      <c r="C6">
        <v>6.6</v>
      </c>
      <c r="D6">
        <v>9</v>
      </c>
      <c r="E6">
        <v>0.3</v>
      </c>
      <c r="F6">
        <v>8.49</v>
      </c>
      <c r="G6">
        <v>6.89</v>
      </c>
      <c r="H6">
        <f>MIN(IF(ISBLANK(Table1[[#This Row],[Chq]]),9999,Table1[[#This Row],[Chq]]),IF(ISBLANK(Table1[[#This Row],[Domain]]),9999,Table1[[#This Row],[Domain]]),IF(ISBLANK(Table1[[#This Row],[Academia]]),9999,Table1[[#This Row],[Academia]]),IF(ISBLANK(Table1[[#This Row],[Kino]]),9999,Table1[[#This Row],[Kino]]),IF(ISBLANK(Table1[[#This Row],[LigaMagic]]),9999,Table1[[#This Row],[LigaMagic]]))</f>
        <v>0.3</v>
      </c>
      <c r="I6" t="str">
        <f>IF(Table1[[#This Row],[Min]]=Table1[[#This Row],[Chq]],Table1[[#Headers],[Chq]],IF(Table1[[#This Row],[Min]]=Table1[[#This Row],[Domain]],Table1[[#Headers],[Domain]],IF(Table1[[#This Row],[Min]]=Table1[[#This Row],[Academia]],Table1[[#Headers],[Academia]],IF(Table1[[#This Row],[Min]]=Table1[[#This Row],[Kino]],Table1[[#Headers],[Kino]],IF(Table1[[#This Row],[Min]]=Table1[[#This Row],[LigaMagic]],Table1[[#Headers],[LigaMagic]],"")))))</f>
        <v>Academia</v>
      </c>
      <c r="J6">
        <f>Table1[[#This Row],[Chq]]*Table1[[#This Row],[Qtd]]</f>
        <v>6.6</v>
      </c>
      <c r="K6" s="1">
        <f>Table1[[#This Row],[Domain]]*Table1[[#This Row],[Qtd]]</f>
        <v>9</v>
      </c>
      <c r="L6" s="1">
        <f>Table1[[#This Row],[Academia]]*Table1[[#This Row],[Qtd]]</f>
        <v>0.3</v>
      </c>
      <c r="M6" s="1">
        <f>Table1[[#This Row],[Kino]]*Table1[[#This Row],[Qtd]]</f>
        <v>8.49</v>
      </c>
      <c r="N6" s="1">
        <f>Table1[[#This Row],[LigaMagic]]*Table1[[#This Row],[Qtd]]</f>
        <v>6.89</v>
      </c>
      <c r="O6" s="1">
        <f>Table1[[#This Row],[Min]]*Table1[[#This Row],[Qtd]]</f>
        <v>0.3</v>
      </c>
      <c r="P6" s="1"/>
    </row>
    <row r="7" spans="1:20" x14ac:dyDescent="0.25">
      <c r="A7" s="3" t="s">
        <v>10</v>
      </c>
      <c r="B7">
        <v>4</v>
      </c>
      <c r="C7">
        <v>8.5</v>
      </c>
      <c r="F7">
        <v>17.989999999999998</v>
      </c>
      <c r="G7">
        <v>12.34</v>
      </c>
      <c r="H7">
        <f>MIN(IF(ISBLANK(Table1[[#This Row],[Chq]]),9999,Table1[[#This Row],[Chq]]),IF(ISBLANK(Table1[[#This Row],[Domain]]),9999,Table1[[#This Row],[Domain]]),IF(ISBLANK(Table1[[#This Row],[Academia]]),9999,Table1[[#This Row],[Academia]]),IF(ISBLANK(Table1[[#This Row],[Kino]]),9999,Table1[[#This Row],[Kino]]),IF(ISBLANK(Table1[[#This Row],[LigaMagic]]),9999,Table1[[#This Row],[LigaMagic]]))</f>
        <v>8.5</v>
      </c>
      <c r="I7" t="str">
        <f>IF(Table1[[#This Row],[Min]]=Table1[[#This Row],[Chq]],Table1[[#Headers],[Chq]],IF(Table1[[#This Row],[Min]]=Table1[[#This Row],[Domain]],Table1[[#Headers],[Domain]],IF(Table1[[#This Row],[Min]]=Table1[[#This Row],[Academia]],Table1[[#Headers],[Academia]],IF(Table1[[#This Row],[Min]]=Table1[[#This Row],[Kino]],Table1[[#Headers],[Kino]],IF(Table1[[#This Row],[Min]]=Table1[[#This Row],[LigaMagic]],Table1[[#Headers],[LigaMagic]],"")))))</f>
        <v>Chq</v>
      </c>
      <c r="J7">
        <f>Table1[[#This Row],[Chq]]*Table1[[#This Row],[Qtd]]</f>
        <v>34</v>
      </c>
      <c r="K7" s="1">
        <f>Table1[[#This Row],[Domain]]*Table1[[#This Row],[Qtd]]</f>
        <v>0</v>
      </c>
      <c r="L7" s="1">
        <f>Table1[[#This Row],[Academia]]*Table1[[#This Row],[Qtd]]</f>
        <v>0</v>
      </c>
      <c r="M7" s="1">
        <f>Table1[[#This Row],[Kino]]*Table1[[#This Row],[Qtd]]</f>
        <v>71.959999999999994</v>
      </c>
      <c r="N7" s="1">
        <f>Table1[[#This Row],[LigaMagic]]*Table1[[#This Row],[Qtd]]</f>
        <v>49.36</v>
      </c>
      <c r="O7" s="1">
        <f>Table1[[#This Row],[Min]]*Table1[[#This Row],[Qtd]]</f>
        <v>34</v>
      </c>
      <c r="P7" s="1"/>
    </row>
    <row r="8" spans="1:20" x14ac:dyDescent="0.25">
      <c r="A8" s="3" t="s">
        <v>14</v>
      </c>
      <c r="B8">
        <v>2</v>
      </c>
      <c r="C8">
        <v>23.8</v>
      </c>
      <c r="D8">
        <v>39.69</v>
      </c>
      <c r="G8">
        <v>28.99</v>
      </c>
      <c r="H8">
        <f>MIN(IF(ISBLANK(Table1[[#This Row],[Chq]]),9999,Table1[[#This Row],[Chq]]),IF(ISBLANK(Table1[[#This Row],[Domain]]),9999,Table1[[#This Row],[Domain]]),IF(ISBLANK(Table1[[#This Row],[Academia]]),9999,Table1[[#This Row],[Academia]]),IF(ISBLANK(Table1[[#This Row],[Kino]]),9999,Table1[[#This Row],[Kino]]),IF(ISBLANK(Table1[[#This Row],[LigaMagic]]),9999,Table1[[#This Row],[LigaMagic]]))</f>
        <v>23.8</v>
      </c>
      <c r="I8" t="str">
        <f>IF(Table1[[#This Row],[Min]]=Table1[[#This Row],[Chq]],Table1[[#Headers],[Chq]],IF(Table1[[#This Row],[Min]]=Table1[[#This Row],[Domain]],Table1[[#Headers],[Domain]],IF(Table1[[#This Row],[Min]]=Table1[[#This Row],[Academia]],Table1[[#Headers],[Academia]],IF(Table1[[#This Row],[Min]]=Table1[[#This Row],[Kino]],Table1[[#Headers],[Kino]],IF(Table1[[#This Row],[Min]]=Table1[[#This Row],[LigaMagic]],Table1[[#Headers],[LigaMagic]],"")))))</f>
        <v>Chq</v>
      </c>
      <c r="J8">
        <f>Table1[[#This Row],[Chq]]*Table1[[#This Row],[Qtd]]</f>
        <v>47.6</v>
      </c>
      <c r="K8" s="1">
        <f>Table1[[#This Row],[Domain]]*Table1[[#This Row],[Qtd]]</f>
        <v>79.38</v>
      </c>
      <c r="L8" s="1">
        <f>Table1[[#This Row],[Academia]]*Table1[[#This Row],[Qtd]]</f>
        <v>0</v>
      </c>
      <c r="M8" s="1">
        <f>Table1[[#This Row],[Kino]]*Table1[[#This Row],[Qtd]]</f>
        <v>0</v>
      </c>
      <c r="N8" s="1">
        <f>Table1[[#This Row],[LigaMagic]]*Table1[[#This Row],[Qtd]]</f>
        <v>57.98</v>
      </c>
      <c r="O8" s="1">
        <f>Table1[[#This Row],[Min]]*Table1[[#This Row],[Qtd]]</f>
        <v>47.6</v>
      </c>
      <c r="P8" s="1"/>
    </row>
    <row r="9" spans="1:20" x14ac:dyDescent="0.25">
      <c r="A9" s="3" t="s">
        <v>15</v>
      </c>
      <c r="B9">
        <v>2</v>
      </c>
      <c r="C9">
        <v>1.2</v>
      </c>
      <c r="D9">
        <v>5</v>
      </c>
      <c r="E9">
        <v>1.5</v>
      </c>
      <c r="F9">
        <v>3.49</v>
      </c>
      <c r="G9">
        <v>2.9</v>
      </c>
      <c r="H9">
        <f>MIN(IF(ISBLANK(Table1[[#This Row],[Chq]]),9999,Table1[[#This Row],[Chq]]),IF(ISBLANK(Table1[[#This Row],[Domain]]),9999,Table1[[#This Row],[Domain]]),IF(ISBLANK(Table1[[#This Row],[Academia]]),9999,Table1[[#This Row],[Academia]]),IF(ISBLANK(Table1[[#This Row],[Kino]]),9999,Table1[[#This Row],[Kino]]),IF(ISBLANK(Table1[[#This Row],[LigaMagic]]),9999,Table1[[#This Row],[LigaMagic]]))</f>
        <v>1.2</v>
      </c>
      <c r="I9" t="str">
        <f>IF(Table1[[#This Row],[Min]]=Table1[[#This Row],[Chq]],Table1[[#Headers],[Chq]],IF(Table1[[#This Row],[Min]]=Table1[[#This Row],[Domain]],Table1[[#Headers],[Domain]],IF(Table1[[#This Row],[Min]]=Table1[[#This Row],[Academia]],Table1[[#Headers],[Academia]],IF(Table1[[#This Row],[Min]]=Table1[[#This Row],[Kino]],Table1[[#Headers],[Kino]],IF(Table1[[#This Row],[Min]]=Table1[[#This Row],[LigaMagic]],Table1[[#Headers],[LigaMagic]],"")))))</f>
        <v>Chq</v>
      </c>
      <c r="J9">
        <f>Table1[[#This Row],[Chq]]*Table1[[#This Row],[Qtd]]</f>
        <v>2.4</v>
      </c>
      <c r="K9" s="1">
        <f>Table1[[#This Row],[Domain]]*Table1[[#This Row],[Qtd]]</f>
        <v>10</v>
      </c>
      <c r="L9" s="1">
        <f>Table1[[#This Row],[Academia]]*Table1[[#This Row],[Qtd]]</f>
        <v>3</v>
      </c>
      <c r="M9" s="1">
        <f>Table1[[#This Row],[Kino]]*Table1[[#This Row],[Qtd]]</f>
        <v>6.98</v>
      </c>
      <c r="N9" s="1">
        <f>Table1[[#This Row],[LigaMagic]]*Table1[[#This Row],[Qtd]]</f>
        <v>5.8</v>
      </c>
      <c r="O9" s="1">
        <f>Table1[[#This Row],[Min]]*Table1[[#This Row],[Qtd]]</f>
        <v>2.4</v>
      </c>
      <c r="P9" s="1"/>
    </row>
    <row r="10" spans="1:20" x14ac:dyDescent="0.25">
      <c r="A10" s="2" t="s">
        <v>22</v>
      </c>
      <c r="B10">
        <v>2</v>
      </c>
      <c r="D10">
        <v>1.5</v>
      </c>
      <c r="E10">
        <v>1.5</v>
      </c>
      <c r="G10">
        <v>1.19</v>
      </c>
      <c r="H10">
        <f>MIN(IF(ISBLANK(Table1[[#This Row],[Chq]]),9999,Table1[[#This Row],[Chq]]),IF(ISBLANK(Table1[[#This Row],[Domain]]),9999,Table1[[#This Row],[Domain]]),IF(ISBLANK(Table1[[#This Row],[Academia]]),9999,Table1[[#This Row],[Academia]]),IF(ISBLANK(Table1[[#This Row],[Kino]]),9999,Table1[[#This Row],[Kino]]),IF(ISBLANK(Table1[[#This Row],[LigaMagic]]),9999,Table1[[#This Row],[LigaMagic]]))</f>
        <v>1.19</v>
      </c>
      <c r="I10" t="str">
        <f>IF(Table1[[#This Row],[Min]]=Table1[[#This Row],[Chq]],Table1[[#Headers],[Chq]],IF(Table1[[#This Row],[Min]]=Table1[[#This Row],[Domain]],Table1[[#Headers],[Domain]],IF(Table1[[#This Row],[Min]]=Table1[[#This Row],[Academia]],Table1[[#Headers],[Academia]],IF(Table1[[#This Row],[Min]]=Table1[[#This Row],[Kino]],Table1[[#Headers],[Kino]],IF(Table1[[#This Row],[Min]]=Table1[[#This Row],[LigaMagic]],Table1[[#Headers],[LigaMagic]],"")))))</f>
        <v>LigaMagic</v>
      </c>
      <c r="J10">
        <f>Table1[[#This Row],[Chq]]*Table1[[#This Row],[Qtd]]</f>
        <v>0</v>
      </c>
      <c r="K10" s="1">
        <f>Table1[[#This Row],[Domain]]*Table1[[#This Row],[Qtd]]</f>
        <v>3</v>
      </c>
      <c r="L10" s="1">
        <f>Table1[[#This Row],[Academia]]*Table1[[#This Row],[Qtd]]</f>
        <v>3</v>
      </c>
      <c r="M10" s="1">
        <f>Table1[[#This Row],[Kino]]*Table1[[#This Row],[Qtd]]</f>
        <v>0</v>
      </c>
      <c r="N10" s="1">
        <f>Table1[[#This Row],[LigaMagic]]*Table1[[#This Row],[Qtd]]</f>
        <v>2.38</v>
      </c>
      <c r="O10" s="1">
        <f>Table1[[#This Row],[Min]]*Table1[[#This Row],[Qtd]]</f>
        <v>2.38</v>
      </c>
      <c r="P10" s="1"/>
    </row>
    <row r="11" spans="1:20" x14ac:dyDescent="0.25">
      <c r="A11" s="3" t="s">
        <v>23</v>
      </c>
      <c r="B11">
        <v>4</v>
      </c>
      <c r="C11">
        <v>1.4</v>
      </c>
      <c r="D11">
        <v>1.5</v>
      </c>
      <c r="E11">
        <v>1.5</v>
      </c>
      <c r="G11">
        <v>1.85</v>
      </c>
      <c r="H11">
        <f>MIN(IF(ISBLANK(Table1[[#This Row],[Chq]]),9999,Table1[[#This Row],[Chq]]),IF(ISBLANK(Table1[[#This Row],[Domain]]),9999,Table1[[#This Row],[Domain]]),IF(ISBLANK(Table1[[#This Row],[Academia]]),9999,Table1[[#This Row],[Academia]]),IF(ISBLANK(Table1[[#This Row],[Kino]]),9999,Table1[[#This Row],[Kino]]),IF(ISBLANK(Table1[[#This Row],[LigaMagic]]),9999,Table1[[#This Row],[LigaMagic]]))</f>
        <v>1.4</v>
      </c>
      <c r="I11" t="str">
        <f>IF(Table1[[#This Row],[Min]]=Table1[[#This Row],[Chq]],Table1[[#Headers],[Chq]],IF(Table1[[#This Row],[Min]]=Table1[[#This Row],[Domain]],Table1[[#Headers],[Domain]],IF(Table1[[#This Row],[Min]]=Table1[[#This Row],[Academia]],Table1[[#Headers],[Academia]],IF(Table1[[#This Row],[Min]]=Table1[[#This Row],[Kino]],Table1[[#Headers],[Kino]],IF(Table1[[#This Row],[Min]]=Table1[[#This Row],[LigaMagic]],Table1[[#Headers],[LigaMagic]],"")))))</f>
        <v>Chq</v>
      </c>
      <c r="J11">
        <f>Table1[[#This Row],[Chq]]*Table1[[#This Row],[Qtd]]</f>
        <v>5.6</v>
      </c>
      <c r="K11" s="1">
        <f>Table1[[#This Row],[Domain]]*Table1[[#This Row],[Qtd]]</f>
        <v>6</v>
      </c>
      <c r="L11" s="1">
        <f>Table1[[#This Row],[Academia]]*Table1[[#This Row],[Qtd]]</f>
        <v>6</v>
      </c>
      <c r="M11" s="1">
        <f>Table1[[#This Row],[Kino]]*Table1[[#This Row],[Qtd]]</f>
        <v>0</v>
      </c>
      <c r="N11" s="1">
        <f>Table1[[#This Row],[LigaMagic]]*Table1[[#This Row],[Qtd]]</f>
        <v>7.4</v>
      </c>
      <c r="O11" s="1">
        <f>Table1[[#This Row],[Min]]*Table1[[#This Row],[Qtd]]</f>
        <v>5.6</v>
      </c>
      <c r="P11" s="1"/>
    </row>
    <row r="12" spans="1:20" x14ac:dyDescent="0.25">
      <c r="A12" s="3" t="s">
        <v>17</v>
      </c>
      <c r="B12">
        <v>3</v>
      </c>
      <c r="C12">
        <v>1</v>
      </c>
      <c r="D12">
        <v>0.63</v>
      </c>
      <c r="E12">
        <v>1.5</v>
      </c>
      <c r="G12">
        <v>0.99</v>
      </c>
      <c r="H12">
        <f>MIN(IF(ISBLANK(Table1[[#This Row],[Chq]]),9999,Table1[[#This Row],[Chq]]),IF(ISBLANK(Table1[[#This Row],[Domain]]),9999,Table1[[#This Row],[Domain]]),IF(ISBLANK(Table1[[#This Row],[Academia]]),9999,Table1[[#This Row],[Academia]]),IF(ISBLANK(Table1[[#This Row],[Kino]]),9999,Table1[[#This Row],[Kino]]),IF(ISBLANK(Table1[[#This Row],[LigaMagic]]),9999,Table1[[#This Row],[LigaMagic]]))</f>
        <v>0.63</v>
      </c>
      <c r="I12" t="str">
        <f>IF(Table1[[#This Row],[Min]]=Table1[[#This Row],[Chq]],Table1[[#Headers],[Chq]],IF(Table1[[#This Row],[Min]]=Table1[[#This Row],[Domain]],Table1[[#Headers],[Domain]],IF(Table1[[#This Row],[Min]]=Table1[[#This Row],[Academia]],Table1[[#Headers],[Academia]],IF(Table1[[#This Row],[Min]]=Table1[[#This Row],[Kino]],Table1[[#Headers],[Kino]],IF(Table1[[#This Row],[Min]]=Table1[[#This Row],[LigaMagic]],Table1[[#Headers],[LigaMagic]],"")))))</f>
        <v>Domain</v>
      </c>
      <c r="J12">
        <f>Table1[[#This Row],[Chq]]*Table1[[#This Row],[Qtd]]</f>
        <v>3</v>
      </c>
      <c r="K12" s="1">
        <f>Table1[[#This Row],[Domain]]*Table1[[#This Row],[Qtd]]</f>
        <v>1.8900000000000001</v>
      </c>
      <c r="L12" s="1">
        <f>Table1[[#This Row],[Academia]]*Table1[[#This Row],[Qtd]]</f>
        <v>4.5</v>
      </c>
      <c r="M12" s="1">
        <f>Table1[[#This Row],[Kino]]*Table1[[#This Row],[Qtd]]</f>
        <v>0</v>
      </c>
      <c r="N12" s="1">
        <f>Table1[[#This Row],[LigaMagic]]*Table1[[#This Row],[Qtd]]</f>
        <v>2.9699999999999998</v>
      </c>
      <c r="O12" s="1">
        <f>Table1[[#This Row],[Min]]*Table1[[#This Row],[Qtd]]</f>
        <v>1.8900000000000001</v>
      </c>
      <c r="P12" s="1"/>
    </row>
    <row r="13" spans="1:20" x14ac:dyDescent="0.25">
      <c r="A13" t="s">
        <v>7</v>
      </c>
      <c r="B13">
        <v>4</v>
      </c>
      <c r="D13">
        <v>27.5</v>
      </c>
      <c r="E13">
        <v>18</v>
      </c>
      <c r="G13">
        <v>17.989999999999998</v>
      </c>
      <c r="H13">
        <f>MIN(IF(ISBLANK(Table1[[#This Row],[Chq]]),9999,Table1[[#This Row],[Chq]]),IF(ISBLANK(Table1[[#This Row],[Domain]]),9999,Table1[[#This Row],[Domain]]),IF(ISBLANK(Table1[[#This Row],[Academia]]),9999,Table1[[#This Row],[Academia]]),IF(ISBLANK(Table1[[#This Row],[Kino]]),9999,Table1[[#This Row],[Kino]]),IF(ISBLANK(Table1[[#This Row],[LigaMagic]]),9999,Table1[[#This Row],[LigaMagic]]))</f>
        <v>17.989999999999998</v>
      </c>
      <c r="I13" t="str">
        <f>IF(Table1[[#This Row],[Min]]=Table1[[#This Row],[Chq]],Table1[[#Headers],[Chq]],IF(Table1[[#This Row],[Min]]=Table1[[#This Row],[Domain]],Table1[[#Headers],[Domain]],IF(Table1[[#This Row],[Min]]=Table1[[#This Row],[Academia]],Table1[[#Headers],[Academia]],IF(Table1[[#This Row],[Min]]=Table1[[#This Row],[Kino]],Table1[[#Headers],[Kino]],IF(Table1[[#This Row],[Min]]=Table1[[#This Row],[LigaMagic]],Table1[[#Headers],[LigaMagic]],"")))))</f>
        <v>LigaMagic</v>
      </c>
      <c r="J13">
        <f>Table1[[#This Row],[Chq]]*Table1[[#This Row],[Qtd]]</f>
        <v>0</v>
      </c>
      <c r="K13" s="1">
        <f>Table1[[#This Row],[Domain]]*Table1[[#This Row],[Qtd]]</f>
        <v>110</v>
      </c>
      <c r="L13" s="1">
        <f>Table1[[#This Row],[Academia]]*Table1[[#This Row],[Qtd]]</f>
        <v>72</v>
      </c>
      <c r="M13" s="1">
        <f>Table1[[#This Row],[Kino]]*Table1[[#This Row],[Qtd]]</f>
        <v>0</v>
      </c>
      <c r="N13" s="1">
        <f>Table1[[#This Row],[LigaMagic]]*Table1[[#This Row],[Qtd]]</f>
        <v>71.959999999999994</v>
      </c>
      <c r="O13" s="1">
        <f>Table1[[#This Row],[Min]]*Table1[[#This Row],[Qtd]]</f>
        <v>71.959999999999994</v>
      </c>
      <c r="P13" s="1" t="s">
        <v>33</v>
      </c>
    </row>
    <row r="14" spans="1:20" x14ac:dyDescent="0.25">
      <c r="A14" t="s">
        <v>8</v>
      </c>
      <c r="B14">
        <v>4</v>
      </c>
      <c r="D14">
        <v>18.75</v>
      </c>
      <c r="G14">
        <v>17.89</v>
      </c>
      <c r="H14">
        <f>MIN(IF(ISBLANK(Table1[[#This Row],[Chq]]),9999,Table1[[#This Row],[Chq]]),IF(ISBLANK(Table1[[#This Row],[Domain]]),9999,Table1[[#This Row],[Domain]]),IF(ISBLANK(Table1[[#This Row],[Academia]]),9999,Table1[[#This Row],[Academia]]),IF(ISBLANK(Table1[[#This Row],[Kino]]),9999,Table1[[#This Row],[Kino]]),IF(ISBLANK(Table1[[#This Row],[LigaMagic]]),9999,Table1[[#This Row],[LigaMagic]]))</f>
        <v>17.89</v>
      </c>
      <c r="I14" t="str">
        <f>IF(Table1[[#This Row],[Min]]=Table1[[#This Row],[Chq]],Table1[[#Headers],[Chq]],IF(Table1[[#This Row],[Min]]=Table1[[#This Row],[Domain]],Table1[[#Headers],[Domain]],IF(Table1[[#This Row],[Min]]=Table1[[#This Row],[Academia]],Table1[[#Headers],[Academia]],IF(Table1[[#This Row],[Min]]=Table1[[#This Row],[Kino]],Table1[[#Headers],[Kino]],IF(Table1[[#This Row],[Min]]=Table1[[#This Row],[LigaMagic]],Table1[[#Headers],[LigaMagic]],"")))))</f>
        <v>LigaMagic</v>
      </c>
      <c r="J14">
        <f>Table1[[#This Row],[Chq]]*Table1[[#This Row],[Qtd]]</f>
        <v>0</v>
      </c>
      <c r="K14" s="1">
        <f>Table1[[#This Row],[Domain]]*Table1[[#This Row],[Qtd]]</f>
        <v>75</v>
      </c>
      <c r="L14" s="1">
        <f>Table1[[#This Row],[Academia]]*Table1[[#This Row],[Qtd]]</f>
        <v>0</v>
      </c>
      <c r="M14" s="1">
        <f>Table1[[#This Row],[Kino]]*Table1[[#This Row],[Qtd]]</f>
        <v>0</v>
      </c>
      <c r="N14" s="1">
        <f>Table1[[#This Row],[LigaMagic]]*Table1[[#This Row],[Qtd]]</f>
        <v>71.56</v>
      </c>
      <c r="O14" s="1">
        <f>Table1[[#This Row],[Min]]*Table1[[#This Row],[Qtd]]</f>
        <v>71.56</v>
      </c>
      <c r="P14" s="1" t="s">
        <v>34</v>
      </c>
    </row>
    <row r="15" spans="1:20" x14ac:dyDescent="0.25">
      <c r="A15" t="s">
        <v>11</v>
      </c>
      <c r="B15">
        <v>4</v>
      </c>
      <c r="D15">
        <v>35</v>
      </c>
      <c r="E15">
        <v>30</v>
      </c>
      <c r="F15">
        <v>28</v>
      </c>
      <c r="G15">
        <v>22.99</v>
      </c>
      <c r="H15">
        <f>MIN(IF(ISBLANK(Table1[[#This Row],[Chq]]),9999,Table1[[#This Row],[Chq]]),IF(ISBLANK(Table1[[#This Row],[Domain]]),9999,Table1[[#This Row],[Domain]]),IF(ISBLANK(Table1[[#This Row],[Academia]]),9999,Table1[[#This Row],[Academia]]),IF(ISBLANK(Table1[[#This Row],[Kino]]),9999,Table1[[#This Row],[Kino]]),IF(ISBLANK(Table1[[#This Row],[LigaMagic]]),9999,Table1[[#This Row],[LigaMagic]]))</f>
        <v>22.99</v>
      </c>
      <c r="I15" t="str">
        <f>IF(Table1[[#This Row],[Min]]=Table1[[#This Row],[Chq]],Table1[[#Headers],[Chq]],IF(Table1[[#This Row],[Min]]=Table1[[#This Row],[Domain]],Table1[[#Headers],[Domain]],IF(Table1[[#This Row],[Min]]=Table1[[#This Row],[Academia]],Table1[[#Headers],[Academia]],IF(Table1[[#This Row],[Min]]=Table1[[#This Row],[Kino]],Table1[[#Headers],[Kino]],IF(Table1[[#This Row],[Min]]=Table1[[#This Row],[LigaMagic]],Table1[[#Headers],[LigaMagic]],"")))))</f>
        <v>LigaMagic</v>
      </c>
      <c r="J15">
        <f>Table1[[#This Row],[Chq]]*Table1[[#This Row],[Qtd]]</f>
        <v>0</v>
      </c>
      <c r="K15" s="1">
        <f>Table1[[#This Row],[Domain]]*Table1[[#This Row],[Qtd]]</f>
        <v>140</v>
      </c>
      <c r="L15" s="1">
        <f>Table1[[#This Row],[Academia]]*Table1[[#This Row],[Qtd]]</f>
        <v>120</v>
      </c>
      <c r="M15" s="1">
        <f>Table1[[#This Row],[Kino]]*Table1[[#This Row],[Qtd]]</f>
        <v>112</v>
      </c>
      <c r="N15" s="1">
        <f>Table1[[#This Row],[LigaMagic]]*Table1[[#This Row],[Qtd]]</f>
        <v>91.96</v>
      </c>
      <c r="O15" s="1">
        <f>Table1[[#This Row],[Min]]*Table1[[#This Row],[Qtd]]</f>
        <v>91.96</v>
      </c>
      <c r="P15" s="1" t="s">
        <v>35</v>
      </c>
    </row>
    <row r="16" spans="1:20" x14ac:dyDescent="0.25">
      <c r="A16" s="3" t="s">
        <v>13</v>
      </c>
      <c r="B16">
        <v>2</v>
      </c>
      <c r="D16">
        <v>28</v>
      </c>
      <c r="E16">
        <v>18</v>
      </c>
      <c r="F16">
        <v>9.99</v>
      </c>
      <c r="G16">
        <v>8.4700000000000006</v>
      </c>
      <c r="H16">
        <f>MIN(IF(ISBLANK(Table1[[#This Row],[Chq]]),9999,Table1[[#This Row],[Chq]]),IF(ISBLANK(Table1[[#This Row],[Domain]]),9999,Table1[[#This Row],[Domain]]),IF(ISBLANK(Table1[[#This Row],[Academia]]),9999,Table1[[#This Row],[Academia]]),IF(ISBLANK(Table1[[#This Row],[Kino]]),9999,Table1[[#This Row],[Kino]]),IF(ISBLANK(Table1[[#This Row],[LigaMagic]]),9999,Table1[[#This Row],[LigaMagic]]))</f>
        <v>8.4700000000000006</v>
      </c>
      <c r="I16" t="str">
        <f>IF(Table1[[#This Row],[Min]]=Table1[[#This Row],[Chq]],Table1[[#Headers],[Chq]],IF(Table1[[#This Row],[Min]]=Table1[[#This Row],[Domain]],Table1[[#Headers],[Domain]],IF(Table1[[#This Row],[Min]]=Table1[[#This Row],[Academia]],Table1[[#Headers],[Academia]],IF(Table1[[#This Row],[Min]]=Table1[[#This Row],[Kino]],Table1[[#Headers],[Kino]],IF(Table1[[#This Row],[Min]]=Table1[[#This Row],[LigaMagic]],Table1[[#Headers],[LigaMagic]],"")))))</f>
        <v>LigaMagic</v>
      </c>
      <c r="J16">
        <f>Table1[[#This Row],[Chq]]*Table1[[#This Row],[Qtd]]</f>
        <v>0</v>
      </c>
      <c r="K16" s="1">
        <f>Table1[[#This Row],[Domain]]*Table1[[#This Row],[Qtd]]</f>
        <v>56</v>
      </c>
      <c r="L16" s="1">
        <f>Table1[[#This Row],[Academia]]*Table1[[#This Row],[Qtd]]</f>
        <v>36</v>
      </c>
      <c r="M16" s="1">
        <f>Table1[[#This Row],[Kino]]*Table1[[#This Row],[Qtd]]</f>
        <v>19.98</v>
      </c>
      <c r="N16" s="1">
        <f>Table1[[#This Row],[LigaMagic]]*Table1[[#This Row],[Qtd]]</f>
        <v>16.940000000000001</v>
      </c>
      <c r="O16" s="1">
        <f>Table1[[#This Row],[Min]]*Table1[[#This Row],[Qtd]]</f>
        <v>16.940000000000001</v>
      </c>
      <c r="P16" s="1" t="s">
        <v>36</v>
      </c>
    </row>
    <row r="17" spans="1:16" x14ac:dyDescent="0.25">
      <c r="A17" s="3" t="s">
        <v>19</v>
      </c>
      <c r="B17">
        <v>4</v>
      </c>
      <c r="C17">
        <v>20.399999999999999</v>
      </c>
      <c r="E17">
        <v>21</v>
      </c>
      <c r="F17">
        <v>17.899999999999999</v>
      </c>
      <c r="G17">
        <v>17.489999999999998</v>
      </c>
      <c r="H17">
        <f>MIN(IF(ISBLANK(Table1[[#This Row],[Chq]]),9999,Table1[[#This Row],[Chq]]),IF(ISBLANK(Table1[[#This Row],[Domain]]),9999,Table1[[#This Row],[Domain]]),IF(ISBLANK(Table1[[#This Row],[Academia]]),9999,Table1[[#This Row],[Academia]]),IF(ISBLANK(Table1[[#This Row],[Kino]]),9999,Table1[[#This Row],[Kino]]),IF(ISBLANK(Table1[[#This Row],[LigaMagic]]),9999,Table1[[#This Row],[LigaMagic]]))</f>
        <v>17.489999999999998</v>
      </c>
      <c r="I17" t="str">
        <f>IF(Table1[[#This Row],[Min]]=Table1[[#This Row],[Chq]],Table1[[#Headers],[Chq]],IF(Table1[[#This Row],[Min]]=Table1[[#This Row],[Domain]],Table1[[#Headers],[Domain]],IF(Table1[[#This Row],[Min]]=Table1[[#This Row],[Academia]],Table1[[#Headers],[Academia]],IF(Table1[[#This Row],[Min]]=Table1[[#This Row],[Kino]],Table1[[#Headers],[Kino]],IF(Table1[[#This Row],[Min]]=Table1[[#This Row],[LigaMagic]],Table1[[#Headers],[LigaMagic]],"")))))</f>
        <v>LigaMagic</v>
      </c>
      <c r="J17">
        <f>Table1[[#This Row],[Chq]]*Table1[[#This Row],[Qtd]]</f>
        <v>81.599999999999994</v>
      </c>
      <c r="K17" s="1">
        <f>Table1[[#This Row],[Domain]]*Table1[[#This Row],[Qtd]]</f>
        <v>0</v>
      </c>
      <c r="L17" s="1">
        <f>Table1[[#This Row],[Academia]]*Table1[[#This Row],[Qtd]]</f>
        <v>84</v>
      </c>
      <c r="M17" s="1">
        <f>Table1[[#This Row],[Kino]]*Table1[[#This Row],[Qtd]]</f>
        <v>71.599999999999994</v>
      </c>
      <c r="N17" s="1">
        <f>Table1[[#This Row],[LigaMagic]]*Table1[[#This Row],[Qtd]]</f>
        <v>69.959999999999994</v>
      </c>
      <c r="O17" s="1">
        <f>Table1[[#This Row],[Min]]*Table1[[#This Row],[Qtd]]</f>
        <v>69.959999999999994</v>
      </c>
      <c r="P17" s="1"/>
    </row>
    <row r="18" spans="1:16" x14ac:dyDescent="0.25">
      <c r="A18" t="s">
        <v>21</v>
      </c>
      <c r="B18">
        <v>4</v>
      </c>
      <c r="D18">
        <v>38</v>
      </c>
      <c r="E18">
        <v>35</v>
      </c>
      <c r="F18">
        <v>38.99</v>
      </c>
      <c r="G18">
        <v>28.9</v>
      </c>
      <c r="H18">
        <f>MIN(IF(ISBLANK(Table1[[#This Row],[Chq]]),9999,Table1[[#This Row],[Chq]]),IF(ISBLANK(Table1[[#This Row],[Domain]]),9999,Table1[[#This Row],[Domain]]),IF(ISBLANK(Table1[[#This Row],[Academia]]),9999,Table1[[#This Row],[Academia]]),IF(ISBLANK(Table1[[#This Row],[Kino]]),9999,Table1[[#This Row],[Kino]]),IF(ISBLANK(Table1[[#This Row],[LigaMagic]]),9999,Table1[[#This Row],[LigaMagic]]))</f>
        <v>28.9</v>
      </c>
      <c r="I18" t="str">
        <f>IF(Table1[[#This Row],[Min]]=Table1[[#This Row],[Chq]],Table1[[#Headers],[Chq]],IF(Table1[[#This Row],[Min]]=Table1[[#This Row],[Domain]],Table1[[#Headers],[Domain]],IF(Table1[[#This Row],[Min]]=Table1[[#This Row],[Academia]],Table1[[#Headers],[Academia]],IF(Table1[[#This Row],[Min]]=Table1[[#This Row],[Kino]],Table1[[#Headers],[Kino]],IF(Table1[[#This Row],[Min]]=Table1[[#This Row],[LigaMagic]],Table1[[#Headers],[LigaMagic]],"")))))</f>
        <v>LigaMagic</v>
      </c>
      <c r="J18">
        <f>Table1[[#This Row],[Chq]]*Table1[[#This Row],[Qtd]]</f>
        <v>0</v>
      </c>
      <c r="K18" s="1">
        <f>Table1[[#This Row],[Domain]]*Table1[[#This Row],[Qtd]]</f>
        <v>152</v>
      </c>
      <c r="L18" s="1">
        <f>Table1[[#This Row],[Academia]]*Table1[[#This Row],[Qtd]]</f>
        <v>140</v>
      </c>
      <c r="M18" s="1">
        <f>Table1[[#This Row],[Kino]]*Table1[[#This Row],[Qtd]]</f>
        <v>155.96</v>
      </c>
      <c r="N18" s="1">
        <f>Table1[[#This Row],[LigaMagic]]*Table1[[#This Row],[Qtd]]</f>
        <v>115.6</v>
      </c>
      <c r="O18" s="1">
        <f>Table1[[#This Row],[Min]]*Table1[[#This Row],[Qtd]]</f>
        <v>115.6</v>
      </c>
      <c r="P18" s="1" t="s">
        <v>37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Meireles</dc:creator>
  <cp:lastModifiedBy>Victor</cp:lastModifiedBy>
  <dcterms:created xsi:type="dcterms:W3CDTF">2015-02-19T04:35:07Z</dcterms:created>
  <dcterms:modified xsi:type="dcterms:W3CDTF">2015-02-20T00:13:27Z</dcterms:modified>
</cp:coreProperties>
</file>