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cto\Desktop\Repositório\FP&amp;A\excel\"/>
    </mc:Choice>
  </mc:AlternateContent>
  <xr:revisionPtr revIDLastSave="0" documentId="13_ncr:1_{03CE1FFF-41D0-4520-972E-D3C1F5B6998D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Base" sheetId="2" r:id="rId1"/>
    <sheet name="Heatmap" sheetId="11" r:id="rId2"/>
    <sheet name="Total" sheetId="9" r:id="rId3"/>
    <sheet name="Orçado" sheetId="3" r:id="rId4"/>
    <sheet name="Realizado" sheetId="4" r:id="rId5"/>
    <sheet name="Forecast" sheetId="6" r:id="rId6"/>
  </sheets>
  <definedNames>
    <definedName name="ExternalData_1" localSheetId="0" hidden="1">Base!$A$1:$E$61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3B2E4-973E-4186-8107-517554E68082}" keepAlive="1" name="Query - orcamento_empresa" description="Connection to the 'orcamento_empresa' query in the workbook." type="5" refreshedVersion="8" background="1" saveData="1">
    <dbPr connection="Provider=Microsoft.Mashup.OleDb.1;Data Source=$Workbook$;Location=orcamento_empresa;Extended Properties=&quot;&quot;" command="SELECT * FROM [orcamento_empresa]"/>
  </connection>
</connections>
</file>

<file path=xl/sharedStrings.xml><?xml version="1.0" encoding="utf-8"?>
<sst xmlns="http://schemas.openxmlformats.org/spreadsheetml/2006/main" count="157" uniqueCount="36">
  <si>
    <t>Data</t>
  </si>
  <si>
    <t>Departamento</t>
  </si>
  <si>
    <t>Realizado</t>
  </si>
  <si>
    <t>Forecast</t>
  </si>
  <si>
    <t>Financeiro</t>
  </si>
  <si>
    <t>Marketing</t>
  </si>
  <si>
    <t>RH</t>
  </si>
  <si>
    <t>Operações</t>
  </si>
  <si>
    <t>TI</t>
  </si>
  <si>
    <t>Desvio</t>
  </si>
  <si>
    <t>Desvio %</t>
  </si>
  <si>
    <t>Execução %</t>
  </si>
  <si>
    <t>Gap Forecast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</si>
  <si>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</si>
  <si>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</si>
  <si>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</si>
  <si>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</si>
  <si>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</si>
  <si>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</si>
  <si>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</si>
  <si>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</si>
  <si>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</si>
  <si>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</si>
  <si>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</si>
  <si>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</si>
  <si>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Column Labels</t>
  </si>
  <si>
    <t>Orçado</t>
  </si>
  <si>
    <t>Sum of Orçado</t>
  </si>
  <si>
    <t>Sum of Realizado</t>
  </si>
  <si>
    <t>Sum of Forecast</t>
  </si>
  <si>
    <t>Forecast Total</t>
  </si>
  <si>
    <t>Orçado Total</t>
  </si>
  <si>
    <t>Realizado Total</t>
  </si>
  <si>
    <t>Sum of Desvio %</t>
  </si>
  <si>
    <t>MAPA DE CALOR DO DESVIO ORÇAMENTÁRIO MENSAL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</si>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</sst>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]d\ mmm\ yyyy;@" x16r2:formatCode16="[$-en-001,1]d\ 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pivotButton="1" applyBorder="1"/>
    <xf numFmtId="0" fontId="0" fillId="0" borderId="1" xfId="0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0" fontId="2" fillId="0" borderId="12" xfId="0" applyNumberFormat="1" applyFont="1" applyBorder="1" applyAlignment="1">
      <alignment horizontal="center" vertical="center"/>
    </xf>
    <xf numFmtId="10" fontId="2" fillId="0" borderId="13" xfId="0" applyNumberFormat="1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43" fontId="0" fillId="2" borderId="0" xfId="0" applyNumberFormat="1" applyFill="1"/>
    <xf numFmtId="0" fontId="3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77"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/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textRotation="45"/>
    </dxf>
    <dxf>
      <alignment textRotation="45"/>
    </dxf>
    <dxf>
      <alignment wrapText="0"/>
    </dxf>
    <dxf>
      <font>
        <b/>
      </font>
    </dxf>
    <dxf>
      <font>
        <b/>
      </font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right style="medium">
          <color theme="0"/>
        </right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border>
        <right style="medium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top style="thin">
          <color theme="0"/>
        </top>
        <bottom style="thin">
          <color theme="0"/>
        </bottom>
      </border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right style="thin">
          <color theme="0"/>
        </right>
      </border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alignment vertical="center"/>
    </dxf>
    <dxf>
      <alignment textRotation="0"/>
    </dxf>
    <dxf>
      <alignment horizontal="center"/>
    </dxf>
    <dxf>
      <alignment wrapText="0"/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numFmt numFmtId="35" formatCode="_-* #,##0.00_-;\-* #,##0.00_-;_-* &quot;-&quot;??_-;_-@_-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0" formatCode="General"/>
    </dxf>
    <dxf>
      <numFmt numFmtId="164" formatCode="[$]d\ mmm\ yyyy;@" x16r2:formatCode16="[$-en-001,1]d\ 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[analise_orcamentaria.xlsx]Total!PivotTable6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Desempenho Orçamentário Anual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Orçado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Total!$A$4:$A$8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Operações</c:v>
                </c:pt>
                <c:pt idx="3">
                  <c:v>RH</c:v>
                </c:pt>
                <c:pt idx="4">
                  <c:v>TI</c:v>
                </c:pt>
              </c:strCache>
            </c:strRef>
          </c:cat>
          <c:val>
            <c:numRef>
              <c:f>Total!$B$4:$B$8</c:f>
              <c:numCache>
                <c:formatCode>_(* #,##0.00_);_(* \(#,##0.00\);_(* "-"??_);_(@_)</c:formatCode>
                <c:ptCount val="5"/>
                <c:pt idx="0">
                  <c:v>308848.54000000004</c:v>
                </c:pt>
                <c:pt idx="1">
                  <c:v>287742.93000000005</c:v>
                </c:pt>
                <c:pt idx="2">
                  <c:v>290912.5</c:v>
                </c:pt>
                <c:pt idx="3">
                  <c:v>191381.91999999998</c:v>
                </c:pt>
                <c:pt idx="4">
                  <c:v>256962.36000000002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6-4656-9566-4160A765B56E}"/>
            </c:ext>
          </c:extLst>
        </c:ser>
        <c:ser>
          <c:idx val="1"/>
          <c:order val="1"/>
          <c:tx>
            <c:strRef>
              <c:f>Total!$C$3</c:f>
              <c:strCache>
                <c:ptCount val="1"/>
                <c:pt idx="0">
                  <c:v>Forecast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Total!$A$4:$A$8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Operações</c:v>
                </c:pt>
                <c:pt idx="3">
                  <c:v>RH</c:v>
                </c:pt>
                <c:pt idx="4">
                  <c:v>TI</c:v>
                </c:pt>
              </c:strCache>
            </c:strRef>
          </c:cat>
          <c:val>
            <c:numRef>
              <c:f>Total!$C$4:$C$8</c:f>
              <c:numCache>
                <c:formatCode>_(* #,##0.00_);_(* \(#,##0.00\);_(* "-"??_);_(@_)</c:formatCode>
                <c:ptCount val="5"/>
                <c:pt idx="0">
                  <c:v>319089.85000000003</c:v>
                </c:pt>
                <c:pt idx="1">
                  <c:v>278900.20999999996</c:v>
                </c:pt>
                <c:pt idx="2">
                  <c:v>294693.26999999996</c:v>
                </c:pt>
                <c:pt idx="3">
                  <c:v>185940.13999999996</c:v>
                </c:pt>
                <c:pt idx="4">
                  <c:v>261850.81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6-4656-9566-4160A765B56E}"/>
            </c:ext>
          </c:extLst>
        </c:ser>
        <c:ser>
          <c:idx val="2"/>
          <c:order val="2"/>
          <c:tx>
            <c:strRef>
              <c:f>Total!$D$3</c:f>
              <c:strCache>
                <c:ptCount val="1"/>
                <c:pt idx="0">
                  <c:v>Realizado 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Total!$A$4:$A$8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Operações</c:v>
                </c:pt>
                <c:pt idx="3">
                  <c:v>RH</c:v>
                </c:pt>
                <c:pt idx="4">
                  <c:v>TI</c:v>
                </c:pt>
              </c:strCache>
            </c:strRef>
          </c:cat>
          <c:val>
            <c:numRef>
              <c:f>Total!$D$4:$D$8</c:f>
              <c:numCache>
                <c:formatCode>_(* #,##0.00_);_(* \(#,##0.00\);_(* "-"??_);_(@_)</c:formatCode>
                <c:ptCount val="5"/>
                <c:pt idx="0">
                  <c:v>296263.57999999996</c:v>
                </c:pt>
                <c:pt idx="1">
                  <c:v>281259.13999999996</c:v>
                </c:pt>
                <c:pt idx="2">
                  <c:v>285308.51999999996</c:v>
                </c:pt>
                <c:pt idx="3">
                  <c:v>195261.44</c:v>
                </c:pt>
                <c:pt idx="4">
                  <c:v>248853.5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6-4656-9566-4160A765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28431"/>
        <c:axId val="616937551"/>
      </c:barChart>
      <c:catAx>
        <c:axId val="61692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7551"/>
        <c:crosses val="autoZero"/>
        <c:auto val="1"/>
        <c:lblAlgn val="ctr"/>
        <c:lblOffset val="100"/>
        <c:noMultiLvlLbl val="0"/>
      </c:catAx>
      <c:valAx>
        <c:axId val="6169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[analise_orcamentaria.xlsx]Orçado!PivotTable1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</a:t>
            </a:r>
            <a:r>
              <a:rPr lang="en-US" baseline="0"/>
              <a:t> do Orçado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Orçado!$B$3:$B$4</c:f>
              <c:strCache>
                <c:ptCount val="1"/>
                <c:pt idx="0">
                  <c:v>Financeiro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Orçado!$A$5:$A$16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Orçado!$B$5:$B$16</c:f>
              <c:numCache>
                <c:formatCode>_(* #,##0.00_);_(* \(#,##0.00\);_(* "-"??_);_(@_)</c:formatCode>
                <c:ptCount val="12"/>
                <c:pt idx="0">
                  <c:v>22270</c:v>
                </c:pt>
                <c:pt idx="1">
                  <c:v>22847.48</c:v>
                </c:pt>
                <c:pt idx="2">
                  <c:v>23439.94</c:v>
                </c:pt>
                <c:pt idx="3">
                  <c:v>24047.75</c:v>
                </c:pt>
                <c:pt idx="4">
                  <c:v>24671.33</c:v>
                </c:pt>
                <c:pt idx="5">
                  <c:v>25311.08</c:v>
                </c:pt>
                <c:pt idx="6">
                  <c:v>25967.42</c:v>
                </c:pt>
                <c:pt idx="7">
                  <c:v>26640.78</c:v>
                </c:pt>
                <c:pt idx="8">
                  <c:v>27331.59</c:v>
                </c:pt>
                <c:pt idx="9">
                  <c:v>28040.33</c:v>
                </c:pt>
                <c:pt idx="10">
                  <c:v>28767.439999999999</c:v>
                </c:pt>
                <c:pt idx="11">
                  <c:v>29513.4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D-46C7-BAFD-BE0F9EAE6CBB}"/>
            </c:ext>
          </c:extLst>
        </c:ser>
        <c:ser>
          <c:idx val="1"/>
          <c:order val="1"/>
          <c:tx>
            <c:strRef>
              <c:f>Orçado!$C$3:$C$4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Orçado!$A$5:$A$16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Orçado!$C$5:$C$16</c:f>
              <c:numCache>
                <c:formatCode>_(* #,##0.00_);_(* \(#,##0.00\);_(* "-"??_);_(@_)</c:formatCode>
                <c:ptCount val="12"/>
                <c:pt idx="0">
                  <c:v>20393</c:v>
                </c:pt>
                <c:pt idx="1">
                  <c:v>20983.94</c:v>
                </c:pt>
                <c:pt idx="2">
                  <c:v>21592.01</c:v>
                </c:pt>
                <c:pt idx="3">
                  <c:v>22217.7</c:v>
                </c:pt>
                <c:pt idx="4">
                  <c:v>22861.51</c:v>
                </c:pt>
                <c:pt idx="5">
                  <c:v>23523.99</c:v>
                </c:pt>
                <c:pt idx="6">
                  <c:v>24205.66</c:v>
                </c:pt>
                <c:pt idx="7">
                  <c:v>24907.08</c:v>
                </c:pt>
                <c:pt idx="8">
                  <c:v>25628.83</c:v>
                </c:pt>
                <c:pt idx="9">
                  <c:v>26371.5</c:v>
                </c:pt>
                <c:pt idx="10">
                  <c:v>27135.69</c:v>
                </c:pt>
                <c:pt idx="11">
                  <c:v>27922.02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D-46C7-BAFD-BE0F9EAE6CBB}"/>
            </c:ext>
          </c:extLst>
        </c:ser>
        <c:ser>
          <c:idx val="2"/>
          <c:order val="2"/>
          <c:tx>
            <c:strRef>
              <c:f>Orçado!$D$3:$D$4</c:f>
              <c:strCache>
                <c:ptCount val="1"/>
                <c:pt idx="0">
                  <c:v>Operações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Orçado!$A$5:$A$16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Orçado!$D$5:$D$16</c:f>
              <c:numCache>
                <c:formatCode>_(* #,##0.00_);_(* \(#,##0.00\);_(* "-"??_);_(@_)</c:formatCode>
                <c:ptCount val="12"/>
                <c:pt idx="0">
                  <c:v>22858</c:v>
                </c:pt>
                <c:pt idx="1">
                  <c:v>23100.95</c:v>
                </c:pt>
                <c:pt idx="2">
                  <c:v>23346.48</c:v>
                </c:pt>
                <c:pt idx="3">
                  <c:v>23594.62</c:v>
                </c:pt>
                <c:pt idx="4">
                  <c:v>23845.4</c:v>
                </c:pt>
                <c:pt idx="5">
                  <c:v>24098.84</c:v>
                </c:pt>
                <c:pt idx="6">
                  <c:v>24354.98</c:v>
                </c:pt>
                <c:pt idx="7">
                  <c:v>24613.83</c:v>
                </c:pt>
                <c:pt idx="8">
                  <c:v>24875.439999999999</c:v>
                </c:pt>
                <c:pt idx="9">
                  <c:v>25139.84</c:v>
                </c:pt>
                <c:pt idx="10">
                  <c:v>25407.040000000001</c:v>
                </c:pt>
                <c:pt idx="11">
                  <c:v>25677.08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D-46C7-BAFD-BE0F9EAE6CBB}"/>
            </c:ext>
          </c:extLst>
        </c:ser>
        <c:ser>
          <c:idx val="3"/>
          <c:order val="3"/>
          <c:tx>
            <c:strRef>
              <c:f>Orçado!$E$3:$E$4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Orçado!$A$5:$A$16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Orçado!$E$5:$E$16</c:f>
              <c:numCache>
                <c:formatCode>_(* #,##0.00_);_(* \(#,##0.00\);_(* "-"??_);_(@_)</c:formatCode>
                <c:ptCount val="12"/>
                <c:pt idx="0">
                  <c:v>15064</c:v>
                </c:pt>
                <c:pt idx="1">
                  <c:v>15219.35</c:v>
                </c:pt>
                <c:pt idx="2">
                  <c:v>15376.3</c:v>
                </c:pt>
                <c:pt idx="3">
                  <c:v>15534.88</c:v>
                </c:pt>
                <c:pt idx="4">
                  <c:v>15695.08</c:v>
                </c:pt>
                <c:pt idx="5">
                  <c:v>15856.94</c:v>
                </c:pt>
                <c:pt idx="6">
                  <c:v>16020.47</c:v>
                </c:pt>
                <c:pt idx="7">
                  <c:v>16185.68</c:v>
                </c:pt>
                <c:pt idx="8">
                  <c:v>16352.6</c:v>
                </c:pt>
                <c:pt idx="9">
                  <c:v>16521.240000000002</c:v>
                </c:pt>
                <c:pt idx="10">
                  <c:v>16691.62</c:v>
                </c:pt>
                <c:pt idx="11">
                  <c:v>16863.759999999998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D-46C7-BAFD-BE0F9EAE6CBB}"/>
            </c:ext>
          </c:extLst>
        </c:ser>
        <c:ser>
          <c:idx val="4"/>
          <c:order val="4"/>
          <c:tx>
            <c:strRef>
              <c:f>Orçado!$F$3:$F$4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Orçado!$A$5:$A$16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Orçado!$F$5:$F$16</c:f>
              <c:numCache>
                <c:formatCode>_(* #,##0.00_);_(* \(#,##0.00\);_(* "-"??_);_(@_)</c:formatCode>
                <c:ptCount val="12"/>
                <c:pt idx="0">
                  <c:v>18748</c:v>
                </c:pt>
                <c:pt idx="1">
                  <c:v>19195.12</c:v>
                </c:pt>
                <c:pt idx="2">
                  <c:v>19652.89</c:v>
                </c:pt>
                <c:pt idx="3">
                  <c:v>20121.59</c:v>
                </c:pt>
                <c:pt idx="4">
                  <c:v>20601.47</c:v>
                </c:pt>
                <c:pt idx="5">
                  <c:v>21092.78</c:v>
                </c:pt>
                <c:pt idx="6">
                  <c:v>21595.82</c:v>
                </c:pt>
                <c:pt idx="7">
                  <c:v>22110.85</c:v>
                </c:pt>
                <c:pt idx="8">
                  <c:v>22638.17</c:v>
                </c:pt>
                <c:pt idx="9">
                  <c:v>23178.06</c:v>
                </c:pt>
                <c:pt idx="10">
                  <c:v>23730.83</c:v>
                </c:pt>
                <c:pt idx="11">
                  <c:v>24296.78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D-46C7-BAFD-BE0F9EAE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78239"/>
        <c:axId val="1455861919"/>
      </c:lineChart>
      <c:catAx>
        <c:axId val="145587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61919"/>
        <c:crosses val="autoZero"/>
        <c:auto val="1"/>
        <c:lblAlgn val="ctr"/>
        <c:lblOffset val="100"/>
        <c:noMultiLvlLbl val="0"/>
      </c:catAx>
      <c:valAx>
        <c:axId val="1455861919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(R$)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782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[analise_orcamentaria.xlsx]Realizado!PivotTable4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Evolução do Realizado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Realizado!$B$3:$B$4</c:f>
              <c:strCache>
                <c:ptCount val="1"/>
                <c:pt idx="0">
                  <c:v>Financeiro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Realizado!$A$5:$A$16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Realizado!$B$5:$B$16</c:f>
              <c:numCache>
                <c:formatCode>_(* #,##0.00_);_(* \(#,##0.00\);_(* "-"??_);_(@_)</c:formatCode>
                <c:ptCount val="12"/>
                <c:pt idx="0">
                  <c:v>23901.23</c:v>
                </c:pt>
                <c:pt idx="1">
                  <c:v>19254.060000000001</c:v>
                </c:pt>
                <c:pt idx="2">
                  <c:v>23156.07</c:v>
                </c:pt>
                <c:pt idx="3">
                  <c:v>21392.06</c:v>
                </c:pt>
                <c:pt idx="4">
                  <c:v>23223.48</c:v>
                </c:pt>
                <c:pt idx="5">
                  <c:v>26010.37</c:v>
                </c:pt>
                <c:pt idx="6">
                  <c:v>30354.55</c:v>
                </c:pt>
                <c:pt idx="7">
                  <c:v>19323.46</c:v>
                </c:pt>
                <c:pt idx="8">
                  <c:v>26578.46</c:v>
                </c:pt>
                <c:pt idx="9">
                  <c:v>23611.34</c:v>
                </c:pt>
                <c:pt idx="10">
                  <c:v>28694.07</c:v>
                </c:pt>
                <c:pt idx="11">
                  <c:v>30764.43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63-402B-B436-56C38C4611DA}"/>
            </c:ext>
          </c:extLst>
        </c:ser>
        <c:ser>
          <c:idx val="1"/>
          <c:order val="1"/>
          <c:tx>
            <c:strRef>
              <c:f>Realizado!$C$3:$C$4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Realizado!$A$5:$A$16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Realizado!$C$5:$C$16</c:f>
              <c:numCache>
                <c:formatCode>_(* #,##0.00_);_(* \(#,##0.00\);_(* "-"??_);_(@_)</c:formatCode>
                <c:ptCount val="12"/>
                <c:pt idx="0">
                  <c:v>18591.080000000002</c:v>
                </c:pt>
                <c:pt idx="1">
                  <c:v>19178.82</c:v>
                </c:pt>
                <c:pt idx="2">
                  <c:v>21551.52</c:v>
                </c:pt>
                <c:pt idx="3">
                  <c:v>24685.33</c:v>
                </c:pt>
                <c:pt idx="4">
                  <c:v>23488.1</c:v>
                </c:pt>
                <c:pt idx="5">
                  <c:v>19539.43</c:v>
                </c:pt>
                <c:pt idx="6">
                  <c:v>26421.06</c:v>
                </c:pt>
                <c:pt idx="7">
                  <c:v>24560.14</c:v>
                </c:pt>
                <c:pt idx="8">
                  <c:v>21193.27</c:v>
                </c:pt>
                <c:pt idx="9">
                  <c:v>24989.58</c:v>
                </c:pt>
                <c:pt idx="10">
                  <c:v>28166.54</c:v>
                </c:pt>
                <c:pt idx="11">
                  <c:v>28894.27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63-402B-B436-56C38C4611DA}"/>
            </c:ext>
          </c:extLst>
        </c:ser>
        <c:ser>
          <c:idx val="2"/>
          <c:order val="2"/>
          <c:tx>
            <c:strRef>
              <c:f>Realizado!$D$3:$D$4</c:f>
              <c:strCache>
                <c:ptCount val="1"/>
                <c:pt idx="0">
                  <c:v>Operações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Realizado!$A$5:$A$16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Realizado!$D$5:$D$16</c:f>
              <c:numCache>
                <c:formatCode>_(* #,##0.00_);_(* \(#,##0.00\);_(* "-"??_);_(@_)</c:formatCode>
                <c:ptCount val="12"/>
                <c:pt idx="0">
                  <c:v>18601.75</c:v>
                </c:pt>
                <c:pt idx="1">
                  <c:v>25811.55</c:v>
                </c:pt>
                <c:pt idx="2">
                  <c:v>21743.23</c:v>
                </c:pt>
                <c:pt idx="3">
                  <c:v>21226.84</c:v>
                </c:pt>
                <c:pt idx="4">
                  <c:v>23208.91</c:v>
                </c:pt>
                <c:pt idx="5">
                  <c:v>25603.18</c:v>
                </c:pt>
                <c:pt idx="6">
                  <c:v>25126.33</c:v>
                </c:pt>
                <c:pt idx="7">
                  <c:v>28729.42</c:v>
                </c:pt>
                <c:pt idx="8">
                  <c:v>23947.58</c:v>
                </c:pt>
                <c:pt idx="9">
                  <c:v>24369.94</c:v>
                </c:pt>
                <c:pt idx="10">
                  <c:v>29228.240000000002</c:v>
                </c:pt>
                <c:pt idx="11">
                  <c:v>17711.55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63-402B-B436-56C38C4611DA}"/>
            </c:ext>
          </c:extLst>
        </c:ser>
        <c:ser>
          <c:idx val="3"/>
          <c:order val="3"/>
          <c:tx>
            <c:strRef>
              <c:f>Realizado!$E$3:$E$4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Realizado!$A$5:$A$16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Realizado!$E$5:$E$16</c:f>
              <c:numCache>
                <c:formatCode>_(* #,##0.00_);_(* \(#,##0.00\);_(* "-"??_);_(@_)</c:formatCode>
                <c:ptCount val="12"/>
                <c:pt idx="0">
                  <c:v>9436.9699999999993</c:v>
                </c:pt>
                <c:pt idx="1">
                  <c:v>17128.27</c:v>
                </c:pt>
                <c:pt idx="2">
                  <c:v>16804.43</c:v>
                </c:pt>
                <c:pt idx="3">
                  <c:v>16169.64</c:v>
                </c:pt>
                <c:pt idx="4">
                  <c:v>13006.08</c:v>
                </c:pt>
                <c:pt idx="5">
                  <c:v>20263.77</c:v>
                </c:pt>
                <c:pt idx="6">
                  <c:v>18870.490000000002</c:v>
                </c:pt>
                <c:pt idx="7">
                  <c:v>17559.34</c:v>
                </c:pt>
                <c:pt idx="8">
                  <c:v>17333.14</c:v>
                </c:pt>
                <c:pt idx="9">
                  <c:v>17924.63</c:v>
                </c:pt>
                <c:pt idx="10">
                  <c:v>14352.52</c:v>
                </c:pt>
                <c:pt idx="11">
                  <c:v>16412.16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63-402B-B436-56C38C4611DA}"/>
            </c:ext>
          </c:extLst>
        </c:ser>
        <c:ser>
          <c:idx val="4"/>
          <c:order val="4"/>
          <c:tx>
            <c:strRef>
              <c:f>Realizado!$F$3:$F$4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Realizado!$A$5:$A$16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Realizado!$F$5:$F$16</c:f>
              <c:numCache>
                <c:formatCode>_(* #,##0.00_);_(* \(#,##0.00\);_(* "-"??_);_(@_)</c:formatCode>
                <c:ptCount val="12"/>
                <c:pt idx="0">
                  <c:v>16027.04</c:v>
                </c:pt>
                <c:pt idx="1">
                  <c:v>17745.75</c:v>
                </c:pt>
                <c:pt idx="2">
                  <c:v>13378.1</c:v>
                </c:pt>
                <c:pt idx="3">
                  <c:v>20075.14</c:v>
                </c:pt>
                <c:pt idx="4">
                  <c:v>23055.09</c:v>
                </c:pt>
                <c:pt idx="5">
                  <c:v>18817.8</c:v>
                </c:pt>
                <c:pt idx="6">
                  <c:v>21402.69</c:v>
                </c:pt>
                <c:pt idx="7">
                  <c:v>21870.59</c:v>
                </c:pt>
                <c:pt idx="8">
                  <c:v>26938.71</c:v>
                </c:pt>
                <c:pt idx="9">
                  <c:v>15681.78</c:v>
                </c:pt>
                <c:pt idx="10">
                  <c:v>30207.01</c:v>
                </c:pt>
                <c:pt idx="11">
                  <c:v>23653.8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63-402B-B436-56C38C46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78239"/>
        <c:axId val="1455861919"/>
      </c:lineChart>
      <c:catAx>
        <c:axId val="145587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61919"/>
        <c:crosses val="autoZero"/>
        <c:auto val="1"/>
        <c:lblAlgn val="ctr"/>
        <c:lblOffset val="100"/>
        <c:noMultiLvlLbl val="0"/>
      </c:catAx>
      <c:valAx>
        <c:axId val="1455861919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(R$)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782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[analise_orcamentaria.xlsx]Forecast!PivotTable5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</a:t>
            </a:r>
            <a:r>
              <a:rPr lang="en-US" baseline="0"/>
              <a:t> do Forecast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Forecast!$B$3:$B$4</c:f>
              <c:strCache>
                <c:ptCount val="1"/>
                <c:pt idx="0">
                  <c:v>Financeiro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Forecast!$B$5:$B$16</c:f>
              <c:numCache>
                <c:formatCode>_(* #,##0.00_);_(* \(#,##0.00\);_(* "-"??_);_(@_)</c:formatCode>
                <c:ptCount val="12"/>
                <c:pt idx="0">
                  <c:v>21039.14</c:v>
                </c:pt>
                <c:pt idx="1">
                  <c:v>27130.799999999999</c:v>
                </c:pt>
                <c:pt idx="2">
                  <c:v>21582.28</c:v>
                </c:pt>
                <c:pt idx="3">
                  <c:v>23223.38</c:v>
                </c:pt>
                <c:pt idx="4">
                  <c:v>24999.66</c:v>
                </c:pt>
                <c:pt idx="5">
                  <c:v>25547.07</c:v>
                </c:pt>
                <c:pt idx="6">
                  <c:v>29044.85</c:v>
                </c:pt>
                <c:pt idx="7">
                  <c:v>27847.66</c:v>
                </c:pt>
                <c:pt idx="8">
                  <c:v>27003.86</c:v>
                </c:pt>
                <c:pt idx="9">
                  <c:v>31014.29</c:v>
                </c:pt>
                <c:pt idx="10">
                  <c:v>29478.54</c:v>
                </c:pt>
                <c:pt idx="11">
                  <c:v>31178.32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CD-401B-BE94-69ACFDA3A79A}"/>
            </c:ext>
          </c:extLst>
        </c:ser>
        <c:ser>
          <c:idx val="1"/>
          <c:order val="1"/>
          <c:tx>
            <c:strRef>
              <c:f>Forecast!$C$3:$C$4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Forecast!$A$5:$A$16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Forecast!$C$5:$C$16</c:f>
              <c:numCache>
                <c:formatCode>_(* #,##0.00_);_(* \(#,##0.00\);_(* "-"??_);_(@_)</c:formatCode>
                <c:ptCount val="12"/>
                <c:pt idx="0">
                  <c:v>19809.61</c:v>
                </c:pt>
                <c:pt idx="1">
                  <c:v>24688.5</c:v>
                </c:pt>
                <c:pt idx="2">
                  <c:v>19476.59</c:v>
                </c:pt>
                <c:pt idx="3">
                  <c:v>19776.009999999998</c:v>
                </c:pt>
                <c:pt idx="4">
                  <c:v>18942.169999999998</c:v>
                </c:pt>
                <c:pt idx="5">
                  <c:v>23917.71</c:v>
                </c:pt>
                <c:pt idx="6">
                  <c:v>24548.400000000001</c:v>
                </c:pt>
                <c:pt idx="7">
                  <c:v>24304.880000000001</c:v>
                </c:pt>
                <c:pt idx="8">
                  <c:v>24189.15</c:v>
                </c:pt>
                <c:pt idx="9">
                  <c:v>28485.74</c:v>
                </c:pt>
                <c:pt idx="10">
                  <c:v>23609.599999999999</c:v>
                </c:pt>
                <c:pt idx="11">
                  <c:v>27151.85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CD-401B-BE94-69ACFDA3A79A}"/>
            </c:ext>
          </c:extLst>
        </c:ser>
        <c:ser>
          <c:idx val="2"/>
          <c:order val="2"/>
          <c:tx>
            <c:strRef>
              <c:f>Forecast!$D$3:$D$4</c:f>
              <c:strCache>
                <c:ptCount val="1"/>
                <c:pt idx="0">
                  <c:v>Operações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Forecast!$A$5:$A$16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Forecast!$D$5:$D$16</c:f>
              <c:numCache>
                <c:formatCode>_(* #,##0.00_);_(* \(#,##0.00\);_(* "-"??_);_(@_)</c:formatCode>
                <c:ptCount val="12"/>
                <c:pt idx="0">
                  <c:v>24942.98</c:v>
                </c:pt>
                <c:pt idx="1">
                  <c:v>23138.95</c:v>
                </c:pt>
                <c:pt idx="2">
                  <c:v>20356.37</c:v>
                </c:pt>
                <c:pt idx="3">
                  <c:v>25082.04</c:v>
                </c:pt>
                <c:pt idx="4">
                  <c:v>22991.66</c:v>
                </c:pt>
                <c:pt idx="5">
                  <c:v>26415.21</c:v>
                </c:pt>
                <c:pt idx="6">
                  <c:v>24984</c:v>
                </c:pt>
                <c:pt idx="7">
                  <c:v>24964.94</c:v>
                </c:pt>
                <c:pt idx="8">
                  <c:v>26221.7</c:v>
                </c:pt>
                <c:pt idx="9">
                  <c:v>24404.18</c:v>
                </c:pt>
                <c:pt idx="10">
                  <c:v>24823.13</c:v>
                </c:pt>
                <c:pt idx="11">
                  <c:v>26368.11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CD-401B-BE94-69ACFDA3A79A}"/>
            </c:ext>
          </c:extLst>
        </c:ser>
        <c:ser>
          <c:idx val="3"/>
          <c:order val="3"/>
          <c:tx>
            <c:strRef>
              <c:f>Forecast!$E$3:$E$4</c:f>
              <c:strCache>
                <c:ptCount val="1"/>
                <c:pt idx="0">
                  <c:v>RH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Forecast!$A$5:$A$16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Forecast!$E$5:$E$16</c:f>
              <c:numCache>
                <c:formatCode>_(* #,##0.00_);_(* \(#,##0.00\);_(* "-"??_);_(@_)</c:formatCode>
                <c:ptCount val="12"/>
                <c:pt idx="0">
                  <c:v>12330.44</c:v>
                </c:pt>
                <c:pt idx="1">
                  <c:v>13405.91</c:v>
                </c:pt>
                <c:pt idx="2">
                  <c:v>17983.63</c:v>
                </c:pt>
                <c:pt idx="3">
                  <c:v>16728.96</c:v>
                </c:pt>
                <c:pt idx="4">
                  <c:v>15471.11</c:v>
                </c:pt>
                <c:pt idx="5">
                  <c:v>13609.15</c:v>
                </c:pt>
                <c:pt idx="6">
                  <c:v>19473.5</c:v>
                </c:pt>
                <c:pt idx="7">
                  <c:v>12817.11</c:v>
                </c:pt>
                <c:pt idx="8">
                  <c:v>16190.37</c:v>
                </c:pt>
                <c:pt idx="9">
                  <c:v>17993.490000000002</c:v>
                </c:pt>
                <c:pt idx="10">
                  <c:v>15003.83</c:v>
                </c:pt>
                <c:pt idx="11">
                  <c:v>14932.64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CD-401B-BE94-69ACFDA3A79A}"/>
            </c:ext>
          </c:extLst>
        </c:ser>
        <c:ser>
          <c:idx val="4"/>
          <c:order val="4"/>
          <c:tx>
            <c:strRef>
              <c:f>Forecast!$F$3:$F$4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Forecast!$A$5:$A$16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Forecast!$F$5:$F$16</c:f>
              <c:numCache>
                <c:formatCode>_(* #,##0.00_);_(* \(#,##0.00\);_(* "-"??_);_(@_)</c:formatCode>
                <c:ptCount val="12"/>
                <c:pt idx="0">
                  <c:v>17113.29</c:v>
                </c:pt>
                <c:pt idx="1">
                  <c:v>18055.46</c:v>
                </c:pt>
                <c:pt idx="2">
                  <c:v>22180.38</c:v>
                </c:pt>
                <c:pt idx="3">
                  <c:v>20066.84</c:v>
                </c:pt>
                <c:pt idx="4">
                  <c:v>18492.259999999998</c:v>
                </c:pt>
                <c:pt idx="5">
                  <c:v>22007.62</c:v>
                </c:pt>
                <c:pt idx="6">
                  <c:v>22285.62</c:v>
                </c:pt>
                <c:pt idx="7">
                  <c:v>21628.09</c:v>
                </c:pt>
                <c:pt idx="8">
                  <c:v>24769.759999999998</c:v>
                </c:pt>
                <c:pt idx="9">
                  <c:v>26138.720000000001</c:v>
                </c:pt>
                <c:pt idx="10">
                  <c:v>26194.38</c:v>
                </c:pt>
                <c:pt idx="11">
                  <c:v>22918.39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CD-401B-BE94-69ACFDA3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78239"/>
        <c:axId val="1455861919"/>
      </c:lineChart>
      <c:catAx>
        <c:axId val="145587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61919"/>
        <c:crosses val="autoZero"/>
        <c:auto val="1"/>
        <c:lblAlgn val="ctr"/>
        <c:lblOffset val="100"/>
        <c:noMultiLvlLbl val="0"/>
      </c:catAx>
      <c:valAx>
        <c:axId val="1455861919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(R$)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782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146050</xdr:rowOff>
    </xdr:from>
    <xdr:to>
      <xdr:col>9</xdr:col>
      <xdr:colOff>495300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292B0-8A45-61E1-DC56-F8AFFFEA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206375</xdr:colOff>
      <xdr:row>1</xdr:row>
      <xdr:rowOff>127000</xdr:rowOff>
    </xdr:from>
    <xdr:to>
      <xdr:col>11</xdr:col>
      <xdr:colOff>765175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6BA27-56B4-A586-61A5-4F82D58B2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1</xdr:row>
      <xdr:rowOff>107950</xdr:rowOff>
    </xdr:from>
    <xdr:to>
      <xdr:col>12</xdr:col>
      <xdr:colOff>47625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E25DB-992F-4405-ED94-64E62CD82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</xdr:row>
      <xdr:rowOff>120650</xdr:rowOff>
    </xdr:from>
    <xdr:to>
      <xdr:col>11</xdr:col>
      <xdr:colOff>704850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DCDD0-3174-697F-E052-CED3AB2D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onteiro" refreshedDate="45857.748224189818" createdVersion="8" refreshedVersion="8" minRefreshableVersion="3" recordCount="60" xr:uid="{103B424F-3FCD-41DA-89A1-C250CFABAFB4}">
  <cacheSource type="worksheet">
    <worksheetSource name="orcamento_empresa"/>
  </cacheSource>
  <cacheFields count="11">
    <cacheField name="Data" numFmtId="164">
      <sharedItems containsSemiMixedTypes="0" containsNonDate="0" containsDate="1" containsString="0" minDate="2024-01-01T00:00:00" maxDate="2024-12-02T00:00:00" count="12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10"/>
    </cacheField>
    <cacheField name="Departamento" numFmtId="0">
      <sharedItems count="5">
        <s v="Financeiro"/>
        <s v="Marketing"/>
        <s v="RH"/>
        <s v="Operações"/>
        <s v="TI"/>
      </sharedItems>
    </cacheField>
    <cacheField name="Orçado" numFmtId="43">
      <sharedItems containsSemiMixedTypes="0" containsString="0" containsNumber="1" minValue="15064" maxValue="29513.4"/>
    </cacheField>
    <cacheField name="Realizado" numFmtId="43">
      <sharedItems containsSemiMixedTypes="0" containsString="0" containsNumber="1" minValue="9436.9699999999993" maxValue="30764.43" count="60">
        <n v="23901.23"/>
        <n v="19254.060000000001"/>
        <n v="23156.07"/>
        <n v="21392.06"/>
        <n v="23223.48"/>
        <n v="26010.37"/>
        <n v="30354.55"/>
        <n v="19323.46"/>
        <n v="26578.46"/>
        <n v="23611.34"/>
        <n v="28694.07"/>
        <n v="30764.43"/>
        <n v="18591.080000000002"/>
        <n v="19178.82"/>
        <n v="21551.52"/>
        <n v="24685.33"/>
        <n v="23488.1"/>
        <n v="19539.43"/>
        <n v="26421.06"/>
        <n v="24560.14"/>
        <n v="21193.27"/>
        <n v="24989.58"/>
        <n v="28166.54"/>
        <n v="28894.27"/>
        <n v="9436.9699999999993"/>
        <n v="17128.27"/>
        <n v="16804.43"/>
        <n v="16169.64"/>
        <n v="13006.08"/>
        <n v="20263.77"/>
        <n v="18870.490000000002"/>
        <n v="17559.34"/>
        <n v="17333.14"/>
        <n v="17924.63"/>
        <n v="14352.52"/>
        <n v="16412.16"/>
        <n v="18601.75"/>
        <n v="25811.55"/>
        <n v="21743.23"/>
        <n v="21226.84"/>
        <n v="23208.91"/>
        <n v="25603.18"/>
        <n v="25126.33"/>
        <n v="28729.42"/>
        <n v="23947.58"/>
        <n v="24369.94"/>
        <n v="29228.240000000002"/>
        <n v="17711.55"/>
        <n v="16027.04"/>
        <n v="17745.75"/>
        <n v="13378.1"/>
        <n v="20075.14"/>
        <n v="23055.09"/>
        <n v="18817.8"/>
        <n v="21402.69"/>
        <n v="21870.59"/>
        <n v="26938.71"/>
        <n v="15681.78"/>
        <n v="30207.01"/>
        <n v="23653.8"/>
      </sharedItems>
    </cacheField>
    <cacheField name="Forecast" numFmtId="43">
      <sharedItems containsSemiMixedTypes="0" containsString="0" containsNumber="1" minValue="12330.44" maxValue="31178.32"/>
    </cacheField>
    <cacheField name="Desvio" numFmtId="43">
      <sharedItems containsSemiMixedTypes="0" containsString="0" containsNumber="1" minValue="-7965.5300000000025" maxValue="6476.1799999999967"/>
    </cacheField>
    <cacheField name="Desvio %" numFmtId="10">
      <sharedItems containsSemiMixedTypes="0" containsString="0" containsNumber="1" minValue="-0.37354155602761557" maxValue="0.27791175346567493"/>
    </cacheField>
    <cacheField name="Execução %" numFmtId="10">
      <sharedItems containsSemiMixedTypes="0" containsString="0" containsNumber="1" minValue="0.62645844397238448" maxValue="1.277911753465675"/>
    </cacheField>
    <cacheField name="Gap Forecast" numFmtId="43">
      <sharedItems containsSemiMixedTypes="0" containsString="0" containsNumber="1" minValue="-6654.6200000000008" maxValue="10456.94"/>
    </cacheField>
    <cacheField name="Days (Data)" numFmtId="0" databaseField="0">
      <fieldGroup base="0">
        <rangePr groupBy="days" startDate="2024-01-01T00:00:00" endDate="2024-12-02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2/2024"/>
        </groupItems>
      </fieldGroup>
    </cacheField>
    <cacheField name="Months (Data)" numFmtId="0" databaseField="0">
      <fieldGroup base="0">
        <rangePr groupBy="months" startDate="2024-01-01T00:00:00" endDate="2024-12-02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02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2270"/>
    <x v="0"/>
    <n v="21039.14"/>
    <n v="1631.2299999999996"/>
    <n v="7.3247867085765583E-2"/>
    <n v="1.0732478670857657"/>
    <n v="-2862.09"/>
  </r>
  <r>
    <x v="1"/>
    <x v="0"/>
    <n v="22847.48"/>
    <x v="1"/>
    <n v="27130.799999999999"/>
    <n v="-3593.4199999999983"/>
    <n v="-0.15727861453429429"/>
    <n v="0.84272138546570574"/>
    <n v="7876.739999999998"/>
  </r>
  <r>
    <x v="2"/>
    <x v="0"/>
    <n v="23439.94"/>
    <x v="2"/>
    <n v="21582.28"/>
    <n v="-283.86999999999898"/>
    <n v="-1.2110525880185657E-2"/>
    <n v="0.98788947411981431"/>
    <n v="-1573.7900000000009"/>
  </r>
  <r>
    <x v="3"/>
    <x v="0"/>
    <n v="24047.75"/>
    <x v="3"/>
    <n v="23223.38"/>
    <n v="-2655.6899999999987"/>
    <n v="-0.11043403228992311"/>
    <n v="0.8895659677100769"/>
    <n v="1831.3199999999997"/>
  </r>
  <r>
    <x v="4"/>
    <x v="0"/>
    <n v="24671.33"/>
    <x v="4"/>
    <n v="24999.66"/>
    <n v="-1447.8500000000022"/>
    <n v="-5.8685526884849827E-2"/>
    <n v="0.94131447311515015"/>
    <n v="1776.1800000000003"/>
  </r>
  <r>
    <x v="5"/>
    <x v="0"/>
    <n v="25311.08"/>
    <x v="5"/>
    <n v="25547.07"/>
    <n v="699.28999999999724"/>
    <n v="2.7627821491615419E-2"/>
    <n v="1.0276278214916155"/>
    <n v="-463.29999999999927"/>
  </r>
  <r>
    <x v="6"/>
    <x v="0"/>
    <n v="25967.42"/>
    <x v="6"/>
    <n v="29044.85"/>
    <n v="4387.130000000001"/>
    <n v="0.16894747341091265"/>
    <n v="1.1689474734109127"/>
    <n v="-1309.7000000000007"/>
  </r>
  <r>
    <x v="7"/>
    <x v="0"/>
    <n v="26640.78"/>
    <x v="7"/>
    <n v="27847.66"/>
    <n v="-7317.32"/>
    <n v="-0.27466613214778246"/>
    <n v="0.72533386785221754"/>
    <n v="8524.2000000000007"/>
  </r>
  <r>
    <x v="8"/>
    <x v="0"/>
    <n v="27331.59"/>
    <x v="8"/>
    <n v="27003.86"/>
    <n v="-753.13000000000102"/>
    <n v="-2.7555294075463629E-2"/>
    <n v="0.97244470592453636"/>
    <n v="425.40000000000146"/>
  </r>
  <r>
    <x v="9"/>
    <x v="0"/>
    <n v="28040.33"/>
    <x v="9"/>
    <n v="31014.29"/>
    <n v="-4428.9900000000016"/>
    <n v="-0.15795070885399712"/>
    <n v="0.84204929114600291"/>
    <n v="7402.9500000000007"/>
  </r>
  <r>
    <x v="10"/>
    <x v="0"/>
    <n v="28767.439999999999"/>
    <x v="10"/>
    <n v="29478.54"/>
    <n v="-73.369999999998981"/>
    <n v="-2.5504528731092853E-3"/>
    <n v="0.99744954712689071"/>
    <n v="784.47000000000116"/>
  </r>
  <r>
    <x v="11"/>
    <x v="0"/>
    <n v="29513.4"/>
    <x v="11"/>
    <n v="31178.32"/>
    <n v="1251.0299999999988"/>
    <n v="4.238854215373352E-2"/>
    <n v="1.0423885421537336"/>
    <n v="413.88999999999942"/>
  </r>
  <r>
    <x v="0"/>
    <x v="1"/>
    <n v="20393"/>
    <x v="12"/>
    <n v="19809.61"/>
    <n v="-1801.9199999999983"/>
    <n v="-8.8359731280341205E-2"/>
    <n v="0.91164026871965875"/>
    <n v="1218.5299999999988"/>
  </r>
  <r>
    <x v="1"/>
    <x v="1"/>
    <n v="20983.94"/>
    <x v="13"/>
    <n v="24688.5"/>
    <n v="-1805.119999999999"/>
    <n v="-8.6023883026733736E-2"/>
    <n v="0.91397611697326631"/>
    <n v="5509.68"/>
  </r>
  <r>
    <x v="2"/>
    <x v="1"/>
    <n v="21592.01"/>
    <x v="14"/>
    <n v="19476.59"/>
    <n v="-40.489999999997963"/>
    <n v="-1.875230698763013E-3"/>
    <n v="0.99812476930123695"/>
    <n v="-2074.9300000000003"/>
  </r>
  <r>
    <x v="3"/>
    <x v="1"/>
    <n v="22217.7"/>
    <x v="15"/>
    <n v="19776.009999999998"/>
    <n v="2467.630000000001"/>
    <n v="0.11106595192121602"/>
    <n v="1.111065951921216"/>
    <n v="-4909.3200000000033"/>
  </r>
  <r>
    <x v="4"/>
    <x v="1"/>
    <n v="22861.51"/>
    <x v="16"/>
    <n v="18942.169999999998"/>
    <n v="626.59000000000015"/>
    <n v="2.7408075844508967E-2"/>
    <n v="1.027408075844509"/>
    <n v="-4545.93"/>
  </r>
  <r>
    <x v="5"/>
    <x v="1"/>
    <n v="23523.99"/>
    <x v="17"/>
    <n v="23917.71"/>
    <n v="-3984.5600000000013"/>
    <n v="-0.16938283003861168"/>
    <n v="0.83061716996138835"/>
    <n v="4378.2799999999988"/>
  </r>
  <r>
    <x v="6"/>
    <x v="1"/>
    <n v="24205.66"/>
    <x v="18"/>
    <n v="24548.400000000001"/>
    <n v="2215.4000000000015"/>
    <n v="9.1524048507663144E-2"/>
    <n v="1.0915240485076632"/>
    <n v="-1872.6599999999999"/>
  </r>
  <r>
    <x v="7"/>
    <x v="1"/>
    <n v="24907.08"/>
    <x v="19"/>
    <n v="24304.880000000001"/>
    <n v="-346.94000000000233"/>
    <n v="-1.3929372692423291E-2"/>
    <n v="0.98607062730757666"/>
    <n v="-255.2599999999984"/>
  </r>
  <r>
    <x v="8"/>
    <x v="1"/>
    <n v="25628.83"/>
    <x v="20"/>
    <n v="24189.15"/>
    <n v="-4435.5600000000013"/>
    <n v="-0.17306915688308835"/>
    <n v="0.82693084311691167"/>
    <n v="2995.880000000001"/>
  </r>
  <r>
    <x v="9"/>
    <x v="1"/>
    <n v="26371.5"/>
    <x v="21"/>
    <n v="28485.74"/>
    <n v="-1381.9199999999983"/>
    <n v="-5.2402024913258564E-2"/>
    <n v="0.94759797508674148"/>
    <n v="3496.16"/>
  </r>
  <r>
    <x v="10"/>
    <x v="1"/>
    <n v="27135.69"/>
    <x v="22"/>
    <n v="23609.599999999999"/>
    <n v="1030.8500000000022"/>
    <n v="3.7988715230753381E-2"/>
    <n v="1.0379887152307534"/>
    <n v="-4556.9400000000023"/>
  </r>
  <r>
    <x v="11"/>
    <x v="1"/>
    <n v="27922.02"/>
    <x v="23"/>
    <n v="27151.85"/>
    <n v="972.25"/>
    <n v="3.4820188510716631E-2"/>
    <n v="1.0348201885107167"/>
    <n v="-1742.4200000000019"/>
  </r>
  <r>
    <x v="0"/>
    <x v="2"/>
    <n v="15064"/>
    <x v="24"/>
    <n v="12330.44"/>
    <n v="-5627.0300000000007"/>
    <n v="-0.37354155602761557"/>
    <n v="0.62645844397238448"/>
    <n v="2893.4700000000012"/>
  </r>
  <r>
    <x v="1"/>
    <x v="2"/>
    <n v="15219.35"/>
    <x v="25"/>
    <n v="13405.91"/>
    <n v="1908.92"/>
    <n v="0.12542717001711637"/>
    <n v="1.1254271700171163"/>
    <n v="-3722.3600000000006"/>
  </r>
  <r>
    <x v="2"/>
    <x v="2"/>
    <n v="15376.3"/>
    <x v="26"/>
    <n v="17983.63"/>
    <n v="1428.130000000001"/>
    <n v="9.2878650910817373E-2"/>
    <n v="1.0928786509108173"/>
    <n v="1179.2000000000007"/>
  </r>
  <r>
    <x v="3"/>
    <x v="2"/>
    <n v="15534.88"/>
    <x v="27"/>
    <n v="16728.96"/>
    <n v="634.76000000000022"/>
    <n v="4.0860309188098028E-2"/>
    <n v="1.0408603091880981"/>
    <n v="559.31999999999971"/>
  </r>
  <r>
    <x v="4"/>
    <x v="2"/>
    <n v="15695.08"/>
    <x v="28"/>
    <n v="15471.11"/>
    <n v="-2689"/>
    <n v="-0.17132757526562464"/>
    <n v="0.82867242473437541"/>
    <n v="2465.0300000000007"/>
  </r>
  <r>
    <x v="5"/>
    <x v="2"/>
    <n v="15856.94"/>
    <x v="29"/>
    <n v="13609.15"/>
    <n v="4406.83"/>
    <n v="0.27791175346567493"/>
    <n v="1.277911753465675"/>
    <n v="-6654.6200000000008"/>
  </r>
  <r>
    <x v="6"/>
    <x v="2"/>
    <n v="16020.47"/>
    <x v="30"/>
    <n v="19473.5"/>
    <n v="2850.0200000000023"/>
    <n v="0.17789865091348769"/>
    <n v="1.1778986509134877"/>
    <n v="603.0099999999984"/>
  </r>
  <r>
    <x v="7"/>
    <x v="2"/>
    <n v="16185.68"/>
    <x v="31"/>
    <n v="12817.11"/>
    <n v="1373.6599999999999"/>
    <n v="8.4868847030214356E-2"/>
    <n v="1.0848688470302144"/>
    <n v="-4742.2299999999996"/>
  </r>
  <r>
    <x v="8"/>
    <x v="2"/>
    <n v="16352.6"/>
    <x v="32"/>
    <n v="16190.37"/>
    <n v="980.53999999999905"/>
    <n v="5.9962330149333991E-2"/>
    <n v="1.0599623301493339"/>
    <n v="-1142.7699999999986"/>
  </r>
  <r>
    <x v="9"/>
    <x v="2"/>
    <n v="16521.240000000002"/>
    <x v="33"/>
    <n v="17993.490000000002"/>
    <n v="1403.3899999999994"/>
    <n v="8.4944592536637636E-2"/>
    <n v="1.0849445925366377"/>
    <n v="68.860000000000582"/>
  </r>
  <r>
    <x v="10"/>
    <x v="2"/>
    <n v="16691.62"/>
    <x v="34"/>
    <n v="15003.83"/>
    <n v="-2339.0999999999985"/>
    <n v="-0.14013618809917783"/>
    <n v="0.85986381190082217"/>
    <n v="651.30999999999949"/>
  </r>
  <r>
    <x v="11"/>
    <x v="2"/>
    <n v="16863.759999999998"/>
    <x v="35"/>
    <n v="14932.64"/>
    <n v="-451.59999999999854"/>
    <n v="-2.6779318491249791E-2"/>
    <n v="0.97322068150875018"/>
    <n v="-1479.5200000000004"/>
  </r>
  <r>
    <x v="0"/>
    <x v="3"/>
    <n v="22858"/>
    <x v="36"/>
    <n v="24942.98"/>
    <n v="-4256.25"/>
    <n v="-0.18620395485169305"/>
    <n v="0.81379604514830695"/>
    <n v="6341.23"/>
  </r>
  <r>
    <x v="1"/>
    <x v="3"/>
    <n v="23100.95"/>
    <x v="37"/>
    <n v="23138.95"/>
    <n v="2710.5999999999985"/>
    <n v="0.11733716578755413"/>
    <n v="1.1173371657875542"/>
    <n v="-2672.5999999999985"/>
  </r>
  <r>
    <x v="2"/>
    <x v="3"/>
    <n v="23346.48"/>
    <x v="38"/>
    <n v="20356.37"/>
    <n v="-1603.25"/>
    <n v="-6.8672022506176517E-2"/>
    <n v="0.93132797749382346"/>
    <n v="-1386.8600000000006"/>
  </r>
  <r>
    <x v="3"/>
    <x v="3"/>
    <n v="23594.62"/>
    <x v="39"/>
    <n v="25082.04"/>
    <n v="-2367.7799999999988"/>
    <n v="-0.10035253799383075"/>
    <n v="0.8996474620061693"/>
    <n v="3855.2000000000007"/>
  </r>
  <r>
    <x v="4"/>
    <x v="3"/>
    <n v="23845.4"/>
    <x v="40"/>
    <n v="22991.66"/>
    <n v="-636.4900000000016"/>
    <n v="-2.6692359952024354E-2"/>
    <n v="0.97330764004797565"/>
    <n v="-217.25"/>
  </r>
  <r>
    <x v="5"/>
    <x v="3"/>
    <n v="24098.84"/>
    <x v="41"/>
    <n v="26415.21"/>
    <n v="1504.3400000000001"/>
    <n v="6.2423751516670518E-2"/>
    <n v="1.0624237515166706"/>
    <n v="812.02999999999884"/>
  </r>
  <r>
    <x v="6"/>
    <x v="3"/>
    <n v="24354.98"/>
    <x v="42"/>
    <n v="24984"/>
    <n v="771.35000000000218"/>
    <n v="3.1671140768746359E-2"/>
    <n v="1.0316711407687464"/>
    <n v="-142.33000000000175"/>
  </r>
  <r>
    <x v="7"/>
    <x v="3"/>
    <n v="24613.83"/>
    <x v="43"/>
    <n v="24964.94"/>
    <n v="4115.5899999999965"/>
    <n v="0.16720640387944485"/>
    <n v="1.167206403879445"/>
    <n v="-3764.4799999999996"/>
  </r>
  <r>
    <x v="8"/>
    <x v="3"/>
    <n v="24875.439999999999"/>
    <x v="44"/>
    <n v="26221.7"/>
    <n v="-927.85999999999694"/>
    <n v="-3.7300244739389414E-2"/>
    <n v="0.96269975526061058"/>
    <n v="2274.119999999999"/>
  </r>
  <r>
    <x v="9"/>
    <x v="3"/>
    <n v="25139.84"/>
    <x v="45"/>
    <n v="24404.18"/>
    <n v="-769.90000000000146"/>
    <n v="-3.0624697690995704E-2"/>
    <n v="0.96937530230900426"/>
    <n v="34.240000000001601"/>
  </r>
  <r>
    <x v="10"/>
    <x v="3"/>
    <n v="25407.040000000001"/>
    <x v="46"/>
    <n v="24823.13"/>
    <n v="3821.2000000000007"/>
    <n v="0.15039925941786217"/>
    <n v="1.1503992594178623"/>
    <n v="-4405.1100000000006"/>
  </r>
  <r>
    <x v="11"/>
    <x v="3"/>
    <n v="25677.08"/>
    <x v="47"/>
    <n v="26368.11"/>
    <n v="-7965.5300000000025"/>
    <n v="-0.31021946420698937"/>
    <n v="0.68978053579301069"/>
    <n v="8656.5600000000013"/>
  </r>
  <r>
    <x v="0"/>
    <x v="4"/>
    <n v="18748"/>
    <x v="48"/>
    <n v="17113.29"/>
    <n v="-2720.9599999999991"/>
    <n v="-0.14513334755707272"/>
    <n v="0.85486665244292726"/>
    <n v="1086.25"/>
  </r>
  <r>
    <x v="1"/>
    <x v="4"/>
    <n v="19195.12"/>
    <x v="49"/>
    <n v="18055.46"/>
    <n v="-1449.369999999999"/>
    <n v="-7.5507212249780103E-2"/>
    <n v="0.92449278775021992"/>
    <n v="309.70999999999913"/>
  </r>
  <r>
    <x v="2"/>
    <x v="4"/>
    <n v="19652.89"/>
    <x v="50"/>
    <n v="22180.38"/>
    <n v="-6274.7899999999991"/>
    <n v="-0.31928077753449996"/>
    <n v="0.68071922246549998"/>
    <n v="8802.2800000000007"/>
  </r>
  <r>
    <x v="3"/>
    <x v="4"/>
    <n v="20121.59"/>
    <x v="51"/>
    <n v="20066.84"/>
    <n v="-46.450000000000728"/>
    <n v="-2.3084656828809614E-3"/>
    <n v="0.99769153431711899"/>
    <n v="-8.2999999999992724"/>
  </r>
  <r>
    <x v="4"/>
    <x v="4"/>
    <n v="20601.47"/>
    <x v="52"/>
    <n v="18492.259999999998"/>
    <n v="2453.619999999999"/>
    <n v="0.11909926815901967"/>
    <n v="1.1190992681590197"/>
    <n v="-4562.8300000000017"/>
  </r>
  <r>
    <x v="5"/>
    <x v="4"/>
    <n v="21092.78"/>
    <x v="53"/>
    <n v="22007.62"/>
    <n v="-2274.9799999999996"/>
    <n v="-0.10785586347555892"/>
    <n v="0.89214413652444113"/>
    <n v="3189.8199999999997"/>
  </r>
  <r>
    <x v="6"/>
    <x v="4"/>
    <n v="21595.82"/>
    <x v="54"/>
    <n v="22285.62"/>
    <n v="-193.13000000000102"/>
    <n v="-8.9429343271059409E-3"/>
    <n v="0.99105706567289409"/>
    <n v="882.93000000000029"/>
  </r>
  <r>
    <x v="7"/>
    <x v="4"/>
    <n v="22110.85"/>
    <x v="55"/>
    <n v="21628.09"/>
    <n v="-240.2599999999984"/>
    <n v="-1.08661584697105E-2"/>
    <n v="0.98913384153028949"/>
    <n v="-242.5"/>
  </r>
  <r>
    <x v="8"/>
    <x v="4"/>
    <n v="22638.17"/>
    <x v="56"/>
    <n v="24769.759999999998"/>
    <n v="4300.5400000000009"/>
    <n v="0.18996853544257336"/>
    <n v="1.1899685354425733"/>
    <n v="-2168.9500000000007"/>
  </r>
  <r>
    <x v="9"/>
    <x v="4"/>
    <n v="23178.06"/>
    <x v="57"/>
    <n v="26138.720000000001"/>
    <n v="-7496.2800000000007"/>
    <n v="-0.3234213734885491"/>
    <n v="0.67657862651145095"/>
    <n v="10456.94"/>
  </r>
  <r>
    <x v="10"/>
    <x v="4"/>
    <n v="23730.83"/>
    <x v="58"/>
    <n v="26194.38"/>
    <n v="6476.1799999999967"/>
    <n v="0.27290153778860649"/>
    <n v="1.2729015377886064"/>
    <n v="-4012.6299999999974"/>
  </r>
  <r>
    <x v="11"/>
    <x v="4"/>
    <n v="24296.78"/>
    <x v="59"/>
    <n v="22918.39"/>
    <n v="-642.97999999999956"/>
    <n v="-2.6463589002328688E-2"/>
    <n v="0.9735364109976713"/>
    <n v="-735.40999999999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A8DB0-D99D-41CE-917E-C987E4AA7003}" name="PivotTable7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>
  <location ref="A2:M8" firstHeaderRow="1" firstDataRow="2" firstDataCol="1"/>
  <pivotFields count="11">
    <pivotField numFmtId="164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5">
        <item x="0"/>
        <item x="1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um of Desvio %" fld="6" baseField="0" baseItem="0" numFmtId="10"/>
  </dataFields>
  <formats count="64">
    <format dxfId="70">
      <pivotArea dataOnly="0" labelOnly="1" fieldPosition="0">
        <references count="1">
          <reference field="1" count="0"/>
        </references>
      </pivotArea>
    </format>
    <format dxfId="69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8">
      <pivotArea outline="0" collapsedLevelsAreSubtotals="1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outline="0" collapsedLevelsAreSubtotals="1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fieldPosition="0">
        <references count="1">
          <reference field="1" count="0"/>
        </references>
      </pivotArea>
    </format>
    <format dxfId="52">
      <pivotArea outline="0" collapsedLevelsAreSubtotals="1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9">
      <pivotArea outline="0" collapsedLevelsAreSubtotals="1" fieldPosition="0"/>
    </format>
    <format dxfId="48">
      <pivotArea collapsedLevelsAreSubtotals="1" fieldPosition="0">
        <references count="2">
          <reference field="1" count="1">
            <x v="2"/>
          </reference>
          <reference field="10" count="1" selected="0">
            <x v="11"/>
          </reference>
        </references>
      </pivotArea>
    </format>
    <format dxfId="47">
      <pivotArea collapsedLevelsAreSubtotals="1" fieldPosition="0">
        <references count="2">
          <reference field="1" count="2">
            <x v="1"/>
            <x v="2"/>
          </reference>
          <reference field="10" count="1" selected="0">
            <x v="10"/>
          </reference>
        </references>
      </pivotArea>
    </format>
    <format dxfId="46">
      <pivotArea collapsedLevelsAreSubtotals="1" fieldPosition="0">
        <references count="2">
          <reference field="1" count="1">
            <x v="4"/>
          </reference>
          <reference field="10" count="1" selected="0">
            <x v="11"/>
          </reference>
        </references>
      </pivotArea>
    </format>
    <format dxfId="45">
      <pivotArea collapsedLevelsAreSubtotals="1" fieldPosition="0">
        <references count="2">
          <reference field="1" count="1">
            <x v="3"/>
          </reference>
          <reference field="10" count="1" selected="0">
            <x v="11"/>
          </reference>
        </references>
      </pivotArea>
    </format>
    <format dxfId="44">
      <pivotArea collapsedLevelsAreSubtotals="1" fieldPosition="0">
        <references count="2">
          <reference field="1" count="1">
            <x v="2"/>
          </reference>
          <reference field="10" count="1" selected="0">
            <x v="12"/>
          </reference>
        </references>
      </pivotArea>
    </format>
    <format dxfId="43">
      <pivotArea collapsedLevelsAreSubtotals="1" fieldPosition="0">
        <references count="2">
          <reference field="1" count="1">
            <x v="4"/>
          </reference>
          <reference field="10" count="1" selected="0">
            <x v="1"/>
          </reference>
        </references>
      </pivotArea>
    </format>
    <format dxfId="42">
      <pivotArea collapsedLevelsAreSubtotals="1" fieldPosition="0">
        <references count="2">
          <reference field="1" count="1">
            <x v="4"/>
          </reference>
          <reference field="10" count="1" selected="0">
            <x v="2"/>
          </reference>
        </references>
      </pivotArea>
    </format>
    <format dxfId="41">
      <pivotArea collapsedLevelsAreSubtotals="1" fieldPosition="0">
        <references count="2">
          <reference field="1" count="1">
            <x v="4"/>
          </reference>
          <reference field="10" count="1" selected="0">
            <x v="3"/>
          </reference>
        </references>
      </pivotArea>
    </format>
    <format dxfId="40">
      <pivotArea collapsedLevelsAreSubtotals="1" fieldPosition="0">
        <references count="2">
          <reference field="1" count="1">
            <x v="4"/>
          </reference>
          <reference field="10" count="1" selected="0">
            <x v="4"/>
          </reference>
        </references>
      </pivotArea>
    </format>
    <format dxfId="39">
      <pivotArea collapsedLevelsAreSubtotals="1" fieldPosition="0">
        <references count="2">
          <reference field="1" count="1">
            <x v="4"/>
          </reference>
          <reference field="10" count="1" selected="0">
            <x v="5"/>
          </reference>
        </references>
      </pivotArea>
    </format>
    <format dxfId="38">
      <pivotArea collapsedLevelsAreSubtotals="1" fieldPosition="0">
        <references count="2">
          <reference field="1" count="1">
            <x v="4"/>
          </reference>
          <reference field="10" count="1" selected="0">
            <x v="7"/>
          </reference>
        </references>
      </pivotArea>
    </format>
    <format dxfId="37">
      <pivotArea collapsedLevelsAreSubtotals="1" fieldPosition="0">
        <references count="2">
          <reference field="1" count="1">
            <x v="4"/>
          </reference>
          <reference field="10" count="1" selected="0">
            <x v="6"/>
          </reference>
        </references>
      </pivotArea>
    </format>
    <format dxfId="36">
      <pivotArea collapsedLevelsAreSubtotals="1" fieldPosition="0">
        <references count="2">
          <reference field="1" count="1">
            <x v="4"/>
          </reference>
          <reference field="10" count="1" selected="0">
            <x v="8"/>
          </reference>
        </references>
      </pivotArea>
    </format>
    <format dxfId="35">
      <pivotArea collapsedLevelsAreSubtotals="1" fieldPosition="0">
        <references count="2">
          <reference field="1" count="1">
            <x v="4"/>
          </reference>
          <reference field="10" count="1" selected="0">
            <x v="9"/>
          </reference>
        </references>
      </pivotArea>
    </format>
    <format dxfId="34">
      <pivotArea collapsedLevelsAreSubtotals="1" fieldPosition="0">
        <references count="2">
          <reference field="1" count="1">
            <x v="4"/>
          </reference>
          <reference field="10" count="1" selected="0">
            <x v="10"/>
          </reference>
        </references>
      </pivotArea>
    </format>
    <format dxfId="33">
      <pivotArea collapsedLevelsAreSubtotals="1" fieldPosition="0">
        <references count="2">
          <reference field="1" count="1">
            <x v="3"/>
          </reference>
          <reference field="10" count="1" selected="0">
            <x v="10"/>
          </reference>
        </references>
      </pivotArea>
    </format>
    <format dxfId="32">
      <pivotArea collapsedLevelsAreSubtotals="1" fieldPosition="0">
        <references count="2">
          <reference field="1" count="1">
            <x v="3"/>
          </reference>
          <reference field="10" count="1" selected="0">
            <x v="9"/>
          </reference>
        </references>
      </pivotArea>
    </format>
    <format dxfId="31">
      <pivotArea collapsedLevelsAreSubtotals="1" fieldPosition="0">
        <references count="2">
          <reference field="1" count="1">
            <x v="3"/>
          </reference>
          <reference field="10" count="1" selected="0">
            <x v="8"/>
          </reference>
        </references>
      </pivotArea>
    </format>
    <format dxfId="30">
      <pivotArea collapsedLevelsAreSubtotals="1" fieldPosition="0">
        <references count="2">
          <reference field="1" count="1">
            <x v="2"/>
          </reference>
          <reference field="10" count="1" selected="0">
            <x v="8"/>
          </reference>
        </references>
      </pivotArea>
    </format>
    <format dxfId="29">
      <pivotArea collapsedLevelsAreSubtotals="1" fieldPosition="0">
        <references count="2">
          <reference field="1" count="1">
            <x v="3"/>
          </reference>
          <reference field="10" count="1" selected="0">
            <x v="6"/>
          </reference>
        </references>
      </pivotArea>
    </format>
    <format dxfId="28">
      <pivotArea outline="0" collapsedLevelsAreSubtotals="1" fieldPosition="0">
        <references count="1">
          <reference field="10" count="1" selected="0">
            <x v="1"/>
          </reference>
        </references>
      </pivotArea>
    </format>
    <format dxfId="27">
      <pivotArea collapsedLevelsAreSubtotals="1" fieldPosition="0">
        <references count="1">
          <reference field="1" count="1">
            <x v="0"/>
          </reference>
        </references>
      </pivotArea>
    </format>
    <format dxfId="26">
      <pivotArea collapsedLevelsAreSubtotals="1" fieldPosition="0">
        <references count="1">
          <reference field="1" count="1">
            <x v="1"/>
          </reference>
        </references>
      </pivotArea>
    </format>
    <format dxfId="25">
      <pivotArea collapsedLevelsAreSubtotals="1" fieldPosition="0">
        <references count="1">
          <reference field="1" count="1">
            <x v="2"/>
          </reference>
        </references>
      </pivotArea>
    </format>
    <format dxfId="24">
      <pivotArea collapsedLevelsAreSubtotals="1" fieldPosition="0">
        <references count="1">
          <reference field="1" count="1">
            <x v="3"/>
          </reference>
        </references>
      </pivotArea>
    </format>
    <format dxfId="23">
      <pivotArea outline="0" collapsedLevelsAreSubtotals="1" fieldPosition="0">
        <references count="1">
          <reference field="10" count="1" selected="0">
            <x v="2"/>
          </reference>
        </references>
      </pivotArea>
    </format>
    <format dxfId="22">
      <pivotArea outline="0" collapsedLevelsAreSubtotals="1" fieldPosition="0">
        <references count="1">
          <reference field="10" count="1" selected="0">
            <x v="3"/>
          </reference>
        </references>
      </pivotArea>
    </format>
    <format dxfId="21">
      <pivotArea outline="0" collapsedLevelsAreSubtotals="1" fieldPosition="0">
        <references count="1">
          <reference field="10" count="1" selected="0">
            <x v="4"/>
          </reference>
        </references>
      </pivotArea>
    </format>
    <format dxfId="20">
      <pivotArea outline="0" collapsedLevelsAreSubtotals="1" fieldPosition="0">
        <references count="1">
          <reference field="10" count="1" selected="0">
            <x v="5"/>
          </reference>
        </references>
      </pivotArea>
    </format>
    <format dxfId="19">
      <pivotArea outline="0" collapsedLevelsAreSubtotals="1" fieldPosition="0">
        <references count="1">
          <reference field="10" count="1" selected="0">
            <x v="6"/>
          </reference>
        </references>
      </pivotArea>
    </format>
    <format dxfId="18">
      <pivotArea outline="0" collapsedLevelsAreSubtotals="1" fieldPosition="0">
        <references count="1">
          <reference field="10" count="1" selected="0">
            <x v="7"/>
          </reference>
        </references>
      </pivotArea>
    </format>
    <format dxfId="17">
      <pivotArea outline="0" collapsedLevelsAreSubtotals="1" fieldPosition="0">
        <references count="1">
          <reference field="10" count="1" selected="0">
            <x v="8"/>
          </reference>
        </references>
      </pivotArea>
    </format>
    <format dxfId="16">
      <pivotArea outline="0" collapsedLevelsAreSubtotals="1" fieldPosition="0">
        <references count="1">
          <reference field="10" count="1" selected="0">
            <x v="9"/>
          </reference>
        </references>
      </pivotArea>
    </format>
    <format dxfId="15">
      <pivotArea outline="0" collapsedLevelsAreSubtotals="1" fieldPosition="0">
        <references count="1">
          <reference field="10" count="1" selected="0">
            <x v="10"/>
          </reference>
        </references>
      </pivotArea>
    </format>
    <format dxfId="14">
      <pivotArea outline="0" collapsedLevelsAreSubtotals="1" fieldPosition="0">
        <references count="1">
          <reference field="10" count="1" selected="0">
            <x v="11"/>
          </reference>
        </references>
      </pivotArea>
    </format>
    <format dxfId="13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fieldPosition="0">
        <references count="1">
          <reference field="1" count="0"/>
        </references>
      </pivotArea>
    </format>
    <format dxfId="8">
      <pivotArea outline="0" collapsedLevelsAreSubtotals="1" fieldPosition="0"/>
    </format>
    <format dxfId="7">
      <pivotArea dataOnly="0" labelOnly="1" fieldPosition="0">
        <references count="1">
          <reference field="1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A67DE-53B0-4CB5-A2A8-C3725192BDC6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Departamento">
  <location ref="A3:D8" firstHeaderRow="0" firstDataRow="1" firstDataCol="1"/>
  <pivotFields count="11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dataField="1" numFmtId="43" showAll="0"/>
    <pivotField dataField="1" numFmtId="43" showAll="0">
      <items count="61">
        <item x="24"/>
        <item x="28"/>
        <item x="50"/>
        <item x="34"/>
        <item x="57"/>
        <item x="48"/>
        <item x="27"/>
        <item x="35"/>
        <item x="26"/>
        <item x="25"/>
        <item x="32"/>
        <item x="31"/>
        <item x="47"/>
        <item x="49"/>
        <item x="33"/>
        <item x="12"/>
        <item x="36"/>
        <item x="53"/>
        <item x="30"/>
        <item x="13"/>
        <item x="1"/>
        <item x="7"/>
        <item x="17"/>
        <item x="51"/>
        <item x="29"/>
        <item x="20"/>
        <item x="39"/>
        <item x="3"/>
        <item x="54"/>
        <item x="14"/>
        <item x="38"/>
        <item x="55"/>
        <item x="52"/>
        <item x="2"/>
        <item x="40"/>
        <item x="4"/>
        <item x="16"/>
        <item x="9"/>
        <item x="59"/>
        <item x="0"/>
        <item x="44"/>
        <item x="45"/>
        <item x="19"/>
        <item x="15"/>
        <item x="21"/>
        <item x="42"/>
        <item x="41"/>
        <item x="37"/>
        <item x="5"/>
        <item x="18"/>
        <item x="8"/>
        <item x="56"/>
        <item x="22"/>
        <item x="10"/>
        <item x="43"/>
        <item x="23"/>
        <item x="46"/>
        <item x="58"/>
        <item x="6"/>
        <item x="11"/>
        <item t="default"/>
      </items>
    </pivotField>
    <pivotField dataField="1" numFmtId="43" showAll="0"/>
    <pivotField numFmtId="43" showAll="0"/>
    <pivotField numFmtId="10" showAll="0"/>
    <pivotField numFmtId="10" showAll="0"/>
    <pivotField numFmtId="43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Orçado Total" fld="2" baseField="0" baseItem="0" numFmtId="43"/>
    <dataField name="Forecast Total" fld="4" baseField="1" baseItem="0" numFmtId="43"/>
    <dataField name="Realizado Total" fld="3" baseField="0" baseItem="0" numFmtId="43"/>
  </dataFields>
  <formats count="1">
    <format dxfId="6">
      <pivotArea dataOnly="0" fieldPosition="0">
        <references count="1">
          <reference field="1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C6F2F-2A7E-4410-8A16-0BCFF6FE046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rowHeaderCaption="Mês">
  <location ref="A3:F16" firstHeaderRow="1" firstDataRow="2" firstDataCol="1"/>
  <pivotFields count="11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dataField="1" numFmtId="43" showAll="0"/>
    <pivotField numFmtId="43" showAll="0"/>
    <pivotField numFmtId="43" showAll="0"/>
    <pivotField numFmtId="43" showAll="0"/>
    <pivotField numFmtId="10" showAll="0"/>
    <pivotField numFmtId="10" showAll="0"/>
    <pivotField numFmtId="4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Orçado" fld="2" baseField="0" baseItem="0" numFmtId="43"/>
  </dataFields>
  <formats count="1">
    <format dxfId="5">
      <pivotArea dataOnly="0" fieldPosition="0">
        <references count="1">
          <reference field="10" count="1">
            <x v="1"/>
          </reference>
        </references>
      </pivotArea>
    </format>
  </formats>
  <chartFormats count="2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32A61-ED7E-4617-8150-FB028ECDC0AC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Mês">
  <location ref="A3:F16" firstHeaderRow="1" firstDataRow="2" firstDataCol="1"/>
  <pivotFields count="11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numFmtId="43" showAll="0"/>
    <pivotField dataField="1" numFmtId="43" showAll="0">
      <items count="61">
        <item x="24"/>
        <item x="28"/>
        <item x="50"/>
        <item x="34"/>
        <item x="57"/>
        <item x="48"/>
        <item x="27"/>
        <item x="35"/>
        <item x="26"/>
        <item x="25"/>
        <item x="32"/>
        <item x="31"/>
        <item x="47"/>
        <item x="49"/>
        <item x="33"/>
        <item x="12"/>
        <item x="36"/>
        <item x="53"/>
        <item x="30"/>
        <item x="13"/>
        <item x="1"/>
        <item x="7"/>
        <item x="17"/>
        <item x="51"/>
        <item x="29"/>
        <item x="20"/>
        <item x="39"/>
        <item x="3"/>
        <item x="54"/>
        <item x="14"/>
        <item x="38"/>
        <item x="55"/>
        <item x="52"/>
        <item x="2"/>
        <item x="40"/>
        <item x="4"/>
        <item x="16"/>
        <item x="9"/>
        <item x="59"/>
        <item x="0"/>
        <item x="44"/>
        <item x="45"/>
        <item x="19"/>
        <item x="15"/>
        <item x="21"/>
        <item x="42"/>
        <item x="41"/>
        <item x="37"/>
        <item x="5"/>
        <item x="18"/>
        <item x="8"/>
        <item x="56"/>
        <item x="22"/>
        <item x="10"/>
        <item x="43"/>
        <item x="23"/>
        <item x="46"/>
        <item x="58"/>
        <item x="6"/>
        <item x="11"/>
        <item t="default"/>
      </items>
    </pivotField>
    <pivotField numFmtId="43" showAll="0"/>
    <pivotField numFmtId="43" showAll="0"/>
    <pivotField numFmtId="10" showAll="0"/>
    <pivotField numFmtId="10" showAll="0"/>
    <pivotField numFmtId="43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Realizado" fld="3" baseField="0" baseItem="0" numFmtId="43"/>
  </dataFields>
  <formats count="4">
    <format dxfId="4">
      <pivotArea collapsedLevelsAreSubtotals="1" fieldPosition="0">
        <references count="1">
          <reference field="10" count="1">
            <x v="1"/>
          </reference>
        </references>
      </pivotArea>
    </format>
    <format dxfId="3">
      <pivotArea dataOnly="0" labelOnly="1" fieldPosition="0">
        <references count="1">
          <reference field="10" count="1">
            <x v="1"/>
          </reference>
        </references>
      </pivotArea>
    </format>
    <format dxfId="2">
      <pivotArea collapsedLevelsAreSubtotals="1" fieldPosition="0">
        <references count="1">
          <reference field="10" count="10"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fieldPosition="0">
        <references count="1">
          <reference field="10" count="10"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28F96-4C79-45D6-BA1E-63BBC761AE4A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 rowHeaderCaption="Mês">
  <location ref="A3:F16" firstHeaderRow="1" firstDataRow="2" firstDataCol="1"/>
  <pivotFields count="11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numFmtId="43" showAll="0"/>
    <pivotField numFmtId="43" showAll="0"/>
    <pivotField dataField="1" numFmtId="43" showAll="0"/>
    <pivotField numFmtId="43" showAll="0"/>
    <pivotField numFmtId="10" showAll="0"/>
    <pivotField numFmtId="10" showAll="0"/>
    <pivotField numFmtId="43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Forecast" fld="4" baseField="0" baseItem="0" numFmtId="43"/>
  </dataFields>
  <formats count="1">
    <format dxfId="0">
      <pivotArea dataOnly="0" fieldPosition="0">
        <references count="1">
          <reference field="10" count="1">
            <x v="1"/>
          </reference>
        </references>
      </pivotArea>
    </format>
  </formats>
  <chartFormats count="5"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2FFB2-C83D-4690-B983-BF7FF6896C13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Data" tableColumnId="1"/>
      <queryTableField id="2" name="Departamento" tableColumnId="2"/>
      <queryTableField id="3" name="Orcado" tableColumnId="3"/>
      <queryTableField id="4" name="Realizado" tableColumnId="4"/>
      <queryTableField id="5" name="Forecast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967CE-7366-47C2-AC7B-609F25A1BE11}" name="orcamento_empresa" displayName="orcamento_empresa" ref="A1:I61" tableType="queryTable" totalsRowShown="0">
  <autoFilter ref="A1:I61" xr:uid="{C5D967CE-7366-47C2-AC7B-609F25A1BE11}"/>
  <tableColumns count="9">
    <tableColumn id="1" xr3:uid="{292152F3-4A40-486A-A81B-956E6560B893}" uniqueName="1" name="Data" queryTableFieldId="1" dataDxfId="76"/>
    <tableColumn id="2" xr3:uid="{29B7D8A8-3E44-471C-81D0-27E29FA788F7}" uniqueName="2" name="Departamento" queryTableFieldId="2" dataDxfId="75"/>
    <tableColumn id="3" xr3:uid="{F210BC8F-293E-4C09-AD61-96712FE6258B}" uniqueName="3" name="Orçado" queryTableFieldId="3" dataCellStyle="Comma"/>
    <tableColumn id="4" xr3:uid="{609289A5-CD30-482A-969B-FFF9D2A216B8}" uniqueName="4" name="Realizado" queryTableFieldId="4" dataCellStyle="Comma"/>
    <tableColumn id="5" xr3:uid="{401819D7-D210-4C76-85DA-42E9941E66E7}" uniqueName="5" name="Forecast" queryTableFieldId="5" dataCellStyle="Comma"/>
    <tableColumn id="6" xr3:uid="{2AC4C4E9-FC5D-4250-A64F-E07ABCAFEB9F}" uniqueName="6" name="Desvio" queryTableFieldId="6" dataDxfId="74" dataCellStyle="Comma">
      <calculatedColumnFormula>orcamento_empresa[[#This Row],[Realizado]]-orcamento_empresa[[#This Row],[Orçado]]</calculatedColumnFormula>
    </tableColumn>
    <tableColumn id="7" xr3:uid="{AE9CB9A8-0975-447A-8A11-C74D18B49F80}" uniqueName="7" name="Desvio %" queryTableFieldId="7" dataDxfId="73" dataCellStyle="Percent">
      <calculatedColumnFormula>(orcamento_empresa[[#This Row],[Realizado]]-orcamento_empresa[[#This Row],[Orçado]])/orcamento_empresa[[#This Row],[Orçado]]</calculatedColumnFormula>
    </tableColumn>
    <tableColumn id="8" xr3:uid="{9E9BE92B-0C66-4554-B4F0-EB0F1691EAF2}" uniqueName="8" name="Execução %" queryTableFieldId="8" dataDxfId="72" dataCellStyle="Percent">
      <calculatedColumnFormula>orcamento_empresa[[#This Row],[Realizado]]/orcamento_empresa[[#This Row],[Orçado]]</calculatedColumnFormula>
    </tableColumn>
    <tableColumn id="9" xr3:uid="{ECA8382D-D408-4EF8-843B-80FA8936A5F2}" uniqueName="9" name="Gap Forecast" queryTableFieldId="9" dataDxfId="71" dataCellStyle="Comma">
      <calculatedColumnFormula>orcamento_empresa[[#This Row],[Forecast]]-orcamento_empresa[[#This Row],[Realizado]]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863D-568D-4629-9093-1C8D9EAD680D}">
  <dimension ref="A1:I61"/>
  <sheetViews>
    <sheetView showGridLines="0" workbookViewId="0">
      <selection activeCell="J1" sqref="J1"/>
    </sheetView>
  </sheetViews>
  <sheetFormatPr defaultRowHeight="14.5" x14ac:dyDescent="0.35"/>
  <cols>
    <col min="1" max="1" width="10.36328125" bestFit="1" customWidth="1"/>
    <col min="2" max="2" width="15.54296875" bestFit="1" customWidth="1"/>
    <col min="3" max="3" width="10.08984375" bestFit="1" customWidth="1"/>
    <col min="4" max="4" width="11.1796875" bestFit="1" customWidth="1"/>
    <col min="5" max="5" width="10.1796875" bestFit="1" customWidth="1"/>
    <col min="6" max="6" width="9.08984375" bestFit="1" customWidth="1"/>
    <col min="7" max="7" width="10.54296875" bestFit="1" customWidth="1"/>
    <col min="8" max="8" width="12.7265625" bestFit="1" customWidth="1"/>
    <col min="9" max="9" width="14" bestFit="1" customWidth="1"/>
  </cols>
  <sheetData>
    <row r="1" spans="1:9" x14ac:dyDescent="0.35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5">
      <c r="A2" s="1">
        <v>45292</v>
      </c>
      <c r="B2" t="s">
        <v>4</v>
      </c>
      <c r="C2" s="2">
        <v>22270</v>
      </c>
      <c r="D2" s="2">
        <v>23901.23</v>
      </c>
      <c r="E2" s="2">
        <v>21039.14</v>
      </c>
      <c r="F2" s="2">
        <f>orcamento_empresa[[#This Row],[Realizado]]-orcamento_empresa[[#This Row],[Orçado]]</f>
        <v>1631.2299999999996</v>
      </c>
      <c r="G2" s="3">
        <f>(orcamento_empresa[[#This Row],[Realizado]]-orcamento_empresa[[#This Row],[Orçado]])/orcamento_empresa[[#This Row],[Orçado]]</f>
        <v>7.3247867085765583E-2</v>
      </c>
      <c r="H2" s="3">
        <f>orcamento_empresa[[#This Row],[Realizado]]/orcamento_empresa[[#This Row],[Orçado]]</f>
        <v>1.0732478670857657</v>
      </c>
      <c r="I2" s="2">
        <f>orcamento_empresa[[#This Row],[Forecast]]-orcamento_empresa[[#This Row],[Realizado]]</f>
        <v>-2862.09</v>
      </c>
    </row>
    <row r="3" spans="1:9" x14ac:dyDescent="0.35">
      <c r="A3" s="1">
        <v>45323</v>
      </c>
      <c r="B3" t="s">
        <v>4</v>
      </c>
      <c r="C3" s="2">
        <v>22847.48</v>
      </c>
      <c r="D3" s="2">
        <v>19254.060000000001</v>
      </c>
      <c r="E3" s="2">
        <v>27130.799999999999</v>
      </c>
      <c r="F3" s="2">
        <f>orcamento_empresa[[#This Row],[Realizado]]-orcamento_empresa[[#This Row],[Orçado]]</f>
        <v>-3593.4199999999983</v>
      </c>
      <c r="G3" s="3">
        <f>(orcamento_empresa[[#This Row],[Realizado]]-orcamento_empresa[[#This Row],[Orçado]])/orcamento_empresa[[#This Row],[Orçado]]</f>
        <v>-0.15727861453429429</v>
      </c>
      <c r="H3" s="3">
        <f>orcamento_empresa[[#This Row],[Realizado]]/orcamento_empresa[[#This Row],[Orçado]]</f>
        <v>0.84272138546570574</v>
      </c>
      <c r="I3" s="2">
        <f>orcamento_empresa[[#This Row],[Forecast]]-orcamento_empresa[[#This Row],[Realizado]]</f>
        <v>7876.739999999998</v>
      </c>
    </row>
    <row r="4" spans="1:9" x14ac:dyDescent="0.35">
      <c r="A4" s="1">
        <v>45352</v>
      </c>
      <c r="B4" t="s">
        <v>4</v>
      </c>
      <c r="C4" s="2">
        <v>23439.94</v>
      </c>
      <c r="D4" s="2">
        <v>23156.07</v>
      </c>
      <c r="E4" s="2">
        <v>21582.28</v>
      </c>
      <c r="F4" s="2">
        <f>orcamento_empresa[[#This Row],[Realizado]]-orcamento_empresa[[#This Row],[Orçado]]</f>
        <v>-283.86999999999898</v>
      </c>
      <c r="G4" s="3">
        <f>(orcamento_empresa[[#This Row],[Realizado]]-orcamento_empresa[[#This Row],[Orçado]])/orcamento_empresa[[#This Row],[Orçado]]</f>
        <v>-1.2110525880185657E-2</v>
      </c>
      <c r="H4" s="3">
        <f>orcamento_empresa[[#This Row],[Realizado]]/orcamento_empresa[[#This Row],[Orçado]]</f>
        <v>0.98788947411981431</v>
      </c>
      <c r="I4" s="2">
        <f>orcamento_empresa[[#This Row],[Forecast]]-orcamento_empresa[[#This Row],[Realizado]]</f>
        <v>-1573.7900000000009</v>
      </c>
    </row>
    <row r="5" spans="1:9" x14ac:dyDescent="0.35">
      <c r="A5" s="1">
        <v>45383</v>
      </c>
      <c r="B5" t="s">
        <v>4</v>
      </c>
      <c r="C5" s="2">
        <v>24047.75</v>
      </c>
      <c r="D5" s="2">
        <v>21392.06</v>
      </c>
      <c r="E5" s="2">
        <v>23223.38</v>
      </c>
      <c r="F5" s="2">
        <f>orcamento_empresa[[#This Row],[Realizado]]-orcamento_empresa[[#This Row],[Orçado]]</f>
        <v>-2655.6899999999987</v>
      </c>
      <c r="G5" s="3">
        <f>(orcamento_empresa[[#This Row],[Realizado]]-orcamento_empresa[[#This Row],[Orçado]])/orcamento_empresa[[#This Row],[Orçado]]</f>
        <v>-0.11043403228992311</v>
      </c>
      <c r="H5" s="3">
        <f>orcamento_empresa[[#This Row],[Realizado]]/orcamento_empresa[[#This Row],[Orçado]]</f>
        <v>0.8895659677100769</v>
      </c>
      <c r="I5" s="2">
        <f>orcamento_empresa[[#This Row],[Forecast]]-orcamento_empresa[[#This Row],[Realizado]]</f>
        <v>1831.3199999999997</v>
      </c>
    </row>
    <row r="6" spans="1:9" x14ac:dyDescent="0.35">
      <c r="A6" s="1">
        <v>45413</v>
      </c>
      <c r="B6" t="s">
        <v>4</v>
      </c>
      <c r="C6" s="2">
        <v>24671.33</v>
      </c>
      <c r="D6" s="2">
        <v>23223.48</v>
      </c>
      <c r="E6" s="2">
        <v>24999.66</v>
      </c>
      <c r="F6" s="2">
        <f>orcamento_empresa[[#This Row],[Realizado]]-orcamento_empresa[[#This Row],[Orçado]]</f>
        <v>-1447.8500000000022</v>
      </c>
      <c r="G6" s="3">
        <f>(orcamento_empresa[[#This Row],[Realizado]]-orcamento_empresa[[#This Row],[Orçado]])/orcamento_empresa[[#This Row],[Orçado]]</f>
        <v>-5.8685526884849827E-2</v>
      </c>
      <c r="H6" s="3">
        <f>orcamento_empresa[[#This Row],[Realizado]]/orcamento_empresa[[#This Row],[Orçado]]</f>
        <v>0.94131447311515015</v>
      </c>
      <c r="I6" s="2">
        <f>orcamento_empresa[[#This Row],[Forecast]]-orcamento_empresa[[#This Row],[Realizado]]</f>
        <v>1776.1800000000003</v>
      </c>
    </row>
    <row r="7" spans="1:9" x14ac:dyDescent="0.35">
      <c r="A7" s="1">
        <v>45444</v>
      </c>
      <c r="B7" t="s">
        <v>4</v>
      </c>
      <c r="C7" s="2">
        <v>25311.08</v>
      </c>
      <c r="D7" s="2">
        <v>26010.37</v>
      </c>
      <c r="E7" s="2">
        <v>25547.07</v>
      </c>
      <c r="F7" s="2">
        <f>orcamento_empresa[[#This Row],[Realizado]]-orcamento_empresa[[#This Row],[Orçado]]</f>
        <v>699.28999999999724</v>
      </c>
      <c r="G7" s="3">
        <f>(orcamento_empresa[[#This Row],[Realizado]]-orcamento_empresa[[#This Row],[Orçado]])/orcamento_empresa[[#This Row],[Orçado]]</f>
        <v>2.7627821491615419E-2</v>
      </c>
      <c r="H7" s="3">
        <f>orcamento_empresa[[#This Row],[Realizado]]/orcamento_empresa[[#This Row],[Orçado]]</f>
        <v>1.0276278214916155</v>
      </c>
      <c r="I7" s="2">
        <f>orcamento_empresa[[#This Row],[Forecast]]-orcamento_empresa[[#This Row],[Realizado]]</f>
        <v>-463.29999999999927</v>
      </c>
    </row>
    <row r="8" spans="1:9" x14ac:dyDescent="0.35">
      <c r="A8" s="1">
        <v>45474</v>
      </c>
      <c r="B8" t="s">
        <v>4</v>
      </c>
      <c r="C8" s="2">
        <v>25967.42</v>
      </c>
      <c r="D8" s="2">
        <v>30354.55</v>
      </c>
      <c r="E8" s="2">
        <v>29044.85</v>
      </c>
      <c r="F8" s="2">
        <f>orcamento_empresa[[#This Row],[Realizado]]-orcamento_empresa[[#This Row],[Orçado]]</f>
        <v>4387.130000000001</v>
      </c>
      <c r="G8" s="3">
        <f>(orcamento_empresa[[#This Row],[Realizado]]-orcamento_empresa[[#This Row],[Orçado]])/orcamento_empresa[[#This Row],[Orçado]]</f>
        <v>0.16894747341091265</v>
      </c>
      <c r="H8" s="3">
        <f>orcamento_empresa[[#This Row],[Realizado]]/orcamento_empresa[[#This Row],[Orçado]]</f>
        <v>1.1689474734109127</v>
      </c>
      <c r="I8" s="2">
        <f>orcamento_empresa[[#This Row],[Forecast]]-orcamento_empresa[[#This Row],[Realizado]]</f>
        <v>-1309.7000000000007</v>
      </c>
    </row>
    <row r="9" spans="1:9" x14ac:dyDescent="0.35">
      <c r="A9" s="1">
        <v>45505</v>
      </c>
      <c r="B9" t="s">
        <v>4</v>
      </c>
      <c r="C9" s="2">
        <v>26640.78</v>
      </c>
      <c r="D9" s="2">
        <v>19323.46</v>
      </c>
      <c r="E9" s="2">
        <v>27847.66</v>
      </c>
      <c r="F9" s="2">
        <f>orcamento_empresa[[#This Row],[Realizado]]-orcamento_empresa[[#This Row],[Orçado]]</f>
        <v>-7317.32</v>
      </c>
      <c r="G9" s="3">
        <f>(orcamento_empresa[[#This Row],[Realizado]]-orcamento_empresa[[#This Row],[Orçado]])/orcamento_empresa[[#This Row],[Orçado]]</f>
        <v>-0.27466613214778246</v>
      </c>
      <c r="H9" s="3">
        <f>orcamento_empresa[[#This Row],[Realizado]]/orcamento_empresa[[#This Row],[Orçado]]</f>
        <v>0.72533386785221754</v>
      </c>
      <c r="I9" s="2">
        <f>orcamento_empresa[[#This Row],[Forecast]]-orcamento_empresa[[#This Row],[Realizado]]</f>
        <v>8524.2000000000007</v>
      </c>
    </row>
    <row r="10" spans="1:9" x14ac:dyDescent="0.35">
      <c r="A10" s="1">
        <v>45536</v>
      </c>
      <c r="B10" t="s">
        <v>4</v>
      </c>
      <c r="C10" s="2">
        <v>27331.59</v>
      </c>
      <c r="D10" s="2">
        <v>26578.46</v>
      </c>
      <c r="E10" s="2">
        <v>27003.86</v>
      </c>
      <c r="F10" s="2">
        <f>orcamento_empresa[[#This Row],[Realizado]]-orcamento_empresa[[#This Row],[Orçado]]</f>
        <v>-753.13000000000102</v>
      </c>
      <c r="G10" s="3">
        <f>(orcamento_empresa[[#This Row],[Realizado]]-orcamento_empresa[[#This Row],[Orçado]])/orcamento_empresa[[#This Row],[Orçado]]</f>
        <v>-2.7555294075463629E-2</v>
      </c>
      <c r="H10" s="3">
        <f>orcamento_empresa[[#This Row],[Realizado]]/orcamento_empresa[[#This Row],[Orçado]]</f>
        <v>0.97244470592453636</v>
      </c>
      <c r="I10" s="2">
        <f>orcamento_empresa[[#This Row],[Forecast]]-orcamento_empresa[[#This Row],[Realizado]]</f>
        <v>425.40000000000146</v>
      </c>
    </row>
    <row r="11" spans="1:9" x14ac:dyDescent="0.35">
      <c r="A11" s="1">
        <v>45566</v>
      </c>
      <c r="B11" t="s">
        <v>4</v>
      </c>
      <c r="C11" s="2">
        <v>28040.33</v>
      </c>
      <c r="D11" s="2">
        <v>23611.34</v>
      </c>
      <c r="E11" s="2">
        <v>31014.29</v>
      </c>
      <c r="F11" s="2">
        <f>orcamento_empresa[[#This Row],[Realizado]]-orcamento_empresa[[#This Row],[Orçado]]</f>
        <v>-4428.9900000000016</v>
      </c>
      <c r="G11" s="3">
        <f>(orcamento_empresa[[#This Row],[Realizado]]-orcamento_empresa[[#This Row],[Orçado]])/orcamento_empresa[[#This Row],[Orçado]]</f>
        <v>-0.15795070885399712</v>
      </c>
      <c r="H11" s="3">
        <f>orcamento_empresa[[#This Row],[Realizado]]/orcamento_empresa[[#This Row],[Orçado]]</f>
        <v>0.84204929114600291</v>
      </c>
      <c r="I11" s="2">
        <f>orcamento_empresa[[#This Row],[Forecast]]-orcamento_empresa[[#This Row],[Realizado]]</f>
        <v>7402.9500000000007</v>
      </c>
    </row>
    <row r="12" spans="1:9" x14ac:dyDescent="0.35">
      <c r="A12" s="1">
        <v>45597</v>
      </c>
      <c r="B12" t="s">
        <v>4</v>
      </c>
      <c r="C12" s="2">
        <v>28767.439999999999</v>
      </c>
      <c r="D12" s="2">
        <v>28694.07</v>
      </c>
      <c r="E12" s="2">
        <v>29478.54</v>
      </c>
      <c r="F12" s="2">
        <f>orcamento_empresa[[#This Row],[Realizado]]-orcamento_empresa[[#This Row],[Orçado]]</f>
        <v>-73.369999999998981</v>
      </c>
      <c r="G12" s="3">
        <f>(orcamento_empresa[[#This Row],[Realizado]]-orcamento_empresa[[#This Row],[Orçado]])/orcamento_empresa[[#This Row],[Orçado]]</f>
        <v>-2.5504528731092853E-3</v>
      </c>
      <c r="H12" s="3">
        <f>orcamento_empresa[[#This Row],[Realizado]]/orcamento_empresa[[#This Row],[Orçado]]</f>
        <v>0.99744954712689071</v>
      </c>
      <c r="I12" s="2">
        <f>orcamento_empresa[[#This Row],[Forecast]]-orcamento_empresa[[#This Row],[Realizado]]</f>
        <v>784.47000000000116</v>
      </c>
    </row>
    <row r="13" spans="1:9" x14ac:dyDescent="0.35">
      <c r="A13" s="1">
        <v>45627</v>
      </c>
      <c r="B13" t="s">
        <v>4</v>
      </c>
      <c r="C13" s="2">
        <v>29513.4</v>
      </c>
      <c r="D13" s="2">
        <v>30764.43</v>
      </c>
      <c r="E13" s="2">
        <v>31178.32</v>
      </c>
      <c r="F13" s="2">
        <f>orcamento_empresa[[#This Row],[Realizado]]-orcamento_empresa[[#This Row],[Orçado]]</f>
        <v>1251.0299999999988</v>
      </c>
      <c r="G13" s="3">
        <f>(orcamento_empresa[[#This Row],[Realizado]]-orcamento_empresa[[#This Row],[Orçado]])/orcamento_empresa[[#This Row],[Orçado]]</f>
        <v>4.238854215373352E-2</v>
      </c>
      <c r="H13" s="3">
        <f>orcamento_empresa[[#This Row],[Realizado]]/orcamento_empresa[[#This Row],[Orçado]]</f>
        <v>1.0423885421537336</v>
      </c>
      <c r="I13" s="2">
        <f>orcamento_empresa[[#This Row],[Forecast]]-orcamento_empresa[[#This Row],[Realizado]]</f>
        <v>413.88999999999942</v>
      </c>
    </row>
    <row r="14" spans="1:9" x14ac:dyDescent="0.35">
      <c r="A14" s="1">
        <v>45292</v>
      </c>
      <c r="B14" t="s">
        <v>5</v>
      </c>
      <c r="C14" s="2">
        <v>20393</v>
      </c>
      <c r="D14" s="2">
        <v>18591.080000000002</v>
      </c>
      <c r="E14" s="2">
        <v>19809.61</v>
      </c>
      <c r="F14" s="2">
        <f>orcamento_empresa[[#This Row],[Realizado]]-orcamento_empresa[[#This Row],[Orçado]]</f>
        <v>-1801.9199999999983</v>
      </c>
      <c r="G14" s="3">
        <f>(orcamento_empresa[[#This Row],[Realizado]]-orcamento_empresa[[#This Row],[Orçado]])/orcamento_empresa[[#This Row],[Orçado]]</f>
        <v>-8.8359731280341205E-2</v>
      </c>
      <c r="H14" s="3">
        <f>orcamento_empresa[[#This Row],[Realizado]]/orcamento_empresa[[#This Row],[Orçado]]</f>
        <v>0.91164026871965875</v>
      </c>
      <c r="I14" s="2">
        <f>orcamento_empresa[[#This Row],[Forecast]]-orcamento_empresa[[#This Row],[Realizado]]</f>
        <v>1218.5299999999988</v>
      </c>
    </row>
    <row r="15" spans="1:9" x14ac:dyDescent="0.35">
      <c r="A15" s="1">
        <v>45323</v>
      </c>
      <c r="B15" t="s">
        <v>5</v>
      </c>
      <c r="C15" s="2">
        <v>20983.94</v>
      </c>
      <c r="D15" s="2">
        <v>19178.82</v>
      </c>
      <c r="E15" s="2">
        <v>24688.5</v>
      </c>
      <c r="F15" s="2">
        <f>orcamento_empresa[[#This Row],[Realizado]]-orcamento_empresa[[#This Row],[Orçado]]</f>
        <v>-1805.119999999999</v>
      </c>
      <c r="G15" s="3">
        <f>(orcamento_empresa[[#This Row],[Realizado]]-orcamento_empresa[[#This Row],[Orçado]])/orcamento_empresa[[#This Row],[Orçado]]</f>
        <v>-8.6023883026733736E-2</v>
      </c>
      <c r="H15" s="3">
        <f>orcamento_empresa[[#This Row],[Realizado]]/orcamento_empresa[[#This Row],[Orçado]]</f>
        <v>0.91397611697326631</v>
      </c>
      <c r="I15" s="2">
        <f>orcamento_empresa[[#This Row],[Forecast]]-orcamento_empresa[[#This Row],[Realizado]]</f>
        <v>5509.68</v>
      </c>
    </row>
    <row r="16" spans="1:9" x14ac:dyDescent="0.35">
      <c r="A16" s="1">
        <v>45352</v>
      </c>
      <c r="B16" t="s">
        <v>5</v>
      </c>
      <c r="C16" s="2">
        <v>21592.01</v>
      </c>
      <c r="D16" s="2">
        <v>21551.52</v>
      </c>
      <c r="E16" s="2">
        <v>19476.59</v>
      </c>
      <c r="F16" s="2">
        <f>orcamento_empresa[[#This Row],[Realizado]]-orcamento_empresa[[#This Row],[Orçado]]</f>
        <v>-40.489999999997963</v>
      </c>
      <c r="G16" s="3">
        <f>(orcamento_empresa[[#This Row],[Realizado]]-orcamento_empresa[[#This Row],[Orçado]])/orcamento_empresa[[#This Row],[Orçado]]</f>
        <v>-1.875230698763013E-3</v>
      </c>
      <c r="H16" s="3">
        <f>orcamento_empresa[[#This Row],[Realizado]]/orcamento_empresa[[#This Row],[Orçado]]</f>
        <v>0.99812476930123695</v>
      </c>
      <c r="I16" s="2">
        <f>orcamento_empresa[[#This Row],[Forecast]]-orcamento_empresa[[#This Row],[Realizado]]</f>
        <v>-2074.9300000000003</v>
      </c>
    </row>
    <row r="17" spans="1:9" x14ac:dyDescent="0.35">
      <c r="A17" s="1">
        <v>45383</v>
      </c>
      <c r="B17" t="s">
        <v>5</v>
      </c>
      <c r="C17" s="2">
        <v>22217.7</v>
      </c>
      <c r="D17" s="2">
        <v>24685.33</v>
      </c>
      <c r="E17" s="2">
        <v>19776.009999999998</v>
      </c>
      <c r="F17" s="2">
        <f>orcamento_empresa[[#This Row],[Realizado]]-orcamento_empresa[[#This Row],[Orçado]]</f>
        <v>2467.630000000001</v>
      </c>
      <c r="G17" s="3">
        <f>(orcamento_empresa[[#This Row],[Realizado]]-orcamento_empresa[[#This Row],[Orçado]])/orcamento_empresa[[#This Row],[Orçado]]</f>
        <v>0.11106595192121602</v>
      </c>
      <c r="H17" s="3">
        <f>orcamento_empresa[[#This Row],[Realizado]]/orcamento_empresa[[#This Row],[Orçado]]</f>
        <v>1.111065951921216</v>
      </c>
      <c r="I17" s="2">
        <f>orcamento_empresa[[#This Row],[Forecast]]-orcamento_empresa[[#This Row],[Realizado]]</f>
        <v>-4909.3200000000033</v>
      </c>
    </row>
    <row r="18" spans="1:9" x14ac:dyDescent="0.35">
      <c r="A18" s="1">
        <v>45413</v>
      </c>
      <c r="B18" t="s">
        <v>5</v>
      </c>
      <c r="C18" s="2">
        <v>22861.51</v>
      </c>
      <c r="D18" s="2">
        <v>23488.1</v>
      </c>
      <c r="E18" s="2">
        <v>18942.169999999998</v>
      </c>
      <c r="F18" s="2">
        <f>orcamento_empresa[[#This Row],[Realizado]]-orcamento_empresa[[#This Row],[Orçado]]</f>
        <v>626.59000000000015</v>
      </c>
      <c r="G18" s="3">
        <f>(orcamento_empresa[[#This Row],[Realizado]]-orcamento_empresa[[#This Row],[Orçado]])/orcamento_empresa[[#This Row],[Orçado]]</f>
        <v>2.7408075844508967E-2</v>
      </c>
      <c r="H18" s="3">
        <f>orcamento_empresa[[#This Row],[Realizado]]/orcamento_empresa[[#This Row],[Orçado]]</f>
        <v>1.027408075844509</v>
      </c>
      <c r="I18" s="2">
        <f>orcamento_empresa[[#This Row],[Forecast]]-orcamento_empresa[[#This Row],[Realizado]]</f>
        <v>-4545.93</v>
      </c>
    </row>
    <row r="19" spans="1:9" x14ac:dyDescent="0.35">
      <c r="A19" s="1">
        <v>45444</v>
      </c>
      <c r="B19" t="s">
        <v>5</v>
      </c>
      <c r="C19" s="2">
        <v>23523.99</v>
      </c>
      <c r="D19" s="2">
        <v>19539.43</v>
      </c>
      <c r="E19" s="2">
        <v>23917.71</v>
      </c>
      <c r="F19" s="2">
        <f>orcamento_empresa[[#This Row],[Realizado]]-orcamento_empresa[[#This Row],[Orçado]]</f>
        <v>-3984.5600000000013</v>
      </c>
      <c r="G19" s="3">
        <f>(orcamento_empresa[[#This Row],[Realizado]]-orcamento_empresa[[#This Row],[Orçado]])/orcamento_empresa[[#This Row],[Orçado]]</f>
        <v>-0.16938283003861168</v>
      </c>
      <c r="H19" s="3">
        <f>orcamento_empresa[[#This Row],[Realizado]]/orcamento_empresa[[#This Row],[Orçado]]</f>
        <v>0.83061716996138835</v>
      </c>
      <c r="I19" s="2">
        <f>orcamento_empresa[[#This Row],[Forecast]]-orcamento_empresa[[#This Row],[Realizado]]</f>
        <v>4378.2799999999988</v>
      </c>
    </row>
    <row r="20" spans="1:9" x14ac:dyDescent="0.35">
      <c r="A20" s="1">
        <v>45474</v>
      </c>
      <c r="B20" t="s">
        <v>5</v>
      </c>
      <c r="C20" s="2">
        <v>24205.66</v>
      </c>
      <c r="D20" s="2">
        <v>26421.06</v>
      </c>
      <c r="E20" s="2">
        <v>24548.400000000001</v>
      </c>
      <c r="F20" s="2">
        <f>orcamento_empresa[[#This Row],[Realizado]]-orcamento_empresa[[#This Row],[Orçado]]</f>
        <v>2215.4000000000015</v>
      </c>
      <c r="G20" s="3">
        <f>(orcamento_empresa[[#This Row],[Realizado]]-orcamento_empresa[[#This Row],[Orçado]])/orcamento_empresa[[#This Row],[Orçado]]</f>
        <v>9.1524048507663144E-2</v>
      </c>
      <c r="H20" s="3">
        <f>orcamento_empresa[[#This Row],[Realizado]]/orcamento_empresa[[#This Row],[Orçado]]</f>
        <v>1.0915240485076632</v>
      </c>
      <c r="I20" s="2">
        <f>orcamento_empresa[[#This Row],[Forecast]]-orcamento_empresa[[#This Row],[Realizado]]</f>
        <v>-1872.6599999999999</v>
      </c>
    </row>
    <row r="21" spans="1:9" x14ac:dyDescent="0.35">
      <c r="A21" s="1">
        <v>45505</v>
      </c>
      <c r="B21" t="s">
        <v>5</v>
      </c>
      <c r="C21" s="2">
        <v>24907.08</v>
      </c>
      <c r="D21" s="2">
        <v>24560.14</v>
      </c>
      <c r="E21" s="2">
        <v>24304.880000000001</v>
      </c>
      <c r="F21" s="2">
        <f>orcamento_empresa[[#This Row],[Realizado]]-orcamento_empresa[[#This Row],[Orçado]]</f>
        <v>-346.94000000000233</v>
      </c>
      <c r="G21" s="3">
        <f>(orcamento_empresa[[#This Row],[Realizado]]-orcamento_empresa[[#This Row],[Orçado]])/orcamento_empresa[[#This Row],[Orçado]]</f>
        <v>-1.3929372692423291E-2</v>
      </c>
      <c r="H21" s="3">
        <f>orcamento_empresa[[#This Row],[Realizado]]/orcamento_empresa[[#This Row],[Orçado]]</f>
        <v>0.98607062730757666</v>
      </c>
      <c r="I21" s="2">
        <f>orcamento_empresa[[#This Row],[Forecast]]-orcamento_empresa[[#This Row],[Realizado]]</f>
        <v>-255.2599999999984</v>
      </c>
    </row>
    <row r="22" spans="1:9" x14ac:dyDescent="0.35">
      <c r="A22" s="1">
        <v>45536</v>
      </c>
      <c r="B22" t="s">
        <v>5</v>
      </c>
      <c r="C22" s="2">
        <v>25628.83</v>
      </c>
      <c r="D22" s="2">
        <v>21193.27</v>
      </c>
      <c r="E22" s="2">
        <v>24189.15</v>
      </c>
      <c r="F22" s="2">
        <f>orcamento_empresa[[#This Row],[Realizado]]-orcamento_empresa[[#This Row],[Orçado]]</f>
        <v>-4435.5600000000013</v>
      </c>
      <c r="G22" s="3">
        <f>(orcamento_empresa[[#This Row],[Realizado]]-orcamento_empresa[[#This Row],[Orçado]])/orcamento_empresa[[#This Row],[Orçado]]</f>
        <v>-0.17306915688308835</v>
      </c>
      <c r="H22" s="3">
        <f>orcamento_empresa[[#This Row],[Realizado]]/orcamento_empresa[[#This Row],[Orçado]]</f>
        <v>0.82693084311691167</v>
      </c>
      <c r="I22" s="2">
        <f>orcamento_empresa[[#This Row],[Forecast]]-orcamento_empresa[[#This Row],[Realizado]]</f>
        <v>2995.880000000001</v>
      </c>
    </row>
    <row r="23" spans="1:9" x14ac:dyDescent="0.35">
      <c r="A23" s="1">
        <v>45566</v>
      </c>
      <c r="B23" t="s">
        <v>5</v>
      </c>
      <c r="C23" s="2">
        <v>26371.5</v>
      </c>
      <c r="D23" s="2">
        <v>24989.58</v>
      </c>
      <c r="E23" s="2">
        <v>28485.74</v>
      </c>
      <c r="F23" s="2">
        <f>orcamento_empresa[[#This Row],[Realizado]]-orcamento_empresa[[#This Row],[Orçado]]</f>
        <v>-1381.9199999999983</v>
      </c>
      <c r="G23" s="3">
        <f>(orcamento_empresa[[#This Row],[Realizado]]-orcamento_empresa[[#This Row],[Orçado]])/orcamento_empresa[[#This Row],[Orçado]]</f>
        <v>-5.2402024913258564E-2</v>
      </c>
      <c r="H23" s="3">
        <f>orcamento_empresa[[#This Row],[Realizado]]/orcamento_empresa[[#This Row],[Orçado]]</f>
        <v>0.94759797508674148</v>
      </c>
      <c r="I23" s="2">
        <f>orcamento_empresa[[#This Row],[Forecast]]-orcamento_empresa[[#This Row],[Realizado]]</f>
        <v>3496.16</v>
      </c>
    </row>
    <row r="24" spans="1:9" x14ac:dyDescent="0.35">
      <c r="A24" s="1">
        <v>45597</v>
      </c>
      <c r="B24" t="s">
        <v>5</v>
      </c>
      <c r="C24" s="2">
        <v>27135.69</v>
      </c>
      <c r="D24" s="2">
        <v>28166.54</v>
      </c>
      <c r="E24" s="2">
        <v>23609.599999999999</v>
      </c>
      <c r="F24" s="2">
        <f>orcamento_empresa[[#This Row],[Realizado]]-orcamento_empresa[[#This Row],[Orçado]]</f>
        <v>1030.8500000000022</v>
      </c>
      <c r="G24" s="3">
        <f>(orcamento_empresa[[#This Row],[Realizado]]-orcamento_empresa[[#This Row],[Orçado]])/orcamento_empresa[[#This Row],[Orçado]]</f>
        <v>3.7988715230753381E-2</v>
      </c>
      <c r="H24" s="3">
        <f>orcamento_empresa[[#This Row],[Realizado]]/orcamento_empresa[[#This Row],[Orçado]]</f>
        <v>1.0379887152307534</v>
      </c>
      <c r="I24" s="2">
        <f>orcamento_empresa[[#This Row],[Forecast]]-orcamento_empresa[[#This Row],[Realizado]]</f>
        <v>-4556.9400000000023</v>
      </c>
    </row>
    <row r="25" spans="1:9" x14ac:dyDescent="0.35">
      <c r="A25" s="1">
        <v>45627</v>
      </c>
      <c r="B25" t="s">
        <v>5</v>
      </c>
      <c r="C25" s="2">
        <v>27922.02</v>
      </c>
      <c r="D25" s="2">
        <v>28894.27</v>
      </c>
      <c r="E25" s="2">
        <v>27151.85</v>
      </c>
      <c r="F25" s="2">
        <f>orcamento_empresa[[#This Row],[Realizado]]-orcamento_empresa[[#This Row],[Orçado]]</f>
        <v>972.25</v>
      </c>
      <c r="G25" s="3">
        <f>(orcamento_empresa[[#This Row],[Realizado]]-orcamento_empresa[[#This Row],[Orçado]])/orcamento_empresa[[#This Row],[Orçado]]</f>
        <v>3.4820188510716631E-2</v>
      </c>
      <c r="H25" s="3">
        <f>orcamento_empresa[[#This Row],[Realizado]]/orcamento_empresa[[#This Row],[Orçado]]</f>
        <v>1.0348201885107167</v>
      </c>
      <c r="I25" s="2">
        <f>orcamento_empresa[[#This Row],[Forecast]]-orcamento_empresa[[#This Row],[Realizado]]</f>
        <v>-1742.4200000000019</v>
      </c>
    </row>
    <row r="26" spans="1:9" x14ac:dyDescent="0.35">
      <c r="A26" s="1">
        <v>45292</v>
      </c>
      <c r="B26" t="s">
        <v>6</v>
      </c>
      <c r="C26" s="2">
        <v>15064</v>
      </c>
      <c r="D26" s="2">
        <v>9436.9699999999993</v>
      </c>
      <c r="E26" s="2">
        <v>12330.44</v>
      </c>
      <c r="F26" s="2">
        <f>orcamento_empresa[[#This Row],[Realizado]]-orcamento_empresa[[#This Row],[Orçado]]</f>
        <v>-5627.0300000000007</v>
      </c>
      <c r="G26" s="3">
        <f>(orcamento_empresa[[#This Row],[Realizado]]-orcamento_empresa[[#This Row],[Orçado]])/orcamento_empresa[[#This Row],[Orçado]]</f>
        <v>-0.37354155602761557</v>
      </c>
      <c r="H26" s="3">
        <f>orcamento_empresa[[#This Row],[Realizado]]/orcamento_empresa[[#This Row],[Orçado]]</f>
        <v>0.62645844397238448</v>
      </c>
      <c r="I26" s="2">
        <f>orcamento_empresa[[#This Row],[Forecast]]-orcamento_empresa[[#This Row],[Realizado]]</f>
        <v>2893.4700000000012</v>
      </c>
    </row>
    <row r="27" spans="1:9" x14ac:dyDescent="0.35">
      <c r="A27" s="1">
        <v>45323</v>
      </c>
      <c r="B27" t="s">
        <v>6</v>
      </c>
      <c r="C27" s="2">
        <v>15219.35</v>
      </c>
      <c r="D27" s="2">
        <v>17128.27</v>
      </c>
      <c r="E27" s="2">
        <v>13405.91</v>
      </c>
      <c r="F27" s="2">
        <f>orcamento_empresa[[#This Row],[Realizado]]-orcamento_empresa[[#This Row],[Orçado]]</f>
        <v>1908.92</v>
      </c>
      <c r="G27" s="3">
        <f>(orcamento_empresa[[#This Row],[Realizado]]-orcamento_empresa[[#This Row],[Orçado]])/orcamento_empresa[[#This Row],[Orçado]]</f>
        <v>0.12542717001711637</v>
      </c>
      <c r="H27" s="3">
        <f>orcamento_empresa[[#This Row],[Realizado]]/orcamento_empresa[[#This Row],[Orçado]]</f>
        <v>1.1254271700171163</v>
      </c>
      <c r="I27" s="2">
        <f>orcamento_empresa[[#This Row],[Forecast]]-orcamento_empresa[[#This Row],[Realizado]]</f>
        <v>-3722.3600000000006</v>
      </c>
    </row>
    <row r="28" spans="1:9" x14ac:dyDescent="0.35">
      <c r="A28" s="1">
        <v>45352</v>
      </c>
      <c r="B28" t="s">
        <v>6</v>
      </c>
      <c r="C28" s="2">
        <v>15376.3</v>
      </c>
      <c r="D28" s="2">
        <v>16804.43</v>
      </c>
      <c r="E28" s="2">
        <v>17983.63</v>
      </c>
      <c r="F28" s="2">
        <f>orcamento_empresa[[#This Row],[Realizado]]-orcamento_empresa[[#This Row],[Orçado]]</f>
        <v>1428.130000000001</v>
      </c>
      <c r="G28" s="3">
        <f>(orcamento_empresa[[#This Row],[Realizado]]-orcamento_empresa[[#This Row],[Orçado]])/orcamento_empresa[[#This Row],[Orçado]]</f>
        <v>9.2878650910817373E-2</v>
      </c>
      <c r="H28" s="3">
        <f>orcamento_empresa[[#This Row],[Realizado]]/orcamento_empresa[[#This Row],[Orçado]]</f>
        <v>1.0928786509108173</v>
      </c>
      <c r="I28" s="2">
        <f>orcamento_empresa[[#This Row],[Forecast]]-orcamento_empresa[[#This Row],[Realizado]]</f>
        <v>1179.2000000000007</v>
      </c>
    </row>
    <row r="29" spans="1:9" x14ac:dyDescent="0.35">
      <c r="A29" s="1">
        <v>45383</v>
      </c>
      <c r="B29" t="s">
        <v>6</v>
      </c>
      <c r="C29" s="2">
        <v>15534.88</v>
      </c>
      <c r="D29" s="2">
        <v>16169.64</v>
      </c>
      <c r="E29" s="2">
        <v>16728.96</v>
      </c>
      <c r="F29" s="2">
        <f>orcamento_empresa[[#This Row],[Realizado]]-orcamento_empresa[[#This Row],[Orçado]]</f>
        <v>634.76000000000022</v>
      </c>
      <c r="G29" s="3">
        <f>(orcamento_empresa[[#This Row],[Realizado]]-orcamento_empresa[[#This Row],[Orçado]])/orcamento_empresa[[#This Row],[Orçado]]</f>
        <v>4.0860309188098028E-2</v>
      </c>
      <c r="H29" s="3">
        <f>orcamento_empresa[[#This Row],[Realizado]]/orcamento_empresa[[#This Row],[Orçado]]</f>
        <v>1.0408603091880981</v>
      </c>
      <c r="I29" s="2">
        <f>orcamento_empresa[[#This Row],[Forecast]]-orcamento_empresa[[#This Row],[Realizado]]</f>
        <v>559.31999999999971</v>
      </c>
    </row>
    <row r="30" spans="1:9" x14ac:dyDescent="0.35">
      <c r="A30" s="1">
        <v>45413</v>
      </c>
      <c r="B30" t="s">
        <v>6</v>
      </c>
      <c r="C30" s="2">
        <v>15695.08</v>
      </c>
      <c r="D30" s="2">
        <v>13006.08</v>
      </c>
      <c r="E30" s="2">
        <v>15471.11</v>
      </c>
      <c r="F30" s="2">
        <f>orcamento_empresa[[#This Row],[Realizado]]-orcamento_empresa[[#This Row],[Orçado]]</f>
        <v>-2689</v>
      </c>
      <c r="G30" s="3">
        <f>(orcamento_empresa[[#This Row],[Realizado]]-orcamento_empresa[[#This Row],[Orçado]])/orcamento_empresa[[#This Row],[Orçado]]</f>
        <v>-0.17132757526562464</v>
      </c>
      <c r="H30" s="3">
        <f>orcamento_empresa[[#This Row],[Realizado]]/orcamento_empresa[[#This Row],[Orçado]]</f>
        <v>0.82867242473437541</v>
      </c>
      <c r="I30" s="2">
        <f>orcamento_empresa[[#This Row],[Forecast]]-orcamento_empresa[[#This Row],[Realizado]]</f>
        <v>2465.0300000000007</v>
      </c>
    </row>
    <row r="31" spans="1:9" x14ac:dyDescent="0.35">
      <c r="A31" s="1">
        <v>45444</v>
      </c>
      <c r="B31" t="s">
        <v>6</v>
      </c>
      <c r="C31" s="2">
        <v>15856.94</v>
      </c>
      <c r="D31" s="2">
        <v>20263.77</v>
      </c>
      <c r="E31" s="2">
        <v>13609.15</v>
      </c>
      <c r="F31" s="2">
        <f>orcamento_empresa[[#This Row],[Realizado]]-orcamento_empresa[[#This Row],[Orçado]]</f>
        <v>4406.83</v>
      </c>
      <c r="G31" s="3">
        <f>(orcamento_empresa[[#This Row],[Realizado]]-orcamento_empresa[[#This Row],[Orçado]])/orcamento_empresa[[#This Row],[Orçado]]</f>
        <v>0.27791175346567493</v>
      </c>
      <c r="H31" s="3">
        <f>orcamento_empresa[[#This Row],[Realizado]]/orcamento_empresa[[#This Row],[Orçado]]</f>
        <v>1.277911753465675</v>
      </c>
      <c r="I31" s="2">
        <f>orcamento_empresa[[#This Row],[Forecast]]-orcamento_empresa[[#This Row],[Realizado]]</f>
        <v>-6654.6200000000008</v>
      </c>
    </row>
    <row r="32" spans="1:9" x14ac:dyDescent="0.35">
      <c r="A32" s="1">
        <v>45474</v>
      </c>
      <c r="B32" t="s">
        <v>6</v>
      </c>
      <c r="C32" s="2">
        <v>16020.47</v>
      </c>
      <c r="D32" s="2">
        <v>18870.490000000002</v>
      </c>
      <c r="E32" s="2">
        <v>19473.5</v>
      </c>
      <c r="F32" s="2">
        <f>orcamento_empresa[[#This Row],[Realizado]]-orcamento_empresa[[#This Row],[Orçado]]</f>
        <v>2850.0200000000023</v>
      </c>
      <c r="G32" s="3">
        <f>(orcamento_empresa[[#This Row],[Realizado]]-orcamento_empresa[[#This Row],[Orçado]])/orcamento_empresa[[#This Row],[Orçado]]</f>
        <v>0.17789865091348769</v>
      </c>
      <c r="H32" s="3">
        <f>orcamento_empresa[[#This Row],[Realizado]]/orcamento_empresa[[#This Row],[Orçado]]</f>
        <v>1.1778986509134877</v>
      </c>
      <c r="I32" s="2">
        <f>orcamento_empresa[[#This Row],[Forecast]]-orcamento_empresa[[#This Row],[Realizado]]</f>
        <v>603.0099999999984</v>
      </c>
    </row>
    <row r="33" spans="1:9" x14ac:dyDescent="0.35">
      <c r="A33" s="1">
        <v>45505</v>
      </c>
      <c r="B33" t="s">
        <v>6</v>
      </c>
      <c r="C33" s="2">
        <v>16185.68</v>
      </c>
      <c r="D33" s="2">
        <v>17559.34</v>
      </c>
      <c r="E33" s="2">
        <v>12817.11</v>
      </c>
      <c r="F33" s="2">
        <f>orcamento_empresa[[#This Row],[Realizado]]-orcamento_empresa[[#This Row],[Orçado]]</f>
        <v>1373.6599999999999</v>
      </c>
      <c r="G33" s="3">
        <f>(orcamento_empresa[[#This Row],[Realizado]]-orcamento_empresa[[#This Row],[Orçado]])/orcamento_empresa[[#This Row],[Orçado]]</f>
        <v>8.4868847030214356E-2</v>
      </c>
      <c r="H33" s="3">
        <f>orcamento_empresa[[#This Row],[Realizado]]/orcamento_empresa[[#This Row],[Orçado]]</f>
        <v>1.0848688470302144</v>
      </c>
      <c r="I33" s="2">
        <f>orcamento_empresa[[#This Row],[Forecast]]-orcamento_empresa[[#This Row],[Realizado]]</f>
        <v>-4742.2299999999996</v>
      </c>
    </row>
    <row r="34" spans="1:9" x14ac:dyDescent="0.35">
      <c r="A34" s="1">
        <v>45536</v>
      </c>
      <c r="B34" t="s">
        <v>6</v>
      </c>
      <c r="C34" s="2">
        <v>16352.6</v>
      </c>
      <c r="D34" s="2">
        <v>17333.14</v>
      </c>
      <c r="E34" s="2">
        <v>16190.37</v>
      </c>
      <c r="F34" s="2">
        <f>orcamento_empresa[[#This Row],[Realizado]]-orcamento_empresa[[#This Row],[Orçado]]</f>
        <v>980.53999999999905</v>
      </c>
      <c r="G34" s="3">
        <f>(orcamento_empresa[[#This Row],[Realizado]]-orcamento_empresa[[#This Row],[Orçado]])/orcamento_empresa[[#This Row],[Orçado]]</f>
        <v>5.9962330149333991E-2</v>
      </c>
      <c r="H34" s="3">
        <f>orcamento_empresa[[#This Row],[Realizado]]/orcamento_empresa[[#This Row],[Orçado]]</f>
        <v>1.0599623301493339</v>
      </c>
      <c r="I34" s="2">
        <f>orcamento_empresa[[#This Row],[Forecast]]-orcamento_empresa[[#This Row],[Realizado]]</f>
        <v>-1142.7699999999986</v>
      </c>
    </row>
    <row r="35" spans="1:9" x14ac:dyDescent="0.35">
      <c r="A35" s="1">
        <v>45566</v>
      </c>
      <c r="B35" t="s">
        <v>6</v>
      </c>
      <c r="C35" s="2">
        <v>16521.240000000002</v>
      </c>
      <c r="D35" s="2">
        <v>17924.63</v>
      </c>
      <c r="E35" s="2">
        <v>17993.490000000002</v>
      </c>
      <c r="F35" s="2">
        <f>orcamento_empresa[[#This Row],[Realizado]]-orcamento_empresa[[#This Row],[Orçado]]</f>
        <v>1403.3899999999994</v>
      </c>
      <c r="G35" s="3">
        <f>(orcamento_empresa[[#This Row],[Realizado]]-orcamento_empresa[[#This Row],[Orçado]])/orcamento_empresa[[#This Row],[Orçado]]</f>
        <v>8.4944592536637636E-2</v>
      </c>
      <c r="H35" s="3">
        <f>orcamento_empresa[[#This Row],[Realizado]]/orcamento_empresa[[#This Row],[Orçado]]</f>
        <v>1.0849445925366377</v>
      </c>
      <c r="I35" s="2">
        <f>orcamento_empresa[[#This Row],[Forecast]]-orcamento_empresa[[#This Row],[Realizado]]</f>
        <v>68.860000000000582</v>
      </c>
    </row>
    <row r="36" spans="1:9" x14ac:dyDescent="0.35">
      <c r="A36" s="1">
        <v>45597</v>
      </c>
      <c r="B36" t="s">
        <v>6</v>
      </c>
      <c r="C36" s="2">
        <v>16691.62</v>
      </c>
      <c r="D36" s="2">
        <v>14352.52</v>
      </c>
      <c r="E36" s="2">
        <v>15003.83</v>
      </c>
      <c r="F36" s="2">
        <f>orcamento_empresa[[#This Row],[Realizado]]-orcamento_empresa[[#This Row],[Orçado]]</f>
        <v>-2339.0999999999985</v>
      </c>
      <c r="G36" s="3">
        <f>(orcamento_empresa[[#This Row],[Realizado]]-orcamento_empresa[[#This Row],[Orçado]])/orcamento_empresa[[#This Row],[Orçado]]</f>
        <v>-0.14013618809917783</v>
      </c>
      <c r="H36" s="3">
        <f>orcamento_empresa[[#This Row],[Realizado]]/orcamento_empresa[[#This Row],[Orçado]]</f>
        <v>0.85986381190082217</v>
      </c>
      <c r="I36" s="2">
        <f>orcamento_empresa[[#This Row],[Forecast]]-orcamento_empresa[[#This Row],[Realizado]]</f>
        <v>651.30999999999949</v>
      </c>
    </row>
    <row r="37" spans="1:9" x14ac:dyDescent="0.35">
      <c r="A37" s="1">
        <v>45627</v>
      </c>
      <c r="B37" t="s">
        <v>6</v>
      </c>
      <c r="C37" s="2">
        <v>16863.759999999998</v>
      </c>
      <c r="D37" s="2">
        <v>16412.16</v>
      </c>
      <c r="E37" s="2">
        <v>14932.64</v>
      </c>
      <c r="F37" s="2">
        <f>orcamento_empresa[[#This Row],[Realizado]]-orcamento_empresa[[#This Row],[Orçado]]</f>
        <v>-451.59999999999854</v>
      </c>
      <c r="G37" s="3">
        <f>(orcamento_empresa[[#This Row],[Realizado]]-orcamento_empresa[[#This Row],[Orçado]])/orcamento_empresa[[#This Row],[Orçado]]</f>
        <v>-2.6779318491249791E-2</v>
      </c>
      <c r="H37" s="3">
        <f>orcamento_empresa[[#This Row],[Realizado]]/orcamento_empresa[[#This Row],[Orçado]]</f>
        <v>0.97322068150875018</v>
      </c>
      <c r="I37" s="2">
        <f>orcamento_empresa[[#This Row],[Forecast]]-orcamento_empresa[[#This Row],[Realizado]]</f>
        <v>-1479.5200000000004</v>
      </c>
    </row>
    <row r="38" spans="1:9" x14ac:dyDescent="0.35">
      <c r="A38" s="1">
        <v>45292</v>
      </c>
      <c r="B38" t="s">
        <v>7</v>
      </c>
      <c r="C38" s="2">
        <v>22858</v>
      </c>
      <c r="D38" s="2">
        <v>18601.75</v>
      </c>
      <c r="E38" s="2">
        <v>24942.98</v>
      </c>
      <c r="F38" s="2">
        <f>orcamento_empresa[[#This Row],[Realizado]]-orcamento_empresa[[#This Row],[Orçado]]</f>
        <v>-4256.25</v>
      </c>
      <c r="G38" s="3">
        <f>(orcamento_empresa[[#This Row],[Realizado]]-orcamento_empresa[[#This Row],[Orçado]])/orcamento_empresa[[#This Row],[Orçado]]</f>
        <v>-0.18620395485169305</v>
      </c>
      <c r="H38" s="3">
        <f>orcamento_empresa[[#This Row],[Realizado]]/orcamento_empresa[[#This Row],[Orçado]]</f>
        <v>0.81379604514830695</v>
      </c>
      <c r="I38" s="2">
        <f>orcamento_empresa[[#This Row],[Forecast]]-orcamento_empresa[[#This Row],[Realizado]]</f>
        <v>6341.23</v>
      </c>
    </row>
    <row r="39" spans="1:9" x14ac:dyDescent="0.35">
      <c r="A39" s="1">
        <v>45323</v>
      </c>
      <c r="B39" t="s">
        <v>7</v>
      </c>
      <c r="C39" s="2">
        <v>23100.95</v>
      </c>
      <c r="D39" s="2">
        <v>25811.55</v>
      </c>
      <c r="E39" s="2">
        <v>23138.95</v>
      </c>
      <c r="F39" s="2">
        <f>orcamento_empresa[[#This Row],[Realizado]]-orcamento_empresa[[#This Row],[Orçado]]</f>
        <v>2710.5999999999985</v>
      </c>
      <c r="G39" s="3">
        <f>(orcamento_empresa[[#This Row],[Realizado]]-orcamento_empresa[[#This Row],[Orçado]])/orcamento_empresa[[#This Row],[Orçado]]</f>
        <v>0.11733716578755413</v>
      </c>
      <c r="H39" s="3">
        <f>orcamento_empresa[[#This Row],[Realizado]]/orcamento_empresa[[#This Row],[Orçado]]</f>
        <v>1.1173371657875542</v>
      </c>
      <c r="I39" s="2">
        <f>orcamento_empresa[[#This Row],[Forecast]]-orcamento_empresa[[#This Row],[Realizado]]</f>
        <v>-2672.5999999999985</v>
      </c>
    </row>
    <row r="40" spans="1:9" x14ac:dyDescent="0.35">
      <c r="A40" s="1">
        <v>45352</v>
      </c>
      <c r="B40" t="s">
        <v>7</v>
      </c>
      <c r="C40" s="2">
        <v>23346.48</v>
      </c>
      <c r="D40" s="2">
        <v>21743.23</v>
      </c>
      <c r="E40" s="2">
        <v>20356.37</v>
      </c>
      <c r="F40" s="2">
        <f>orcamento_empresa[[#This Row],[Realizado]]-orcamento_empresa[[#This Row],[Orçado]]</f>
        <v>-1603.25</v>
      </c>
      <c r="G40" s="3">
        <f>(orcamento_empresa[[#This Row],[Realizado]]-orcamento_empresa[[#This Row],[Orçado]])/orcamento_empresa[[#This Row],[Orçado]]</f>
        <v>-6.8672022506176517E-2</v>
      </c>
      <c r="H40" s="3">
        <f>orcamento_empresa[[#This Row],[Realizado]]/orcamento_empresa[[#This Row],[Orçado]]</f>
        <v>0.93132797749382346</v>
      </c>
      <c r="I40" s="2">
        <f>orcamento_empresa[[#This Row],[Forecast]]-orcamento_empresa[[#This Row],[Realizado]]</f>
        <v>-1386.8600000000006</v>
      </c>
    </row>
    <row r="41" spans="1:9" x14ac:dyDescent="0.35">
      <c r="A41" s="1">
        <v>45383</v>
      </c>
      <c r="B41" t="s">
        <v>7</v>
      </c>
      <c r="C41" s="2">
        <v>23594.62</v>
      </c>
      <c r="D41" s="2">
        <v>21226.84</v>
      </c>
      <c r="E41" s="2">
        <v>25082.04</v>
      </c>
      <c r="F41" s="2">
        <f>orcamento_empresa[[#This Row],[Realizado]]-orcamento_empresa[[#This Row],[Orçado]]</f>
        <v>-2367.7799999999988</v>
      </c>
      <c r="G41" s="3">
        <f>(orcamento_empresa[[#This Row],[Realizado]]-orcamento_empresa[[#This Row],[Orçado]])/orcamento_empresa[[#This Row],[Orçado]]</f>
        <v>-0.10035253799383075</v>
      </c>
      <c r="H41" s="3">
        <f>orcamento_empresa[[#This Row],[Realizado]]/orcamento_empresa[[#This Row],[Orçado]]</f>
        <v>0.8996474620061693</v>
      </c>
      <c r="I41" s="2">
        <f>orcamento_empresa[[#This Row],[Forecast]]-orcamento_empresa[[#This Row],[Realizado]]</f>
        <v>3855.2000000000007</v>
      </c>
    </row>
    <row r="42" spans="1:9" x14ac:dyDescent="0.35">
      <c r="A42" s="1">
        <v>45413</v>
      </c>
      <c r="B42" t="s">
        <v>7</v>
      </c>
      <c r="C42" s="2">
        <v>23845.4</v>
      </c>
      <c r="D42" s="2">
        <v>23208.91</v>
      </c>
      <c r="E42" s="2">
        <v>22991.66</v>
      </c>
      <c r="F42" s="2">
        <f>orcamento_empresa[[#This Row],[Realizado]]-orcamento_empresa[[#This Row],[Orçado]]</f>
        <v>-636.4900000000016</v>
      </c>
      <c r="G42" s="3">
        <f>(orcamento_empresa[[#This Row],[Realizado]]-orcamento_empresa[[#This Row],[Orçado]])/orcamento_empresa[[#This Row],[Orçado]]</f>
        <v>-2.6692359952024354E-2</v>
      </c>
      <c r="H42" s="3">
        <f>orcamento_empresa[[#This Row],[Realizado]]/orcamento_empresa[[#This Row],[Orçado]]</f>
        <v>0.97330764004797565</v>
      </c>
      <c r="I42" s="2">
        <f>orcamento_empresa[[#This Row],[Forecast]]-orcamento_empresa[[#This Row],[Realizado]]</f>
        <v>-217.25</v>
      </c>
    </row>
    <row r="43" spans="1:9" x14ac:dyDescent="0.35">
      <c r="A43" s="1">
        <v>45444</v>
      </c>
      <c r="B43" t="s">
        <v>7</v>
      </c>
      <c r="C43" s="2">
        <v>24098.84</v>
      </c>
      <c r="D43" s="2">
        <v>25603.18</v>
      </c>
      <c r="E43" s="2">
        <v>26415.21</v>
      </c>
      <c r="F43" s="2">
        <f>orcamento_empresa[[#This Row],[Realizado]]-orcamento_empresa[[#This Row],[Orçado]]</f>
        <v>1504.3400000000001</v>
      </c>
      <c r="G43" s="3">
        <f>(orcamento_empresa[[#This Row],[Realizado]]-orcamento_empresa[[#This Row],[Orçado]])/orcamento_empresa[[#This Row],[Orçado]]</f>
        <v>6.2423751516670518E-2</v>
      </c>
      <c r="H43" s="3">
        <f>orcamento_empresa[[#This Row],[Realizado]]/orcamento_empresa[[#This Row],[Orçado]]</f>
        <v>1.0624237515166706</v>
      </c>
      <c r="I43" s="2">
        <f>orcamento_empresa[[#This Row],[Forecast]]-orcamento_empresa[[#This Row],[Realizado]]</f>
        <v>812.02999999999884</v>
      </c>
    </row>
    <row r="44" spans="1:9" x14ac:dyDescent="0.35">
      <c r="A44" s="1">
        <v>45474</v>
      </c>
      <c r="B44" t="s">
        <v>7</v>
      </c>
      <c r="C44" s="2">
        <v>24354.98</v>
      </c>
      <c r="D44" s="2">
        <v>25126.33</v>
      </c>
      <c r="E44" s="2">
        <v>24984</v>
      </c>
      <c r="F44" s="2">
        <f>orcamento_empresa[[#This Row],[Realizado]]-orcamento_empresa[[#This Row],[Orçado]]</f>
        <v>771.35000000000218</v>
      </c>
      <c r="G44" s="3">
        <f>(orcamento_empresa[[#This Row],[Realizado]]-orcamento_empresa[[#This Row],[Orçado]])/orcamento_empresa[[#This Row],[Orçado]]</f>
        <v>3.1671140768746359E-2</v>
      </c>
      <c r="H44" s="3">
        <f>orcamento_empresa[[#This Row],[Realizado]]/orcamento_empresa[[#This Row],[Orçado]]</f>
        <v>1.0316711407687464</v>
      </c>
      <c r="I44" s="2">
        <f>orcamento_empresa[[#This Row],[Forecast]]-orcamento_empresa[[#This Row],[Realizado]]</f>
        <v>-142.33000000000175</v>
      </c>
    </row>
    <row r="45" spans="1:9" x14ac:dyDescent="0.35">
      <c r="A45" s="1">
        <v>45505</v>
      </c>
      <c r="B45" t="s">
        <v>7</v>
      </c>
      <c r="C45" s="2">
        <v>24613.83</v>
      </c>
      <c r="D45" s="2">
        <v>28729.42</v>
      </c>
      <c r="E45" s="2">
        <v>24964.94</v>
      </c>
      <c r="F45" s="2">
        <f>orcamento_empresa[[#This Row],[Realizado]]-orcamento_empresa[[#This Row],[Orçado]]</f>
        <v>4115.5899999999965</v>
      </c>
      <c r="G45" s="3">
        <f>(orcamento_empresa[[#This Row],[Realizado]]-orcamento_empresa[[#This Row],[Orçado]])/orcamento_empresa[[#This Row],[Orçado]]</f>
        <v>0.16720640387944485</v>
      </c>
      <c r="H45" s="3">
        <f>orcamento_empresa[[#This Row],[Realizado]]/orcamento_empresa[[#This Row],[Orçado]]</f>
        <v>1.167206403879445</v>
      </c>
      <c r="I45" s="2">
        <f>orcamento_empresa[[#This Row],[Forecast]]-orcamento_empresa[[#This Row],[Realizado]]</f>
        <v>-3764.4799999999996</v>
      </c>
    </row>
    <row r="46" spans="1:9" x14ac:dyDescent="0.35">
      <c r="A46" s="1">
        <v>45536</v>
      </c>
      <c r="B46" t="s">
        <v>7</v>
      </c>
      <c r="C46" s="2">
        <v>24875.439999999999</v>
      </c>
      <c r="D46" s="2">
        <v>23947.58</v>
      </c>
      <c r="E46" s="2">
        <v>26221.7</v>
      </c>
      <c r="F46" s="2">
        <f>orcamento_empresa[[#This Row],[Realizado]]-orcamento_empresa[[#This Row],[Orçado]]</f>
        <v>-927.85999999999694</v>
      </c>
      <c r="G46" s="3">
        <f>(orcamento_empresa[[#This Row],[Realizado]]-orcamento_empresa[[#This Row],[Orçado]])/orcamento_empresa[[#This Row],[Orçado]]</f>
        <v>-3.7300244739389414E-2</v>
      </c>
      <c r="H46" s="3">
        <f>orcamento_empresa[[#This Row],[Realizado]]/orcamento_empresa[[#This Row],[Orçado]]</f>
        <v>0.96269975526061058</v>
      </c>
      <c r="I46" s="2">
        <f>orcamento_empresa[[#This Row],[Forecast]]-orcamento_empresa[[#This Row],[Realizado]]</f>
        <v>2274.119999999999</v>
      </c>
    </row>
    <row r="47" spans="1:9" x14ac:dyDescent="0.35">
      <c r="A47" s="1">
        <v>45566</v>
      </c>
      <c r="B47" t="s">
        <v>7</v>
      </c>
      <c r="C47" s="2">
        <v>25139.84</v>
      </c>
      <c r="D47" s="2">
        <v>24369.94</v>
      </c>
      <c r="E47" s="2">
        <v>24404.18</v>
      </c>
      <c r="F47" s="2">
        <f>orcamento_empresa[[#This Row],[Realizado]]-orcamento_empresa[[#This Row],[Orçado]]</f>
        <v>-769.90000000000146</v>
      </c>
      <c r="G47" s="3">
        <f>(orcamento_empresa[[#This Row],[Realizado]]-orcamento_empresa[[#This Row],[Orçado]])/orcamento_empresa[[#This Row],[Orçado]]</f>
        <v>-3.0624697690995704E-2</v>
      </c>
      <c r="H47" s="3">
        <f>orcamento_empresa[[#This Row],[Realizado]]/orcamento_empresa[[#This Row],[Orçado]]</f>
        <v>0.96937530230900426</v>
      </c>
      <c r="I47" s="2">
        <f>orcamento_empresa[[#This Row],[Forecast]]-orcamento_empresa[[#This Row],[Realizado]]</f>
        <v>34.240000000001601</v>
      </c>
    </row>
    <row r="48" spans="1:9" x14ac:dyDescent="0.35">
      <c r="A48" s="1">
        <v>45597</v>
      </c>
      <c r="B48" t="s">
        <v>7</v>
      </c>
      <c r="C48" s="2">
        <v>25407.040000000001</v>
      </c>
      <c r="D48" s="2">
        <v>29228.240000000002</v>
      </c>
      <c r="E48" s="2">
        <v>24823.13</v>
      </c>
      <c r="F48" s="2">
        <f>orcamento_empresa[[#This Row],[Realizado]]-orcamento_empresa[[#This Row],[Orçado]]</f>
        <v>3821.2000000000007</v>
      </c>
      <c r="G48" s="3">
        <f>(orcamento_empresa[[#This Row],[Realizado]]-orcamento_empresa[[#This Row],[Orçado]])/orcamento_empresa[[#This Row],[Orçado]]</f>
        <v>0.15039925941786217</v>
      </c>
      <c r="H48" s="3">
        <f>orcamento_empresa[[#This Row],[Realizado]]/orcamento_empresa[[#This Row],[Orçado]]</f>
        <v>1.1503992594178623</v>
      </c>
      <c r="I48" s="2">
        <f>orcamento_empresa[[#This Row],[Forecast]]-orcamento_empresa[[#This Row],[Realizado]]</f>
        <v>-4405.1100000000006</v>
      </c>
    </row>
    <row r="49" spans="1:9" x14ac:dyDescent="0.35">
      <c r="A49" s="1">
        <v>45627</v>
      </c>
      <c r="B49" t="s">
        <v>7</v>
      </c>
      <c r="C49" s="2">
        <v>25677.08</v>
      </c>
      <c r="D49" s="2">
        <v>17711.55</v>
      </c>
      <c r="E49" s="2">
        <v>26368.11</v>
      </c>
      <c r="F49" s="2">
        <f>orcamento_empresa[[#This Row],[Realizado]]-orcamento_empresa[[#This Row],[Orçado]]</f>
        <v>-7965.5300000000025</v>
      </c>
      <c r="G49" s="3">
        <f>(orcamento_empresa[[#This Row],[Realizado]]-orcamento_empresa[[#This Row],[Orçado]])/orcamento_empresa[[#This Row],[Orçado]]</f>
        <v>-0.31021946420698937</v>
      </c>
      <c r="H49" s="3">
        <f>orcamento_empresa[[#This Row],[Realizado]]/orcamento_empresa[[#This Row],[Orçado]]</f>
        <v>0.68978053579301069</v>
      </c>
      <c r="I49" s="2">
        <f>orcamento_empresa[[#This Row],[Forecast]]-orcamento_empresa[[#This Row],[Realizado]]</f>
        <v>8656.5600000000013</v>
      </c>
    </row>
    <row r="50" spans="1:9" x14ac:dyDescent="0.35">
      <c r="A50" s="1">
        <v>45292</v>
      </c>
      <c r="B50" t="s">
        <v>8</v>
      </c>
      <c r="C50" s="2">
        <v>18748</v>
      </c>
      <c r="D50" s="2">
        <v>16027.04</v>
      </c>
      <c r="E50" s="2">
        <v>17113.29</v>
      </c>
      <c r="F50" s="2">
        <f>orcamento_empresa[[#This Row],[Realizado]]-orcamento_empresa[[#This Row],[Orçado]]</f>
        <v>-2720.9599999999991</v>
      </c>
      <c r="G50" s="3">
        <f>(orcamento_empresa[[#This Row],[Realizado]]-orcamento_empresa[[#This Row],[Orçado]])/orcamento_empresa[[#This Row],[Orçado]]</f>
        <v>-0.14513334755707272</v>
      </c>
      <c r="H50" s="3">
        <f>orcamento_empresa[[#This Row],[Realizado]]/orcamento_empresa[[#This Row],[Orçado]]</f>
        <v>0.85486665244292726</v>
      </c>
      <c r="I50" s="2">
        <f>orcamento_empresa[[#This Row],[Forecast]]-orcamento_empresa[[#This Row],[Realizado]]</f>
        <v>1086.25</v>
      </c>
    </row>
    <row r="51" spans="1:9" x14ac:dyDescent="0.35">
      <c r="A51" s="1">
        <v>45323</v>
      </c>
      <c r="B51" t="s">
        <v>8</v>
      </c>
      <c r="C51" s="2">
        <v>19195.12</v>
      </c>
      <c r="D51" s="2">
        <v>17745.75</v>
      </c>
      <c r="E51" s="2">
        <v>18055.46</v>
      </c>
      <c r="F51" s="2">
        <f>orcamento_empresa[[#This Row],[Realizado]]-orcamento_empresa[[#This Row],[Orçado]]</f>
        <v>-1449.369999999999</v>
      </c>
      <c r="G51" s="3">
        <f>(orcamento_empresa[[#This Row],[Realizado]]-orcamento_empresa[[#This Row],[Orçado]])/orcamento_empresa[[#This Row],[Orçado]]</f>
        <v>-7.5507212249780103E-2</v>
      </c>
      <c r="H51" s="3">
        <f>orcamento_empresa[[#This Row],[Realizado]]/orcamento_empresa[[#This Row],[Orçado]]</f>
        <v>0.92449278775021992</v>
      </c>
      <c r="I51" s="2">
        <f>orcamento_empresa[[#This Row],[Forecast]]-orcamento_empresa[[#This Row],[Realizado]]</f>
        <v>309.70999999999913</v>
      </c>
    </row>
    <row r="52" spans="1:9" x14ac:dyDescent="0.35">
      <c r="A52" s="1">
        <v>45352</v>
      </c>
      <c r="B52" t="s">
        <v>8</v>
      </c>
      <c r="C52" s="2">
        <v>19652.89</v>
      </c>
      <c r="D52" s="2">
        <v>13378.1</v>
      </c>
      <c r="E52" s="2">
        <v>22180.38</v>
      </c>
      <c r="F52" s="2">
        <f>orcamento_empresa[[#This Row],[Realizado]]-orcamento_empresa[[#This Row],[Orçado]]</f>
        <v>-6274.7899999999991</v>
      </c>
      <c r="G52" s="3">
        <f>(orcamento_empresa[[#This Row],[Realizado]]-orcamento_empresa[[#This Row],[Orçado]])/orcamento_empresa[[#This Row],[Orçado]]</f>
        <v>-0.31928077753449996</v>
      </c>
      <c r="H52" s="3">
        <f>orcamento_empresa[[#This Row],[Realizado]]/orcamento_empresa[[#This Row],[Orçado]]</f>
        <v>0.68071922246549998</v>
      </c>
      <c r="I52" s="2">
        <f>orcamento_empresa[[#This Row],[Forecast]]-orcamento_empresa[[#This Row],[Realizado]]</f>
        <v>8802.2800000000007</v>
      </c>
    </row>
    <row r="53" spans="1:9" x14ac:dyDescent="0.35">
      <c r="A53" s="1">
        <v>45383</v>
      </c>
      <c r="B53" t="s">
        <v>8</v>
      </c>
      <c r="C53" s="2">
        <v>20121.59</v>
      </c>
      <c r="D53" s="2">
        <v>20075.14</v>
      </c>
      <c r="E53" s="2">
        <v>20066.84</v>
      </c>
      <c r="F53" s="2">
        <f>orcamento_empresa[[#This Row],[Realizado]]-orcamento_empresa[[#This Row],[Orçado]]</f>
        <v>-46.450000000000728</v>
      </c>
      <c r="G53" s="3">
        <f>(orcamento_empresa[[#This Row],[Realizado]]-orcamento_empresa[[#This Row],[Orçado]])/orcamento_empresa[[#This Row],[Orçado]]</f>
        <v>-2.3084656828809614E-3</v>
      </c>
      <c r="H53" s="3">
        <f>orcamento_empresa[[#This Row],[Realizado]]/orcamento_empresa[[#This Row],[Orçado]]</f>
        <v>0.99769153431711899</v>
      </c>
      <c r="I53" s="2">
        <f>orcamento_empresa[[#This Row],[Forecast]]-orcamento_empresa[[#This Row],[Realizado]]</f>
        <v>-8.2999999999992724</v>
      </c>
    </row>
    <row r="54" spans="1:9" x14ac:dyDescent="0.35">
      <c r="A54" s="1">
        <v>45413</v>
      </c>
      <c r="B54" t="s">
        <v>8</v>
      </c>
      <c r="C54" s="2">
        <v>20601.47</v>
      </c>
      <c r="D54" s="2">
        <v>23055.09</v>
      </c>
      <c r="E54" s="2">
        <v>18492.259999999998</v>
      </c>
      <c r="F54" s="2">
        <f>orcamento_empresa[[#This Row],[Realizado]]-orcamento_empresa[[#This Row],[Orçado]]</f>
        <v>2453.619999999999</v>
      </c>
      <c r="G54" s="3">
        <f>(orcamento_empresa[[#This Row],[Realizado]]-orcamento_empresa[[#This Row],[Orçado]])/orcamento_empresa[[#This Row],[Orçado]]</f>
        <v>0.11909926815901967</v>
      </c>
      <c r="H54" s="3">
        <f>orcamento_empresa[[#This Row],[Realizado]]/orcamento_empresa[[#This Row],[Orçado]]</f>
        <v>1.1190992681590197</v>
      </c>
      <c r="I54" s="2">
        <f>orcamento_empresa[[#This Row],[Forecast]]-orcamento_empresa[[#This Row],[Realizado]]</f>
        <v>-4562.8300000000017</v>
      </c>
    </row>
    <row r="55" spans="1:9" x14ac:dyDescent="0.35">
      <c r="A55" s="1">
        <v>45444</v>
      </c>
      <c r="B55" t="s">
        <v>8</v>
      </c>
      <c r="C55" s="2">
        <v>21092.78</v>
      </c>
      <c r="D55" s="2">
        <v>18817.8</v>
      </c>
      <c r="E55" s="2">
        <v>22007.62</v>
      </c>
      <c r="F55" s="2">
        <f>orcamento_empresa[[#This Row],[Realizado]]-orcamento_empresa[[#This Row],[Orçado]]</f>
        <v>-2274.9799999999996</v>
      </c>
      <c r="G55" s="3">
        <f>(orcamento_empresa[[#This Row],[Realizado]]-orcamento_empresa[[#This Row],[Orçado]])/orcamento_empresa[[#This Row],[Orçado]]</f>
        <v>-0.10785586347555892</v>
      </c>
      <c r="H55" s="3">
        <f>orcamento_empresa[[#This Row],[Realizado]]/orcamento_empresa[[#This Row],[Orçado]]</f>
        <v>0.89214413652444113</v>
      </c>
      <c r="I55" s="2">
        <f>orcamento_empresa[[#This Row],[Forecast]]-orcamento_empresa[[#This Row],[Realizado]]</f>
        <v>3189.8199999999997</v>
      </c>
    </row>
    <row r="56" spans="1:9" x14ac:dyDescent="0.35">
      <c r="A56" s="1">
        <v>45474</v>
      </c>
      <c r="B56" t="s">
        <v>8</v>
      </c>
      <c r="C56" s="2">
        <v>21595.82</v>
      </c>
      <c r="D56" s="2">
        <v>21402.69</v>
      </c>
      <c r="E56" s="2">
        <v>22285.62</v>
      </c>
      <c r="F56" s="2">
        <f>orcamento_empresa[[#This Row],[Realizado]]-orcamento_empresa[[#This Row],[Orçado]]</f>
        <v>-193.13000000000102</v>
      </c>
      <c r="G56" s="3">
        <f>(orcamento_empresa[[#This Row],[Realizado]]-orcamento_empresa[[#This Row],[Orçado]])/orcamento_empresa[[#This Row],[Orçado]]</f>
        <v>-8.9429343271059409E-3</v>
      </c>
      <c r="H56" s="3">
        <f>orcamento_empresa[[#This Row],[Realizado]]/orcamento_empresa[[#This Row],[Orçado]]</f>
        <v>0.99105706567289409</v>
      </c>
      <c r="I56" s="2">
        <f>orcamento_empresa[[#This Row],[Forecast]]-orcamento_empresa[[#This Row],[Realizado]]</f>
        <v>882.93000000000029</v>
      </c>
    </row>
    <row r="57" spans="1:9" x14ac:dyDescent="0.35">
      <c r="A57" s="1">
        <v>45505</v>
      </c>
      <c r="B57" t="s">
        <v>8</v>
      </c>
      <c r="C57" s="2">
        <v>22110.85</v>
      </c>
      <c r="D57" s="2">
        <v>21870.59</v>
      </c>
      <c r="E57" s="2">
        <v>21628.09</v>
      </c>
      <c r="F57" s="2">
        <f>orcamento_empresa[[#This Row],[Realizado]]-orcamento_empresa[[#This Row],[Orçado]]</f>
        <v>-240.2599999999984</v>
      </c>
      <c r="G57" s="3">
        <f>(orcamento_empresa[[#This Row],[Realizado]]-orcamento_empresa[[#This Row],[Orçado]])/orcamento_empresa[[#This Row],[Orçado]]</f>
        <v>-1.08661584697105E-2</v>
      </c>
      <c r="H57" s="3">
        <f>orcamento_empresa[[#This Row],[Realizado]]/orcamento_empresa[[#This Row],[Orçado]]</f>
        <v>0.98913384153028949</v>
      </c>
      <c r="I57" s="2">
        <f>orcamento_empresa[[#This Row],[Forecast]]-orcamento_empresa[[#This Row],[Realizado]]</f>
        <v>-242.5</v>
      </c>
    </row>
    <row r="58" spans="1:9" x14ac:dyDescent="0.35">
      <c r="A58" s="1">
        <v>45536</v>
      </c>
      <c r="B58" t="s">
        <v>8</v>
      </c>
      <c r="C58" s="2">
        <v>22638.17</v>
      </c>
      <c r="D58" s="2">
        <v>26938.71</v>
      </c>
      <c r="E58" s="2">
        <v>24769.759999999998</v>
      </c>
      <c r="F58" s="2">
        <f>orcamento_empresa[[#This Row],[Realizado]]-orcamento_empresa[[#This Row],[Orçado]]</f>
        <v>4300.5400000000009</v>
      </c>
      <c r="G58" s="3">
        <f>(orcamento_empresa[[#This Row],[Realizado]]-orcamento_empresa[[#This Row],[Orçado]])/orcamento_empresa[[#This Row],[Orçado]]</f>
        <v>0.18996853544257336</v>
      </c>
      <c r="H58" s="3">
        <f>orcamento_empresa[[#This Row],[Realizado]]/orcamento_empresa[[#This Row],[Orçado]]</f>
        <v>1.1899685354425733</v>
      </c>
      <c r="I58" s="2">
        <f>orcamento_empresa[[#This Row],[Forecast]]-orcamento_empresa[[#This Row],[Realizado]]</f>
        <v>-2168.9500000000007</v>
      </c>
    </row>
    <row r="59" spans="1:9" x14ac:dyDescent="0.35">
      <c r="A59" s="1">
        <v>45566</v>
      </c>
      <c r="B59" t="s">
        <v>8</v>
      </c>
      <c r="C59" s="2">
        <v>23178.06</v>
      </c>
      <c r="D59" s="2">
        <v>15681.78</v>
      </c>
      <c r="E59" s="2">
        <v>26138.720000000001</v>
      </c>
      <c r="F59" s="2">
        <f>orcamento_empresa[[#This Row],[Realizado]]-orcamento_empresa[[#This Row],[Orçado]]</f>
        <v>-7496.2800000000007</v>
      </c>
      <c r="G59" s="3">
        <f>(orcamento_empresa[[#This Row],[Realizado]]-orcamento_empresa[[#This Row],[Orçado]])/orcamento_empresa[[#This Row],[Orçado]]</f>
        <v>-0.3234213734885491</v>
      </c>
      <c r="H59" s="3">
        <f>orcamento_empresa[[#This Row],[Realizado]]/orcamento_empresa[[#This Row],[Orçado]]</f>
        <v>0.67657862651145095</v>
      </c>
      <c r="I59" s="2">
        <f>orcamento_empresa[[#This Row],[Forecast]]-orcamento_empresa[[#This Row],[Realizado]]</f>
        <v>10456.94</v>
      </c>
    </row>
    <row r="60" spans="1:9" x14ac:dyDescent="0.35">
      <c r="A60" s="1">
        <v>45597</v>
      </c>
      <c r="B60" t="s">
        <v>8</v>
      </c>
      <c r="C60" s="2">
        <v>23730.83</v>
      </c>
      <c r="D60" s="2">
        <v>30207.01</v>
      </c>
      <c r="E60" s="2">
        <v>26194.38</v>
      </c>
      <c r="F60" s="2">
        <f>orcamento_empresa[[#This Row],[Realizado]]-orcamento_empresa[[#This Row],[Orçado]]</f>
        <v>6476.1799999999967</v>
      </c>
      <c r="G60" s="3">
        <f>(orcamento_empresa[[#This Row],[Realizado]]-orcamento_empresa[[#This Row],[Orçado]])/orcamento_empresa[[#This Row],[Orçado]]</f>
        <v>0.27290153778860649</v>
      </c>
      <c r="H60" s="3">
        <f>orcamento_empresa[[#This Row],[Realizado]]/orcamento_empresa[[#This Row],[Orçado]]</f>
        <v>1.2729015377886064</v>
      </c>
      <c r="I60" s="2">
        <f>orcamento_empresa[[#This Row],[Forecast]]-orcamento_empresa[[#This Row],[Realizado]]</f>
        <v>-4012.6299999999974</v>
      </c>
    </row>
    <row r="61" spans="1:9" x14ac:dyDescent="0.35">
      <c r="A61" s="1">
        <v>45627</v>
      </c>
      <c r="B61" t="s">
        <v>8</v>
      </c>
      <c r="C61" s="2">
        <v>24296.78</v>
      </c>
      <c r="D61" s="2">
        <v>23653.8</v>
      </c>
      <c r="E61" s="2">
        <v>22918.39</v>
      </c>
      <c r="F61" s="2">
        <f>orcamento_empresa[[#This Row],[Realizado]]-orcamento_empresa[[#This Row],[Orçado]]</f>
        <v>-642.97999999999956</v>
      </c>
      <c r="G61" s="3">
        <f>(orcamento_empresa[[#This Row],[Realizado]]-orcamento_empresa[[#This Row],[Orçado]])/orcamento_empresa[[#This Row],[Orçado]]</f>
        <v>-2.6463589002328688E-2</v>
      </c>
      <c r="H61" s="3">
        <f>orcamento_empresa[[#This Row],[Realizado]]/orcamento_empresa[[#This Row],[Orçado]]</f>
        <v>0.9735364109976713</v>
      </c>
      <c r="I61" s="2">
        <f>orcamento_empresa[[#This Row],[Forecast]]-orcamento_empresa[[#This Row],[Realizado]]</f>
        <v>-735.40999999999985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FD6A-C572-4C67-B42F-8FB3DC455C19}">
  <dimension ref="A1:O8"/>
  <sheetViews>
    <sheetView showGridLines="0" zoomScale="70" zoomScaleNormal="70" workbookViewId="0">
      <selection activeCell="H1" sqref="H1"/>
    </sheetView>
  </sheetViews>
  <sheetFormatPr defaultRowHeight="14.5" x14ac:dyDescent="0.35"/>
  <cols>
    <col min="1" max="1" width="14.6328125" bestFit="1" customWidth="1"/>
    <col min="2" max="13" width="13.6328125" customWidth="1"/>
    <col min="14" max="14" width="10.7265625" bestFit="1" customWidth="1"/>
  </cols>
  <sheetData>
    <row r="1" spans="1:15" ht="50" customHeight="1" x14ac:dyDescent="0.35">
      <c r="A1" s="25" t="s">
        <v>34</v>
      </c>
    </row>
    <row r="2" spans="1:15" hidden="1" x14ac:dyDescent="0.35">
      <c r="A2" s="11" t="s">
        <v>33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5" s="10" customFormat="1" ht="50" customHeight="1" thickBot="1" x14ac:dyDescent="0.4">
      <c r="A3"/>
      <c r="B3" s="14" t="s">
        <v>13</v>
      </c>
      <c r="C3" s="14" t="s">
        <v>14</v>
      </c>
      <c r="D3" s="14" t="s">
        <v>15</v>
      </c>
      <c r="E3" s="14" t="s">
        <v>16</v>
      </c>
      <c r="F3" s="14" t="s">
        <v>17</v>
      </c>
      <c r="G3" s="14" t="s">
        <v>18</v>
      </c>
      <c r="H3" s="14" t="s">
        <v>19</v>
      </c>
      <c r="I3" s="14" t="s">
        <v>20</v>
      </c>
      <c r="J3" s="14" t="s">
        <v>21</v>
      </c>
      <c r="K3" s="14" t="s">
        <v>22</v>
      </c>
      <c r="L3" s="14" t="s">
        <v>23</v>
      </c>
      <c r="M3" s="14" t="s">
        <v>24</v>
      </c>
    </row>
    <row r="4" spans="1:15" s="10" customFormat="1" ht="50" customHeight="1" thickBot="1" x14ac:dyDescent="0.4">
      <c r="A4" s="14" t="s">
        <v>4</v>
      </c>
      <c r="B4" s="15">
        <v>7.3247867085765583E-2</v>
      </c>
      <c r="C4" s="16">
        <v>-0.15727861453429429</v>
      </c>
      <c r="D4" s="16">
        <v>-1.2110525880185657E-2</v>
      </c>
      <c r="E4" s="16">
        <v>-0.11043403228992311</v>
      </c>
      <c r="F4" s="16">
        <v>-5.8685526884849827E-2</v>
      </c>
      <c r="G4" s="16">
        <v>2.7627821491615419E-2</v>
      </c>
      <c r="H4" s="16">
        <v>0.16894747341091265</v>
      </c>
      <c r="I4" s="16">
        <v>-0.27466613214778246</v>
      </c>
      <c r="J4" s="16">
        <v>-2.7555294075463629E-2</v>
      </c>
      <c r="K4" s="16">
        <v>-0.15795070885399712</v>
      </c>
      <c r="L4" s="16">
        <v>-2.5504528731092853E-3</v>
      </c>
      <c r="M4" s="17">
        <v>4.238854215373352E-2</v>
      </c>
    </row>
    <row r="5" spans="1:15" s="10" customFormat="1" ht="50" customHeight="1" thickBot="1" x14ac:dyDescent="0.4">
      <c r="A5" s="14" t="s">
        <v>5</v>
      </c>
      <c r="B5" s="18">
        <v>-8.8359731280341205E-2</v>
      </c>
      <c r="C5" s="13">
        <v>-8.6023883026733736E-2</v>
      </c>
      <c r="D5" s="13">
        <v>-1.875230698763013E-3</v>
      </c>
      <c r="E5" s="13">
        <v>0.11106595192121602</v>
      </c>
      <c r="F5" s="13">
        <v>2.7408075844508967E-2</v>
      </c>
      <c r="G5" s="13">
        <v>-0.16938283003861168</v>
      </c>
      <c r="H5" s="13">
        <v>9.1524048507663144E-2</v>
      </c>
      <c r="I5" s="13">
        <v>-1.3929372692423291E-2</v>
      </c>
      <c r="J5" s="13">
        <v>-0.17306915688308835</v>
      </c>
      <c r="K5" s="13">
        <v>-5.2402024913258564E-2</v>
      </c>
      <c r="L5" s="13">
        <v>3.7988715230753381E-2</v>
      </c>
      <c r="M5" s="19">
        <v>3.4820188510716631E-2</v>
      </c>
    </row>
    <row r="6" spans="1:15" s="10" customFormat="1" ht="50" customHeight="1" thickBot="1" x14ac:dyDescent="0.4">
      <c r="A6" s="14" t="s">
        <v>7</v>
      </c>
      <c r="B6" s="18">
        <v>-0.18620395485169305</v>
      </c>
      <c r="C6" s="13">
        <v>0.11733716578755413</v>
      </c>
      <c r="D6" s="13">
        <v>-6.8672022506176517E-2</v>
      </c>
      <c r="E6" s="13">
        <v>-0.10035253799383075</v>
      </c>
      <c r="F6" s="13">
        <v>-2.6692359952024354E-2</v>
      </c>
      <c r="G6" s="13">
        <v>6.2423751516670518E-2</v>
      </c>
      <c r="H6" s="13">
        <v>3.1671140768746359E-2</v>
      </c>
      <c r="I6" s="13">
        <v>0.16720640387944485</v>
      </c>
      <c r="J6" s="13">
        <v>-3.7300244739389414E-2</v>
      </c>
      <c r="K6" s="13">
        <v>-3.0624697690995704E-2</v>
      </c>
      <c r="L6" s="13">
        <v>0.15039925941786217</v>
      </c>
      <c r="M6" s="19">
        <v>-0.31021946420698937</v>
      </c>
      <c r="O6" s="12"/>
    </row>
    <row r="7" spans="1:15" s="10" customFormat="1" ht="50" customHeight="1" thickBot="1" x14ac:dyDescent="0.4">
      <c r="A7" s="14" t="s">
        <v>6</v>
      </c>
      <c r="B7" s="18">
        <v>-0.37354155602761557</v>
      </c>
      <c r="C7" s="13">
        <v>0.12542717001711637</v>
      </c>
      <c r="D7" s="13">
        <v>9.2878650910817373E-2</v>
      </c>
      <c r="E7" s="13">
        <v>4.0860309188098028E-2</v>
      </c>
      <c r="F7" s="13">
        <v>-0.17132757526562464</v>
      </c>
      <c r="G7" s="13">
        <v>0.27791175346567493</v>
      </c>
      <c r="H7" s="13">
        <v>0.17789865091348769</v>
      </c>
      <c r="I7" s="13">
        <v>8.4868847030214356E-2</v>
      </c>
      <c r="J7" s="13">
        <v>5.9962330149333991E-2</v>
      </c>
      <c r="K7" s="13">
        <v>8.4944592536637636E-2</v>
      </c>
      <c r="L7" s="13">
        <v>-0.14013618809917783</v>
      </c>
      <c r="M7" s="19">
        <v>-2.6779318491249791E-2</v>
      </c>
    </row>
    <row r="8" spans="1:15" s="10" customFormat="1" ht="50" customHeight="1" thickBot="1" x14ac:dyDescent="0.4">
      <c r="A8" s="14" t="s">
        <v>8</v>
      </c>
      <c r="B8" s="20">
        <v>-0.14513334755707272</v>
      </c>
      <c r="C8" s="21">
        <v>-7.5507212249780103E-2</v>
      </c>
      <c r="D8" s="21">
        <v>-0.31928077753449996</v>
      </c>
      <c r="E8" s="21">
        <v>-2.3084656828809614E-3</v>
      </c>
      <c r="F8" s="21">
        <v>0.11909926815901967</v>
      </c>
      <c r="G8" s="21">
        <v>-0.10785586347555892</v>
      </c>
      <c r="H8" s="21">
        <v>-8.9429343271059409E-3</v>
      </c>
      <c r="I8" s="21">
        <v>-1.08661584697105E-2</v>
      </c>
      <c r="J8" s="21">
        <v>0.18996853544257336</v>
      </c>
      <c r="K8" s="21">
        <v>-0.3234213734885491</v>
      </c>
      <c r="L8" s="21">
        <v>0.27290153778860649</v>
      </c>
      <c r="M8" s="22">
        <v>-2.6463589002328688E-2</v>
      </c>
    </row>
  </sheetData>
  <conditionalFormatting pivot="1" sqref="B4:M8">
    <cfRule type="colorScale" priority="1">
      <colorScale>
        <cfvo type="min"/>
        <cfvo type="percentile" val="50"/>
        <cfvo type="max"/>
        <color rgb="FFF8696B"/>
        <color theme="0"/>
        <color rgb="FF0070C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C151-2F51-456C-BC01-B22829A32821}">
  <dimension ref="A3:D8"/>
  <sheetViews>
    <sheetView showGridLines="0" tabSelected="1" workbookViewId="0"/>
  </sheetViews>
  <sheetFormatPr defaultRowHeight="14.5" x14ac:dyDescent="0.35"/>
  <cols>
    <col min="1" max="1" width="15.6328125" customWidth="1"/>
    <col min="2" max="4" width="13.6328125" customWidth="1"/>
    <col min="5" max="5" width="14.26953125" bestFit="1" customWidth="1"/>
    <col min="6" max="6" width="13.26953125" bestFit="1" customWidth="1"/>
    <col min="7" max="7" width="14.26953125" bestFit="1" customWidth="1"/>
    <col min="8" max="8" width="13.26953125" bestFit="1" customWidth="1"/>
    <col min="9" max="9" width="14.26953125" bestFit="1" customWidth="1"/>
    <col min="10" max="10" width="13.26953125" bestFit="1" customWidth="1"/>
    <col min="11" max="11" width="14.26953125" bestFit="1" customWidth="1"/>
    <col min="12" max="12" width="13.26953125" bestFit="1" customWidth="1"/>
    <col min="13" max="13" width="14.26953125" bestFit="1" customWidth="1"/>
    <col min="14" max="14" width="13.26953125" bestFit="1" customWidth="1"/>
    <col min="15" max="15" width="14.26953125" bestFit="1" customWidth="1"/>
    <col min="16" max="16" width="13.26953125" bestFit="1" customWidth="1"/>
    <col min="17" max="17" width="14.26953125" bestFit="1" customWidth="1"/>
    <col min="18" max="18" width="13.26953125" bestFit="1" customWidth="1"/>
    <col min="19" max="19" width="14.26953125" bestFit="1" customWidth="1"/>
    <col min="20" max="20" width="13.26953125" bestFit="1" customWidth="1"/>
    <col min="21" max="21" width="14.26953125" bestFit="1" customWidth="1"/>
    <col min="22" max="22" width="13.26953125" bestFit="1" customWidth="1"/>
    <col min="23" max="23" width="14.26953125" bestFit="1" customWidth="1"/>
    <col min="24" max="24" width="13.26953125" bestFit="1" customWidth="1"/>
    <col min="25" max="25" width="14.26953125" bestFit="1" customWidth="1"/>
    <col min="26" max="26" width="13.26953125" bestFit="1" customWidth="1"/>
    <col min="27" max="27" width="14.26953125" bestFit="1" customWidth="1"/>
    <col min="28" max="28" width="13.26953125" bestFit="1" customWidth="1"/>
    <col min="29" max="29" width="14.26953125" bestFit="1" customWidth="1"/>
    <col min="30" max="30" width="13.26953125" bestFit="1" customWidth="1"/>
    <col min="31" max="31" width="14.26953125" bestFit="1" customWidth="1"/>
    <col min="32" max="32" width="13.26953125" bestFit="1" customWidth="1"/>
    <col min="33" max="33" width="14.26953125" bestFit="1" customWidth="1"/>
    <col min="34" max="34" width="13.26953125" bestFit="1" customWidth="1"/>
    <col min="35" max="35" width="14.26953125" bestFit="1" customWidth="1"/>
    <col min="36" max="36" width="13.26953125" bestFit="1" customWidth="1"/>
    <col min="37" max="37" width="14.26953125" bestFit="1" customWidth="1"/>
    <col min="38" max="38" width="13.26953125" bestFit="1" customWidth="1"/>
    <col min="39" max="39" width="14.26953125" bestFit="1" customWidth="1"/>
    <col min="40" max="40" width="13.26953125" bestFit="1" customWidth="1"/>
    <col min="41" max="41" width="14.26953125" bestFit="1" customWidth="1"/>
    <col min="42" max="42" width="13.26953125" bestFit="1" customWidth="1"/>
    <col min="43" max="43" width="14.26953125" bestFit="1" customWidth="1"/>
    <col min="44" max="44" width="13.26953125" bestFit="1" customWidth="1"/>
    <col min="45" max="45" width="14.26953125" bestFit="1" customWidth="1"/>
    <col min="46" max="46" width="13.26953125" bestFit="1" customWidth="1"/>
    <col min="47" max="47" width="14.26953125" bestFit="1" customWidth="1"/>
    <col min="48" max="48" width="13.26953125" bestFit="1" customWidth="1"/>
    <col min="49" max="49" width="14.26953125" bestFit="1" customWidth="1"/>
    <col min="50" max="50" width="13.26953125" bestFit="1" customWidth="1"/>
    <col min="51" max="51" width="14.26953125" bestFit="1" customWidth="1"/>
    <col min="52" max="52" width="13.26953125" bestFit="1" customWidth="1"/>
    <col min="53" max="53" width="14.26953125" bestFit="1" customWidth="1"/>
    <col min="54" max="54" width="13.26953125" bestFit="1" customWidth="1"/>
    <col min="55" max="55" width="14.26953125" bestFit="1" customWidth="1"/>
    <col min="56" max="56" width="13.26953125" bestFit="1" customWidth="1"/>
    <col min="57" max="57" width="14.26953125" bestFit="1" customWidth="1"/>
    <col min="58" max="58" width="13.26953125" bestFit="1" customWidth="1"/>
    <col min="59" max="59" width="14.26953125" bestFit="1" customWidth="1"/>
    <col min="60" max="60" width="13.26953125" bestFit="1" customWidth="1"/>
    <col min="61" max="61" width="14.26953125" bestFit="1" customWidth="1"/>
    <col min="62" max="62" width="13.26953125" bestFit="1" customWidth="1"/>
    <col min="63" max="63" width="14.26953125" bestFit="1" customWidth="1"/>
    <col min="64" max="64" width="13.26953125" bestFit="1" customWidth="1"/>
    <col min="65" max="65" width="14.26953125" bestFit="1" customWidth="1"/>
    <col min="66" max="66" width="13.26953125" bestFit="1" customWidth="1"/>
    <col min="67" max="67" width="14.26953125" bestFit="1" customWidth="1"/>
    <col min="68" max="68" width="13.26953125" bestFit="1" customWidth="1"/>
    <col min="69" max="69" width="14.26953125" bestFit="1" customWidth="1"/>
    <col min="70" max="70" width="13.26953125" bestFit="1" customWidth="1"/>
    <col min="71" max="71" width="14.26953125" bestFit="1" customWidth="1"/>
    <col min="72" max="72" width="13.26953125" bestFit="1" customWidth="1"/>
    <col min="73" max="73" width="14.26953125" bestFit="1" customWidth="1"/>
    <col min="74" max="74" width="13.26953125" bestFit="1" customWidth="1"/>
    <col min="75" max="75" width="14.26953125" bestFit="1" customWidth="1"/>
    <col min="76" max="76" width="13.26953125" bestFit="1" customWidth="1"/>
    <col min="77" max="77" width="14.26953125" bestFit="1" customWidth="1"/>
    <col min="78" max="78" width="13.26953125" bestFit="1" customWidth="1"/>
    <col min="79" max="79" width="14.26953125" bestFit="1" customWidth="1"/>
    <col min="80" max="80" width="13.26953125" bestFit="1" customWidth="1"/>
    <col min="81" max="81" width="14.26953125" bestFit="1" customWidth="1"/>
    <col min="82" max="82" width="13.26953125" bestFit="1" customWidth="1"/>
    <col min="83" max="83" width="14.26953125" bestFit="1" customWidth="1"/>
    <col min="84" max="84" width="13.26953125" bestFit="1" customWidth="1"/>
    <col min="85" max="85" width="14.26953125" bestFit="1" customWidth="1"/>
    <col min="86" max="86" width="13.26953125" bestFit="1" customWidth="1"/>
    <col min="87" max="87" width="14.26953125" bestFit="1" customWidth="1"/>
    <col min="88" max="88" width="13.26953125" bestFit="1" customWidth="1"/>
    <col min="89" max="89" width="14.26953125" bestFit="1" customWidth="1"/>
    <col min="90" max="90" width="13.26953125" bestFit="1" customWidth="1"/>
    <col min="91" max="91" width="14.26953125" bestFit="1" customWidth="1"/>
    <col min="92" max="92" width="13.26953125" bestFit="1" customWidth="1"/>
    <col min="93" max="93" width="14.26953125" bestFit="1" customWidth="1"/>
    <col min="94" max="94" width="13.26953125" bestFit="1" customWidth="1"/>
    <col min="95" max="95" width="14.26953125" bestFit="1" customWidth="1"/>
    <col min="96" max="96" width="13.26953125" bestFit="1" customWidth="1"/>
    <col min="97" max="97" width="14.26953125" bestFit="1" customWidth="1"/>
    <col min="98" max="98" width="13.26953125" bestFit="1" customWidth="1"/>
    <col min="99" max="99" width="14.26953125" bestFit="1" customWidth="1"/>
    <col min="100" max="100" width="13.26953125" bestFit="1" customWidth="1"/>
    <col min="101" max="101" width="14.26953125" bestFit="1" customWidth="1"/>
    <col min="102" max="102" width="13.26953125" bestFit="1" customWidth="1"/>
    <col min="103" max="103" width="14.26953125" bestFit="1" customWidth="1"/>
    <col min="104" max="104" width="13.26953125" bestFit="1" customWidth="1"/>
    <col min="105" max="105" width="14.26953125" bestFit="1" customWidth="1"/>
    <col min="106" max="106" width="13.26953125" bestFit="1" customWidth="1"/>
    <col min="107" max="107" width="14.26953125" bestFit="1" customWidth="1"/>
    <col min="108" max="108" width="13.26953125" bestFit="1" customWidth="1"/>
    <col min="109" max="109" width="14.26953125" bestFit="1" customWidth="1"/>
    <col min="110" max="110" width="13.26953125" bestFit="1" customWidth="1"/>
    <col min="111" max="111" width="14.26953125" bestFit="1" customWidth="1"/>
    <col min="112" max="112" width="13.26953125" bestFit="1" customWidth="1"/>
    <col min="113" max="113" width="14.26953125" bestFit="1" customWidth="1"/>
    <col min="114" max="114" width="13.26953125" bestFit="1" customWidth="1"/>
    <col min="115" max="115" width="14.26953125" bestFit="1" customWidth="1"/>
    <col min="116" max="116" width="13.26953125" bestFit="1" customWidth="1"/>
    <col min="117" max="117" width="14.26953125" bestFit="1" customWidth="1"/>
    <col min="118" max="118" width="13.26953125" bestFit="1" customWidth="1"/>
    <col min="119" max="119" width="14.26953125" bestFit="1" customWidth="1"/>
    <col min="120" max="120" width="13.26953125" bestFit="1" customWidth="1"/>
    <col min="121" max="121" width="14.26953125" bestFit="1" customWidth="1"/>
    <col min="122" max="122" width="19.36328125" bestFit="1" customWidth="1"/>
    <col min="123" max="123" width="20.36328125" bestFit="1" customWidth="1"/>
  </cols>
  <sheetData>
    <row r="3" spans="1:4" x14ac:dyDescent="0.35">
      <c r="A3" s="7" t="s">
        <v>1</v>
      </c>
      <c r="B3" t="s">
        <v>31</v>
      </c>
      <c r="C3" t="s">
        <v>30</v>
      </c>
      <c r="D3" t="s">
        <v>32</v>
      </c>
    </row>
    <row r="4" spans="1:4" x14ac:dyDescent="0.35">
      <c r="A4" s="23" t="s">
        <v>4</v>
      </c>
      <c r="B4" s="24">
        <v>308848.54000000004</v>
      </c>
      <c r="C4" s="24">
        <v>319089.85000000003</v>
      </c>
      <c r="D4" s="24">
        <v>296263.57999999996</v>
      </c>
    </row>
    <row r="5" spans="1:4" x14ac:dyDescent="0.35">
      <c r="A5" s="8" t="s">
        <v>5</v>
      </c>
      <c r="B5" s="9">
        <v>287742.93000000005</v>
      </c>
      <c r="C5" s="9">
        <v>278900.20999999996</v>
      </c>
      <c r="D5" s="9">
        <v>281259.13999999996</v>
      </c>
    </row>
    <row r="6" spans="1:4" x14ac:dyDescent="0.35">
      <c r="A6" s="23" t="s">
        <v>7</v>
      </c>
      <c r="B6" s="24">
        <v>290912.5</v>
      </c>
      <c r="C6" s="24">
        <v>294693.26999999996</v>
      </c>
      <c r="D6" s="24">
        <v>285308.51999999996</v>
      </c>
    </row>
    <row r="7" spans="1:4" x14ac:dyDescent="0.35">
      <c r="A7" s="8" t="s">
        <v>6</v>
      </c>
      <c r="B7" s="9">
        <v>191381.91999999998</v>
      </c>
      <c r="C7" s="9">
        <v>185940.13999999996</v>
      </c>
      <c r="D7" s="9">
        <v>195261.44</v>
      </c>
    </row>
    <row r="8" spans="1:4" x14ac:dyDescent="0.35">
      <c r="A8" s="23" t="s">
        <v>8</v>
      </c>
      <c r="B8" s="24">
        <v>256962.36000000002</v>
      </c>
      <c r="C8" s="24">
        <v>261850.81</v>
      </c>
      <c r="D8" s="24">
        <v>248853.5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BA7E-A9FF-4A72-AA6F-C469452FAD5A}">
  <dimension ref="A3:F16"/>
  <sheetViews>
    <sheetView showGridLines="0" workbookViewId="0"/>
  </sheetViews>
  <sheetFormatPr defaultRowHeight="14.5" x14ac:dyDescent="0.35"/>
  <cols>
    <col min="1" max="1" width="10.6328125" customWidth="1"/>
    <col min="2" max="6" width="13.6328125" customWidth="1"/>
    <col min="7" max="7" width="12.7265625" bestFit="1" customWidth="1"/>
    <col min="8" max="13" width="11.1796875" bestFit="1" customWidth="1"/>
    <col min="14" max="14" width="12.7265625" bestFit="1" customWidth="1"/>
  </cols>
  <sheetData>
    <row r="3" spans="1:6" hidden="1" x14ac:dyDescent="0.35">
      <c r="A3" s="7" t="s">
        <v>27</v>
      </c>
      <c r="B3" s="7" t="s">
        <v>25</v>
      </c>
    </row>
    <row r="4" spans="1:6" x14ac:dyDescent="0.35">
      <c r="A4" s="7" t="s">
        <v>35</v>
      </c>
      <c r="B4" t="s">
        <v>4</v>
      </c>
      <c r="C4" t="s">
        <v>5</v>
      </c>
      <c r="D4" t="s">
        <v>7</v>
      </c>
      <c r="E4" t="s">
        <v>6</v>
      </c>
      <c r="F4" t="s">
        <v>8</v>
      </c>
    </row>
    <row r="5" spans="1:6" x14ac:dyDescent="0.35">
      <c r="A5" s="23" t="s">
        <v>13</v>
      </c>
      <c r="B5" s="24">
        <v>22270</v>
      </c>
      <c r="C5" s="24">
        <v>20393</v>
      </c>
      <c r="D5" s="24">
        <v>22858</v>
      </c>
      <c r="E5" s="24">
        <v>15064</v>
      </c>
      <c r="F5" s="24">
        <v>18748</v>
      </c>
    </row>
    <row r="6" spans="1:6" x14ac:dyDescent="0.35">
      <c r="A6" s="8" t="s">
        <v>14</v>
      </c>
      <c r="B6" s="9">
        <v>22847.48</v>
      </c>
      <c r="C6" s="9">
        <v>20983.94</v>
      </c>
      <c r="D6" s="9">
        <v>23100.95</v>
      </c>
      <c r="E6" s="9">
        <v>15219.35</v>
      </c>
      <c r="F6" s="9">
        <v>19195.12</v>
      </c>
    </row>
    <row r="7" spans="1:6" x14ac:dyDescent="0.35">
      <c r="A7" s="23" t="s">
        <v>15</v>
      </c>
      <c r="B7" s="24">
        <v>23439.94</v>
      </c>
      <c r="C7" s="24">
        <v>21592.01</v>
      </c>
      <c r="D7" s="24">
        <v>23346.48</v>
      </c>
      <c r="E7" s="24">
        <v>15376.3</v>
      </c>
      <c r="F7" s="24">
        <v>19652.89</v>
      </c>
    </row>
    <row r="8" spans="1:6" x14ac:dyDescent="0.35">
      <c r="A8" s="8" t="s">
        <v>16</v>
      </c>
      <c r="B8" s="9">
        <v>24047.75</v>
      </c>
      <c r="C8" s="9">
        <v>22217.7</v>
      </c>
      <c r="D8" s="9">
        <v>23594.62</v>
      </c>
      <c r="E8" s="9">
        <v>15534.88</v>
      </c>
      <c r="F8" s="9">
        <v>20121.59</v>
      </c>
    </row>
    <row r="9" spans="1:6" x14ac:dyDescent="0.35">
      <c r="A9" s="23" t="s">
        <v>17</v>
      </c>
      <c r="B9" s="24">
        <v>24671.33</v>
      </c>
      <c r="C9" s="24">
        <v>22861.51</v>
      </c>
      <c r="D9" s="24">
        <v>23845.4</v>
      </c>
      <c r="E9" s="24">
        <v>15695.08</v>
      </c>
      <c r="F9" s="24">
        <v>20601.47</v>
      </c>
    </row>
    <row r="10" spans="1:6" x14ac:dyDescent="0.35">
      <c r="A10" s="8" t="s">
        <v>18</v>
      </c>
      <c r="B10" s="9">
        <v>25311.08</v>
      </c>
      <c r="C10" s="9">
        <v>23523.99</v>
      </c>
      <c r="D10" s="9">
        <v>24098.84</v>
      </c>
      <c r="E10" s="9">
        <v>15856.94</v>
      </c>
      <c r="F10" s="9">
        <v>21092.78</v>
      </c>
    </row>
    <row r="11" spans="1:6" x14ac:dyDescent="0.35">
      <c r="A11" s="23" t="s">
        <v>19</v>
      </c>
      <c r="B11" s="24">
        <v>25967.42</v>
      </c>
      <c r="C11" s="24">
        <v>24205.66</v>
      </c>
      <c r="D11" s="24">
        <v>24354.98</v>
      </c>
      <c r="E11" s="24">
        <v>16020.47</v>
      </c>
      <c r="F11" s="24">
        <v>21595.82</v>
      </c>
    </row>
    <row r="12" spans="1:6" x14ac:dyDescent="0.35">
      <c r="A12" s="8" t="s">
        <v>20</v>
      </c>
      <c r="B12" s="9">
        <v>26640.78</v>
      </c>
      <c r="C12" s="9">
        <v>24907.08</v>
      </c>
      <c r="D12" s="9">
        <v>24613.83</v>
      </c>
      <c r="E12" s="9">
        <v>16185.68</v>
      </c>
      <c r="F12" s="9">
        <v>22110.85</v>
      </c>
    </row>
    <row r="13" spans="1:6" x14ac:dyDescent="0.35">
      <c r="A13" s="23" t="s">
        <v>21</v>
      </c>
      <c r="B13" s="24">
        <v>27331.59</v>
      </c>
      <c r="C13" s="24">
        <v>25628.83</v>
      </c>
      <c r="D13" s="24">
        <v>24875.439999999999</v>
      </c>
      <c r="E13" s="24">
        <v>16352.6</v>
      </c>
      <c r="F13" s="24">
        <v>22638.17</v>
      </c>
    </row>
    <row r="14" spans="1:6" x14ac:dyDescent="0.35">
      <c r="A14" s="8" t="s">
        <v>22</v>
      </c>
      <c r="B14" s="9">
        <v>28040.33</v>
      </c>
      <c r="C14" s="9">
        <v>26371.5</v>
      </c>
      <c r="D14" s="9">
        <v>25139.84</v>
      </c>
      <c r="E14" s="9">
        <v>16521.240000000002</v>
      </c>
      <c r="F14" s="9">
        <v>23178.06</v>
      </c>
    </row>
    <row r="15" spans="1:6" x14ac:dyDescent="0.35">
      <c r="A15" s="23" t="s">
        <v>23</v>
      </c>
      <c r="B15" s="24">
        <v>28767.439999999999</v>
      </c>
      <c r="C15" s="24">
        <v>27135.69</v>
      </c>
      <c r="D15" s="24">
        <v>25407.040000000001</v>
      </c>
      <c r="E15" s="24">
        <v>16691.62</v>
      </c>
      <c r="F15" s="24">
        <v>23730.83</v>
      </c>
    </row>
    <row r="16" spans="1:6" x14ac:dyDescent="0.35">
      <c r="A16" s="8" t="s">
        <v>24</v>
      </c>
      <c r="B16" s="9">
        <v>29513.4</v>
      </c>
      <c r="C16" s="9">
        <v>27922.02</v>
      </c>
      <c r="D16" s="9">
        <v>25677.08</v>
      </c>
      <c r="E16" s="9">
        <v>16863.759999999998</v>
      </c>
      <c r="F16" s="9">
        <v>24296.78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296A-4724-4760-BF53-D248BF8B5957}">
  <dimension ref="A3:F16"/>
  <sheetViews>
    <sheetView showGridLines="0" workbookViewId="0"/>
  </sheetViews>
  <sheetFormatPr defaultRowHeight="14.5" x14ac:dyDescent="0.35"/>
  <cols>
    <col min="1" max="1" width="10.6328125" customWidth="1"/>
    <col min="2" max="6" width="13.6328125" customWidth="1"/>
    <col min="7" max="7" width="12.7265625" bestFit="1" customWidth="1"/>
    <col min="8" max="13" width="11.1796875" bestFit="1" customWidth="1"/>
    <col min="14" max="14" width="12.7265625" bestFit="1" customWidth="1"/>
    <col min="15" max="15" width="13.7265625" bestFit="1" customWidth="1"/>
    <col min="16" max="16" width="11.7265625" bestFit="1" customWidth="1"/>
    <col min="17" max="17" width="14.7265625" bestFit="1" customWidth="1"/>
    <col min="18" max="18" width="12.26953125" bestFit="1" customWidth="1"/>
    <col min="19" max="19" width="15.26953125" bestFit="1" customWidth="1"/>
    <col min="20" max="20" width="11.453125" bestFit="1" customWidth="1"/>
    <col min="21" max="21" width="14.453125" bestFit="1" customWidth="1"/>
    <col min="22" max="22" width="11.81640625" bestFit="1" customWidth="1"/>
    <col min="23" max="23" width="14.81640625" bestFit="1" customWidth="1"/>
    <col min="24" max="24" width="11.6328125" bestFit="1" customWidth="1"/>
    <col min="25" max="25" width="14.6328125" bestFit="1" customWidth="1"/>
    <col min="26" max="26" width="10.7265625" bestFit="1" customWidth="1"/>
  </cols>
  <sheetData>
    <row r="3" spans="1:6" hidden="1" x14ac:dyDescent="0.35">
      <c r="A3" s="7" t="s">
        <v>28</v>
      </c>
      <c r="B3" s="7" t="s">
        <v>25</v>
      </c>
    </row>
    <row r="4" spans="1:6" x14ac:dyDescent="0.35">
      <c r="A4" s="7" t="s">
        <v>35</v>
      </c>
      <c r="B4" t="s">
        <v>4</v>
      </c>
      <c r="C4" t="s">
        <v>5</v>
      </c>
      <c r="D4" t="s">
        <v>7</v>
      </c>
      <c r="E4" t="s">
        <v>6</v>
      </c>
      <c r="F4" t="s">
        <v>8</v>
      </c>
    </row>
    <row r="5" spans="1:6" x14ac:dyDescent="0.35">
      <c r="A5" s="23" t="s">
        <v>13</v>
      </c>
      <c r="B5" s="24">
        <v>23901.23</v>
      </c>
      <c r="C5" s="24">
        <v>18591.080000000002</v>
      </c>
      <c r="D5" s="24">
        <v>18601.75</v>
      </c>
      <c r="E5" s="24">
        <v>9436.9699999999993</v>
      </c>
      <c r="F5" s="24">
        <v>16027.04</v>
      </c>
    </row>
    <row r="6" spans="1:6" x14ac:dyDescent="0.35">
      <c r="A6" s="8" t="s">
        <v>14</v>
      </c>
      <c r="B6" s="9">
        <v>19254.060000000001</v>
      </c>
      <c r="C6" s="9">
        <v>19178.82</v>
      </c>
      <c r="D6" s="9">
        <v>25811.55</v>
      </c>
      <c r="E6" s="9">
        <v>17128.27</v>
      </c>
      <c r="F6" s="9">
        <v>17745.75</v>
      </c>
    </row>
    <row r="7" spans="1:6" x14ac:dyDescent="0.35">
      <c r="A7" s="23" t="s">
        <v>15</v>
      </c>
      <c r="B7" s="24">
        <v>23156.07</v>
      </c>
      <c r="C7" s="24">
        <v>21551.52</v>
      </c>
      <c r="D7" s="24">
        <v>21743.23</v>
      </c>
      <c r="E7" s="24">
        <v>16804.43</v>
      </c>
      <c r="F7" s="24">
        <v>13378.1</v>
      </c>
    </row>
    <row r="8" spans="1:6" x14ac:dyDescent="0.35">
      <c r="A8" s="8" t="s">
        <v>16</v>
      </c>
      <c r="B8" s="9">
        <v>21392.06</v>
      </c>
      <c r="C8" s="9">
        <v>24685.33</v>
      </c>
      <c r="D8" s="9">
        <v>21226.84</v>
      </c>
      <c r="E8" s="9">
        <v>16169.64</v>
      </c>
      <c r="F8" s="9">
        <v>20075.14</v>
      </c>
    </row>
    <row r="9" spans="1:6" x14ac:dyDescent="0.35">
      <c r="A9" s="23" t="s">
        <v>17</v>
      </c>
      <c r="B9" s="24">
        <v>23223.48</v>
      </c>
      <c r="C9" s="24">
        <v>23488.1</v>
      </c>
      <c r="D9" s="24">
        <v>23208.91</v>
      </c>
      <c r="E9" s="24">
        <v>13006.08</v>
      </c>
      <c r="F9" s="24">
        <v>23055.09</v>
      </c>
    </row>
    <row r="10" spans="1:6" x14ac:dyDescent="0.35">
      <c r="A10" s="8" t="s">
        <v>18</v>
      </c>
      <c r="B10" s="9">
        <v>26010.37</v>
      </c>
      <c r="C10" s="9">
        <v>19539.43</v>
      </c>
      <c r="D10" s="9">
        <v>25603.18</v>
      </c>
      <c r="E10" s="9">
        <v>20263.77</v>
      </c>
      <c r="F10" s="9">
        <v>18817.8</v>
      </c>
    </row>
    <row r="11" spans="1:6" x14ac:dyDescent="0.35">
      <c r="A11" s="23" t="s">
        <v>19</v>
      </c>
      <c r="B11" s="24">
        <v>30354.55</v>
      </c>
      <c r="C11" s="24">
        <v>26421.06</v>
      </c>
      <c r="D11" s="24">
        <v>25126.33</v>
      </c>
      <c r="E11" s="24">
        <v>18870.490000000002</v>
      </c>
      <c r="F11" s="24">
        <v>21402.69</v>
      </c>
    </row>
    <row r="12" spans="1:6" x14ac:dyDescent="0.35">
      <c r="A12" s="8" t="s">
        <v>20</v>
      </c>
      <c r="B12" s="9">
        <v>19323.46</v>
      </c>
      <c r="C12" s="9">
        <v>24560.14</v>
      </c>
      <c r="D12" s="9">
        <v>28729.42</v>
      </c>
      <c r="E12" s="9">
        <v>17559.34</v>
      </c>
      <c r="F12" s="9">
        <v>21870.59</v>
      </c>
    </row>
    <row r="13" spans="1:6" x14ac:dyDescent="0.35">
      <c r="A13" s="23" t="s">
        <v>21</v>
      </c>
      <c r="B13" s="24">
        <v>26578.46</v>
      </c>
      <c r="C13" s="24">
        <v>21193.27</v>
      </c>
      <c r="D13" s="24">
        <v>23947.58</v>
      </c>
      <c r="E13" s="24">
        <v>17333.14</v>
      </c>
      <c r="F13" s="24">
        <v>26938.71</v>
      </c>
    </row>
    <row r="14" spans="1:6" x14ac:dyDescent="0.35">
      <c r="A14" s="8" t="s">
        <v>22</v>
      </c>
      <c r="B14" s="9">
        <v>23611.34</v>
      </c>
      <c r="C14" s="9">
        <v>24989.58</v>
      </c>
      <c r="D14" s="9">
        <v>24369.94</v>
      </c>
      <c r="E14" s="9">
        <v>17924.63</v>
      </c>
      <c r="F14" s="9">
        <v>15681.78</v>
      </c>
    </row>
    <row r="15" spans="1:6" x14ac:dyDescent="0.35">
      <c r="A15" s="23" t="s">
        <v>23</v>
      </c>
      <c r="B15" s="24">
        <v>28694.07</v>
      </c>
      <c r="C15" s="24">
        <v>28166.54</v>
      </c>
      <c r="D15" s="24">
        <v>29228.240000000002</v>
      </c>
      <c r="E15" s="24">
        <v>14352.52</v>
      </c>
      <c r="F15" s="24">
        <v>30207.01</v>
      </c>
    </row>
    <row r="16" spans="1:6" x14ac:dyDescent="0.35">
      <c r="A16" s="8" t="s">
        <v>24</v>
      </c>
      <c r="B16" s="9">
        <v>30764.43</v>
      </c>
      <c r="C16" s="9">
        <v>28894.27</v>
      </c>
      <c r="D16" s="9">
        <v>17711.55</v>
      </c>
      <c r="E16" s="9">
        <v>16412.16</v>
      </c>
      <c r="F16" s="9">
        <v>23653.8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F0F6-38E2-4975-89A4-7577619F8EA9}">
  <dimension ref="A3:F16"/>
  <sheetViews>
    <sheetView showGridLines="0" workbookViewId="0"/>
  </sheetViews>
  <sheetFormatPr defaultRowHeight="14.5" x14ac:dyDescent="0.35"/>
  <cols>
    <col min="1" max="1" width="10.6328125" customWidth="1"/>
    <col min="2" max="6" width="13.6328125" customWidth="1"/>
    <col min="7" max="7" width="12.7265625" bestFit="1" customWidth="1"/>
    <col min="8" max="13" width="11.1796875" bestFit="1" customWidth="1"/>
    <col min="14" max="14" width="12.7265625" bestFit="1" customWidth="1"/>
  </cols>
  <sheetData>
    <row r="3" spans="1:6" hidden="1" x14ac:dyDescent="0.35">
      <c r="A3" s="7" t="s">
        <v>29</v>
      </c>
      <c r="B3" s="7" t="s">
        <v>25</v>
      </c>
    </row>
    <row r="4" spans="1:6" x14ac:dyDescent="0.35">
      <c r="A4" s="7" t="s">
        <v>35</v>
      </c>
      <c r="B4" t="s">
        <v>4</v>
      </c>
      <c r="C4" t="s">
        <v>5</v>
      </c>
      <c r="D4" t="s">
        <v>7</v>
      </c>
      <c r="E4" t="s">
        <v>6</v>
      </c>
      <c r="F4" t="s">
        <v>8</v>
      </c>
    </row>
    <row r="5" spans="1:6" x14ac:dyDescent="0.35">
      <c r="A5" s="23" t="s">
        <v>13</v>
      </c>
      <c r="B5" s="24">
        <v>21039.14</v>
      </c>
      <c r="C5" s="24">
        <v>19809.61</v>
      </c>
      <c r="D5" s="24">
        <v>24942.98</v>
      </c>
      <c r="E5" s="24">
        <v>12330.44</v>
      </c>
      <c r="F5" s="24">
        <v>17113.29</v>
      </c>
    </row>
    <row r="6" spans="1:6" x14ac:dyDescent="0.35">
      <c r="A6" s="8" t="s">
        <v>14</v>
      </c>
      <c r="B6" s="9">
        <v>27130.799999999999</v>
      </c>
      <c r="C6" s="9">
        <v>24688.5</v>
      </c>
      <c r="D6" s="9">
        <v>23138.95</v>
      </c>
      <c r="E6" s="9">
        <v>13405.91</v>
      </c>
      <c r="F6" s="9">
        <v>18055.46</v>
      </c>
    </row>
    <row r="7" spans="1:6" x14ac:dyDescent="0.35">
      <c r="A7" s="8" t="s">
        <v>15</v>
      </c>
      <c r="B7" s="9">
        <v>21582.28</v>
      </c>
      <c r="C7" s="9">
        <v>19476.59</v>
      </c>
      <c r="D7" s="9">
        <v>20356.37</v>
      </c>
      <c r="E7" s="9">
        <v>17983.63</v>
      </c>
      <c r="F7" s="9">
        <v>22180.38</v>
      </c>
    </row>
    <row r="8" spans="1:6" x14ac:dyDescent="0.35">
      <c r="A8" s="8" t="s">
        <v>16</v>
      </c>
      <c r="B8" s="9">
        <v>23223.38</v>
      </c>
      <c r="C8" s="9">
        <v>19776.009999999998</v>
      </c>
      <c r="D8" s="9">
        <v>25082.04</v>
      </c>
      <c r="E8" s="9">
        <v>16728.96</v>
      </c>
      <c r="F8" s="9">
        <v>20066.84</v>
      </c>
    </row>
    <row r="9" spans="1:6" x14ac:dyDescent="0.35">
      <c r="A9" s="8" t="s">
        <v>17</v>
      </c>
      <c r="B9" s="9">
        <v>24999.66</v>
      </c>
      <c r="C9" s="9">
        <v>18942.169999999998</v>
      </c>
      <c r="D9" s="9">
        <v>22991.66</v>
      </c>
      <c r="E9" s="9">
        <v>15471.11</v>
      </c>
      <c r="F9" s="9">
        <v>18492.259999999998</v>
      </c>
    </row>
    <row r="10" spans="1:6" x14ac:dyDescent="0.35">
      <c r="A10" s="8" t="s">
        <v>18</v>
      </c>
      <c r="B10" s="9">
        <v>25547.07</v>
      </c>
      <c r="C10" s="9">
        <v>23917.71</v>
      </c>
      <c r="D10" s="9">
        <v>26415.21</v>
      </c>
      <c r="E10" s="9">
        <v>13609.15</v>
      </c>
      <c r="F10" s="9">
        <v>22007.62</v>
      </c>
    </row>
    <row r="11" spans="1:6" x14ac:dyDescent="0.35">
      <c r="A11" s="8" t="s">
        <v>19</v>
      </c>
      <c r="B11" s="9">
        <v>29044.85</v>
      </c>
      <c r="C11" s="9">
        <v>24548.400000000001</v>
      </c>
      <c r="D11" s="9">
        <v>24984</v>
      </c>
      <c r="E11" s="9">
        <v>19473.5</v>
      </c>
      <c r="F11" s="9">
        <v>22285.62</v>
      </c>
    </row>
    <row r="12" spans="1:6" x14ac:dyDescent="0.35">
      <c r="A12" s="8" t="s">
        <v>20</v>
      </c>
      <c r="B12" s="9">
        <v>27847.66</v>
      </c>
      <c r="C12" s="9">
        <v>24304.880000000001</v>
      </c>
      <c r="D12" s="9">
        <v>24964.94</v>
      </c>
      <c r="E12" s="9">
        <v>12817.11</v>
      </c>
      <c r="F12" s="9">
        <v>21628.09</v>
      </c>
    </row>
    <row r="13" spans="1:6" x14ac:dyDescent="0.35">
      <c r="A13" s="8" t="s">
        <v>21</v>
      </c>
      <c r="B13" s="9">
        <v>27003.86</v>
      </c>
      <c r="C13" s="9">
        <v>24189.15</v>
      </c>
      <c r="D13" s="9">
        <v>26221.7</v>
      </c>
      <c r="E13" s="9">
        <v>16190.37</v>
      </c>
      <c r="F13" s="9">
        <v>24769.759999999998</v>
      </c>
    </row>
    <row r="14" spans="1:6" x14ac:dyDescent="0.35">
      <c r="A14" s="8" t="s">
        <v>22</v>
      </c>
      <c r="B14" s="9">
        <v>31014.29</v>
      </c>
      <c r="C14" s="9">
        <v>28485.74</v>
      </c>
      <c r="D14" s="9">
        <v>24404.18</v>
      </c>
      <c r="E14" s="9">
        <v>17993.490000000002</v>
      </c>
      <c r="F14" s="9">
        <v>26138.720000000001</v>
      </c>
    </row>
    <row r="15" spans="1:6" x14ac:dyDescent="0.35">
      <c r="A15" s="8" t="s">
        <v>23</v>
      </c>
      <c r="B15" s="9">
        <v>29478.54</v>
      </c>
      <c r="C15" s="9">
        <v>23609.599999999999</v>
      </c>
      <c r="D15" s="9">
        <v>24823.13</v>
      </c>
      <c r="E15" s="9">
        <v>15003.83</v>
      </c>
      <c r="F15" s="9">
        <v>26194.38</v>
      </c>
    </row>
    <row r="16" spans="1:6" x14ac:dyDescent="0.35">
      <c r="A16" s="8" t="s">
        <v>24</v>
      </c>
      <c r="B16" s="9">
        <v>31178.32</v>
      </c>
      <c r="C16" s="9">
        <v>27151.85</v>
      </c>
      <c r="D16" s="9">
        <v>26368.11</v>
      </c>
      <c r="E16" s="9">
        <v>14932.64</v>
      </c>
      <c r="F16" s="9">
        <v>22918.39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a o 7 z W u e v W R 6 m A A A A + A A A A B I A H A B D b 2 5 m a W c v U G F j a 2 F n Z S 5 4 b W w g o h g A K K A U A A A A A A A A A A A A A A A A A A A A A A A A A A A A h Y 9 B D o I w F E S v Q r q n L Z W F I Z + y c C u J i Y l x 2 5 S K j f A x t F j u 5 s I j e Q U x i r p z M Y s / 8 5 I / c 7 / e o B j b J r q Y 3 t k O c 5 J Q T i K D u q s s 1 j k Z / C F e k k L C R u m T q k 0 0 w e i y 0 V U 5 O X p / z h g L I d C w o F 1 f M 8 F 5 w v b l e q u P p l X k A 9 v / c G z R e Y X a E A m 7 V x k p a J K m k 7 i g H N j s Q m n x S 4 i p 8 D P 9 M W E 1 N H 7 o j T Q Y T z + A z T e w 9 w r 5 A F B L A w Q U A A I A C A B q j v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7 z W o U Z 7 5 B G A Q A A J A I A A B M A H A B G b 3 J t d W x h c y 9 T Z W N 0 a W 9 u M S 5 t I K I Y A C i g F A A A A A A A A A A A A A A A A A A A A A A A A A A A A G 2 Q w U 4 C M R C G 7 y T 7 D s 2 a m C V p N n D A g 2 Q P Z F f i S Z H F E 2 t M 6 Y 7 Q 2 O 1 s 2 l k i E p 7 K R / D F L C y K U X p p + 3 + T f + Y f B 5 I U G p a 3 d 3 8 Y d I K O W w k L J U M r R Q W G 8 B m q 2 o I T L G E a K O g w f 3 J s r A S v p G 4 d Z y i b f W U 0 V h r i F A 3 5 j 4 v C 9 L p 4 d G B d s V a S s M j A v R L W x R R q d I o + P 6 z C Y j y 5 H B W l K N E V / x r G 0 q 3 D L p 9 n o F W l C G w S 8 p C z F H V T G Z c M O L s x E k t l l s n V o N f r c / b Q I E F O G w 3 J 6 R n f o Y G n L m 8 n v w g n F i v P S n Y L o v T j h T 7 G T C x 8 4 Z E c 9 a g N y d n 8 q I + 0 z q X Q w r q E b P P b M l 0 J s / S O s 0 0 N J 7 u Z F c a 9 o K 3 a i f f Q R W f 6 8 + 0 2 z A Q J n 4 1 8 D S s F w Y 4 z L 0 I t L L V L + Y Y E b 3 S A 9 3 5 d 5 Y 9 s m m o B 9 g C m I L R 6 P 8 / G a E E K R 3 / Q r h t 0 l D m b Z v g F U E s B A i 0 A F A A C A A g A a o 7 z W u e v W R 6 m A A A A + A A A A B I A A A A A A A A A A A A A A A A A A A A A A E N v b m Z p Z y 9 Q Y W N r Y W d l L n h t b F B L A Q I t A B Q A A g A I A G q O 8 1 o P y u m r p A A A A O k A A A A T A A A A A A A A A A A A A A A A A P I A A A B b Q 2 9 u d G V u d F 9 U e X B l c 1 0 u e G 1 s U E s B A i 0 A F A A C A A g A a o 7 z W o U Z 7 5 B G A Q A A J A I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s A A A A A A A B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Y 2 F t Z W 5 0 b 1 9 l b X B y Z X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Q 5 N z k x Y j Y t Z j A w Y y 0 0 N z l k L W I y M z g t Y j Q y N 2 E 5 Z G V j N D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y Y 2 F t Z W 5 0 b 1 9 l b X B y Z X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w V D A w O j U x O j I x L j A 1 M T I z M D N a I i A v P j x F b n R y e S B U e X B l P S J G a W x s Q 2 9 s d W 1 u V H l w Z X M i I F Z h b H V l P S J z Q 1 F Z R k J R V T 0 i I C 8 + P E V u d H J 5 I F R 5 c G U 9 I k Z p b G x D b 2 x 1 b W 5 O Y W 1 l c y I g V m F s d W U 9 I n N b J n F 1 b 3 Q 7 R G F 0 Y S Z x d W 9 0 O y w m c X V v d D t E Z X B h c n R h b W V u d G 8 m c X V v d D s s J n F 1 b 3 Q 7 T 3 J j Y W R v J n F 1 b 3 Q 7 L C Z x d W 9 0 O 1 J l Y W x p e m F k b y Z x d W 9 0 O y w m c X V v d D t G b 3 J l Y 2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Y 2 F t Z W 5 0 b 1 9 l b X B y Z X N h L 0 F 1 d G 9 S Z W 1 v d m V k Q 2 9 s d W 1 u c z E u e 0 R h d G E s M H 0 m c X V v d D s s J n F 1 b 3 Q 7 U 2 V j d G l v b j E v b 3 J j Y W 1 l b n R v X 2 V t c H J l c 2 E v Q X V 0 b 1 J l b W 9 2 Z W R D b 2 x 1 b W 5 z M S 5 7 R G V w Y X J 0 Y W 1 l b n R v L D F 9 J n F 1 b 3 Q 7 L C Z x d W 9 0 O 1 N l Y 3 R p b 2 4 x L 2 9 y Y 2 F t Z W 5 0 b 1 9 l b X B y Z X N h L 0 F 1 d G 9 S Z W 1 v d m V k Q 2 9 s d W 1 u c z E u e 0 9 y Y 2 F k b y w y f S Z x d W 9 0 O y w m c X V v d D t T Z W N 0 a W 9 u M S 9 v c m N h b W V u d G 9 f Z W 1 w c m V z Y S 9 B d X R v U m V t b 3 Z l Z E N v b H V t b n M x L n t S Z W F s a X p h Z G 8 s M 3 0 m c X V v d D s s J n F 1 b 3 Q 7 U 2 V j d G l v b j E v b 3 J j Y W 1 l b n R v X 2 V t c H J l c 2 E v Q X V 0 b 1 J l b W 9 2 Z W R D b 2 x 1 b W 5 z M S 5 7 R m 9 y Z W N h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J j Y W 1 l b n R v X 2 V t c H J l c 2 E v Q X V 0 b 1 J l b W 9 2 Z W R D b 2 x 1 b W 5 z M S 5 7 R G F 0 Y S w w f S Z x d W 9 0 O y w m c X V v d D t T Z W N 0 a W 9 u M S 9 v c m N h b W V u d G 9 f Z W 1 w c m V z Y S 9 B d X R v U m V t b 3 Z l Z E N v b H V t b n M x L n t E Z X B h c n R h b W V u d G 8 s M X 0 m c X V v d D s s J n F 1 b 3 Q 7 U 2 V j d G l v b j E v b 3 J j Y W 1 l b n R v X 2 V t c H J l c 2 E v Q X V 0 b 1 J l b W 9 2 Z W R D b 2 x 1 b W 5 z M S 5 7 T 3 J j Y W R v L D J 9 J n F 1 b 3 Q 7 L C Z x d W 9 0 O 1 N l Y 3 R p b 2 4 x L 2 9 y Y 2 F t Z W 5 0 b 1 9 l b X B y Z X N h L 0 F 1 d G 9 S Z W 1 v d m V k Q 2 9 s d W 1 u c z E u e 1 J l Y W x p e m F k b y w z f S Z x d W 9 0 O y w m c X V v d D t T Z W N 0 a W 9 u M S 9 v c m N h b W V u d G 9 f Z W 1 w c m V z Y S 9 B d X R v U m V t b 3 Z l Z E N v b H V t b n M x L n t G b 3 J l Y 2 F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j Y W 1 l b n R v X 2 V t c H J l c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j Y W 1 l b n R v X 2 V t c H J l c 2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j Y W 1 l b n R v X 2 V t c H J l c 2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Q Y N N 6 T N k e l 2 C L k M L D Z U A A A A A A C A A A A A A A Q Z g A A A A E A A C A A A A C h d x x X M W a F H h V j M R G t 9 I T Y T b A j 5 v p i 2 2 I H G q T c k r N M a g A A A A A O g A A A A A I A A C A A A A C 7 r E u I e o w 6 D 7 C E h 6 N w F k G 4 N p U 6 q r R D O A O P 4 J n 4 o W g z d F A A A A A f H p p q Z n E 1 9 / R N 5 C c U U B q E V j o 5 C S C H j v 4 X 2 F O g N s 4 U g y 7 t W I Y x 4 P 4 F l G m I 1 E B + 9 2 E b K 0 l 6 S T a l l X E 4 P e l y k N w y 1 w s u C 4 9 + 4 Z n g c a z Z v u u g s E A A A A D u F j J O w J I I D o O p R L Y w m O y + s 6 I y 1 p r s m q u q z J y u X K Y n B y B d a a b w t l k 2 F / 5 p / r r j x 0 a v X K T M l V 4 b t 4 I 9 P j j L t G j r < / D a t a M a s h u p > 
</file>

<file path=customXml/itemProps1.xml><?xml version="1.0" encoding="utf-8"?>
<ds:datastoreItem xmlns:ds="http://schemas.openxmlformats.org/officeDocument/2006/customXml" ds:itemID="{E876E23B-0BC7-43E2-9D2D-FE382F5635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Heatmap</vt:lpstr>
      <vt:lpstr>Total</vt:lpstr>
      <vt:lpstr>Orçado</vt:lpstr>
      <vt:lpstr>Realizado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Monteiro</dc:creator>
  <cp:lastModifiedBy>Victor Monteiro</cp:lastModifiedBy>
  <dcterms:created xsi:type="dcterms:W3CDTF">2015-06-05T18:17:20Z</dcterms:created>
  <dcterms:modified xsi:type="dcterms:W3CDTF">2025-07-20T02:00:54Z</dcterms:modified>
</cp:coreProperties>
</file>