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19C5EA9C-53CA-47DD-B5CD-66B30C91B69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F4" i="1"/>
  <c r="H2" i="1"/>
  <c r="E2" i="1"/>
  <c r="F6" i="1"/>
  <c r="F5" i="1"/>
  <c r="F3" i="1"/>
  <c r="H3" i="1" l="1"/>
  <c r="E3" i="1"/>
  <c r="G3" i="1" s="1"/>
  <c r="H4" i="1"/>
  <c r="E4" i="1"/>
  <c r="G4" i="1" s="1"/>
  <c r="H5" i="1"/>
  <c r="E5" i="1"/>
  <c r="G5" i="1" s="1"/>
  <c r="H6" i="1"/>
  <c r="E6" i="1"/>
  <c r="G6" i="1" s="1"/>
</calcChain>
</file>

<file path=xl/sharedStrings.xml><?xml version="1.0" encoding="utf-8"?>
<sst xmlns="http://schemas.openxmlformats.org/spreadsheetml/2006/main" count="13" uniqueCount="10">
  <si>
    <t>Aircraft Type</t>
  </si>
  <si>
    <t>Distance</t>
  </si>
  <si>
    <t>Total fuel</t>
  </si>
  <si>
    <t>Y-seats</t>
  </si>
  <si>
    <t>Pax-to-freight factor</t>
  </si>
  <si>
    <t>Pax load factor</t>
  </si>
  <si>
    <t>With Pax-to-freight factor</t>
  </si>
  <si>
    <t>Without Pax-to freight factor</t>
  </si>
  <si>
    <t>Airbus A350-900</t>
  </si>
  <si>
    <t>Boeing 777-300ER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</si>
</sst>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B1" workbookViewId="0">
      <selection activeCell="G2" sqref="G2"/>
    </sheetView>
  </sheetViews>
  <sheetFormatPr defaultRowHeight="15"/>
  <cols>
    <col min="1" max="1" width="17.140625" customWidth="1"/>
    <col min="5" max="5" width="18.28515625" customWidth="1"/>
    <col min="6" max="6" width="13.85546875" customWidth="1"/>
    <col min="7" max="7" width="23" customWidth="1"/>
    <col min="8" max="8" width="25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10671</v>
      </c>
      <c r="C2">
        <v>78529</v>
      </c>
      <c r="D2">
        <v>214</v>
      </c>
      <c r="E2">
        <f>(F2*D2*100)/((F2*D2*100)+22000)</f>
        <v>0.49308755760368661</v>
      </c>
      <c r="F2">
        <v>1</v>
      </c>
      <c r="G2">
        <f>3.16*(C2*E2)/(D2*F2)</f>
        <v>571.77797235023047</v>
      </c>
      <c r="H2">
        <f>3.16*C2/D2*F2</f>
        <v>1159.5871028037384</v>
      </c>
    </row>
    <row r="3" spans="1:8">
      <c r="A3" t="s">
        <v>9</v>
      </c>
      <c r="B3">
        <v>10713</v>
      </c>
      <c r="C3">
        <v>79367</v>
      </c>
      <c r="D3">
        <v>296</v>
      </c>
      <c r="E3">
        <f>(F3*D3*100)/((F3*D3*100)+28625)</f>
        <v>0.50239026510212947</v>
      </c>
      <c r="F3">
        <f>289/296</f>
        <v>0.97635135135135132</v>
      </c>
      <c r="G3">
        <f>3.16*(C3*E3)/(D3*F3)</f>
        <v>435.98386788352889</v>
      </c>
      <c r="H3">
        <f t="shared" ref="H3:H6" si="0">3.16*C3/D3*F3</f>
        <v>827.25893763696126</v>
      </c>
    </row>
    <row r="4" spans="1:8">
      <c r="A4" t="s">
        <v>8</v>
      </c>
      <c r="B4">
        <v>10830</v>
      </c>
      <c r="C4">
        <v>78328</v>
      </c>
      <c r="D4">
        <v>214</v>
      </c>
      <c r="E4">
        <f t="shared" ref="E4" si="1">(F4*D4*100)/((F4*D4*100)+22000)</f>
        <v>0.47368421052631576</v>
      </c>
      <c r="F4">
        <f>198/214</f>
        <v>0.92523364485981308</v>
      </c>
      <c r="G4">
        <f>3.16*(C4*E4)/(D4*F4)</f>
        <v>592.14468899521523</v>
      </c>
      <c r="H4">
        <f t="shared" si="0"/>
        <v>1070.1428736134162</v>
      </c>
    </row>
    <row r="5" spans="1:8">
      <c r="A5" t="s">
        <v>9</v>
      </c>
      <c r="B5">
        <v>10652</v>
      </c>
      <c r="C5">
        <v>77238</v>
      </c>
      <c r="D5">
        <v>296</v>
      </c>
      <c r="E5">
        <f>(F5*D5*100)/((F5*D5*100)+28625)</f>
        <v>0.49626044874615044</v>
      </c>
      <c r="F5">
        <f>282/296</f>
        <v>0.95270270270270274</v>
      </c>
      <c r="G5">
        <f>3.16*(C5*E5)/(D5*F5)</f>
        <v>429.51531896172457</v>
      </c>
      <c r="H5">
        <f t="shared" si="0"/>
        <v>785.56800766983213</v>
      </c>
    </row>
    <row r="6" spans="1:8">
      <c r="A6" t="s">
        <v>9</v>
      </c>
      <c r="B6">
        <v>10710</v>
      </c>
      <c r="C6">
        <v>76222</v>
      </c>
      <c r="D6">
        <v>296</v>
      </c>
      <c r="E6">
        <f>(F6*D6*100)/((F6*D6*100)+28625)</f>
        <v>0.48539325842696629</v>
      </c>
      <c r="F6">
        <f>270/296</f>
        <v>0.91216216216216217</v>
      </c>
      <c r="G6">
        <f>3.16*(C6*E6)/(D6*F6)</f>
        <v>433.00947415730337</v>
      </c>
      <c r="H6">
        <f t="shared" si="0"/>
        <v>742.24582724616505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2023-11-18T09:35:31Z</dcterms:created>
  <dcterms:modified xsi:type="dcterms:W3CDTF">2023-11-19T02:51:23Z</dcterms:modified>
  <cp:category/>
  <cp:contentStatus/>
</cp:coreProperties>
</file>