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1517FE14-DD04-42F2-9176-0D6A154BE9E3}" xr6:coauthVersionLast="47" xr6:coauthVersionMax="47" xr10:uidLastSave="{00000000-0000-0000-0000-000000000000}"/>
  <bookViews>
    <workbookView xWindow="1950" yWindow="1950" windowWidth="21630" windowHeight="11295" tabRatio="760" firstSheet="2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6" l="1"/>
  <c r="K210" i="6"/>
  <c r="J210" i="6"/>
  <c r="I210" i="6"/>
  <c r="G210" i="6"/>
  <c r="D210" i="6"/>
  <c r="E210" i="6" s="1"/>
  <c r="F210" i="6" s="1"/>
  <c r="B210" i="6"/>
  <c r="M320" i="3"/>
  <c r="L320" i="3"/>
  <c r="J320" i="3"/>
  <c r="I320" i="3"/>
  <c r="F320" i="3"/>
  <c r="E320" i="3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F319" i="3" l="1"/>
  <c r="J319" i="3"/>
  <c r="L318" i="3"/>
  <c r="I318" i="3"/>
  <c r="J318" i="3" s="1"/>
  <c r="E318" i="3"/>
  <c r="F318" i="3" s="1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M317" i="3" l="1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Q56" i="4"/>
  <c r="P56" i="4"/>
  <c r="R56" i="4" s="1"/>
  <c r="O56" i="4"/>
  <c r="K59" i="4"/>
  <c r="J59" i="4"/>
  <c r="K58" i="4"/>
  <c r="J58" i="4"/>
  <c r="K57" i="4"/>
  <c r="J57" i="4"/>
  <c r="K56" i="4"/>
  <c r="J56" i="4"/>
  <c r="E59" i="4"/>
  <c r="D59" i="4"/>
  <c r="E58" i="4"/>
  <c r="D58" i="4"/>
  <c r="G58" i="4" s="1"/>
  <c r="E57" i="4"/>
  <c r="D57" i="4"/>
  <c r="E56" i="4"/>
  <c r="D56" i="4"/>
  <c r="C56" i="4"/>
  <c r="B56" i="4"/>
  <c r="G334" i="3"/>
  <c r="G333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32" i="3"/>
  <c r="I332" i="3" s="1"/>
  <c r="H334" i="3"/>
  <c r="I334" i="3" s="1"/>
  <c r="H333" i="3"/>
  <c r="I333" i="3" s="1"/>
  <c r="H331" i="3"/>
  <c r="I331" i="3" s="1"/>
  <c r="H330" i="3"/>
  <c r="I330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37" i="3"/>
  <c r="H337" i="3" s="1"/>
  <c r="I337" i="3" s="1"/>
  <c r="G336" i="3"/>
  <c r="H336" i="3" s="1"/>
  <c r="I336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35" i="3"/>
  <c r="I335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11" i="5"/>
  <c r="AD10" i="5"/>
  <c r="Y10" i="5"/>
  <c r="X10" i="5"/>
  <c r="S10" i="5"/>
  <c r="R10" i="5"/>
  <c r="M10" i="5"/>
  <c r="L10" i="5"/>
  <c r="F10" i="5"/>
  <c r="G10" i="5" s="1"/>
  <c r="A10" i="5"/>
  <c r="Y9" i="5"/>
  <c r="X9" i="5"/>
  <c r="S9" i="5"/>
  <c r="T10" i="5" s="1"/>
  <c r="R9" i="5"/>
  <c r="M9" i="5"/>
  <c r="L9" i="5"/>
  <c r="F9" i="5"/>
  <c r="G9" i="5" s="1"/>
  <c r="A9" i="5"/>
  <c r="AB58" i="4"/>
  <c r="AC58" i="4" s="1"/>
  <c r="W58" i="4"/>
  <c r="X58" i="4" s="1"/>
  <c r="V58" i="4"/>
  <c r="AB57" i="4"/>
  <c r="AC57" i="4" s="1"/>
  <c r="W57" i="4"/>
  <c r="V57" i="4"/>
  <c r="S57" i="4"/>
  <c r="F56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S56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G56" i="4"/>
  <c r="H57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M56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L56" i="4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N56" i="4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T56" i="4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H56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<sst xmlns="http://schemas.openxmlformats.org/spreadsheetml/2006/main" count="260" uniqueCount="69">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</sst>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nyantakyi\Downloads\Historical%20Trend%20of%20Pet%20Prices-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rapaloo\Desktop\Historical%20Trend%20of%20Pet%20Prices-DA_GHSB%20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PumpPrices"/>
      <sheetName val="MasterPUMP PRICES oldCedi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Z71" sqref="Z71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5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 t="e">
        <f>'[1]Historical PumpPrices'!B57</f>
        <v>#REF!</v>
      </c>
      <c r="C56" s="395" t="e">
        <f>'[1]Historical PumpPrices'!C57</f>
        <v>#REF!</v>
      </c>
      <c r="D56" s="396" t="e">
        <f>'[1]Historical PumpPrices'!D57</f>
        <v>#REF!</v>
      </c>
      <c r="E56" s="396" t="e">
        <f>'[1]Historical PumpPrices'!E57</f>
        <v>#REF!</v>
      </c>
      <c r="F56" s="37" t="e">
        <f>D56+E56</f>
        <v>#REF!</v>
      </c>
      <c r="G56" s="38" t="e">
        <f>C56+D56+E56</f>
        <v>#REF!</v>
      </c>
      <c r="H56" s="43" t="e">
        <f>G56/G55-1</f>
        <v>#REF!</v>
      </c>
      <c r="I56" s="397">
        <v>4895.09</v>
      </c>
      <c r="J56" s="397" t="e">
        <f>'[1]Historical PumpPrices'!J57</f>
        <v>#REF!</v>
      </c>
      <c r="K56" s="397" t="e">
        <f>'[1]Historical PumpPrices'!K57</f>
        <v>#REF!</v>
      </c>
      <c r="L56" s="136" t="e">
        <f t="shared" si="19"/>
        <v>#REF!</v>
      </c>
      <c r="M56" s="137" t="e">
        <f>I56+J56+K56</f>
        <v>#REF!</v>
      </c>
      <c r="N56" s="138" t="e">
        <f>M56/M55-1</f>
        <v>#REF!</v>
      </c>
      <c r="O56" s="395" t="e">
        <f>'[1]Historical PumpPrices'!O57</f>
        <v>#REF!</v>
      </c>
      <c r="P56" s="396" t="e">
        <f>'[1]Historical PumpPrices'!P57</f>
        <v>#REF!</v>
      </c>
      <c r="Q56" s="396">
        <f t="shared" si="28"/>
        <v>1206</v>
      </c>
      <c r="R56" s="37" t="e">
        <f t="shared" si="20"/>
        <v>#REF!</v>
      </c>
      <c r="S56" s="38" t="e">
        <f>O56+P56+Q56</f>
        <v>#REF!</v>
      </c>
      <c r="T56" s="43" t="e">
        <f>S56/S55-1</f>
        <v>#REF!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 t="e">
        <f>G57/G56-1</f>
        <v>#REF!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 t="e">
        <f>M57/M56-1</f>
        <v>#REF!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 t="e">
        <f>S57/S56-1</f>
        <v>#REF!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5" activePane="bottomRight" state="frozen"/>
      <selection pane="topRight" activeCell="C1" sqref="C1"/>
      <selection pane="bottomLeft" activeCell="A9" sqref="A9"/>
      <selection pane="bottomRight" activeCell="B202" sqref="B202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 t="e">
        <f>'[2]Historical PumpPrices'!A61</f>
        <v>#REF!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 t="e">
        <f>'[2]Historical PumpPrices'!A62</f>
        <v>#REF!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 t="e">
        <f>'[2]Historical PumpPrices'!A63</f>
        <v>#REF!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0"/>
  <sheetViews>
    <sheetView tabSelected="1" workbookViewId="0">
      <pane xSplit="2" ySplit="7" topLeftCell="C199" activePane="bottomRight" state="frozen"/>
      <selection pane="topRight" activeCell="C1" sqref="C1"/>
      <selection pane="bottomLeft" activeCell="A8" sqref="A8"/>
      <selection pane="bottomRight" activeCell="C211" sqref="C211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10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10" si="79">C167+D167</f>
        <v>141</v>
      </c>
      <c r="F167" s="380">
        <f t="shared" ref="F167:F210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10" si="81">H167+I167</f>
        <v>73.454999999999998</v>
      </c>
      <c r="K167" s="383">
        <f t="shared" ref="K167:K210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>4+1</f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>4+1</f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>4+1</f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37"/>
  <sheetViews>
    <sheetView workbookViewId="0">
      <pane xSplit="2" ySplit="5" topLeftCell="E310" activePane="bottomRight" state="frozen"/>
      <selection pane="topRight" activeCell="C1" sqref="C1"/>
      <selection pane="bottomLeft" activeCell="A6" sqref="A6"/>
      <selection pane="bottomRight" activeCell="N319" sqref="N319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20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0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20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20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19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0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8" x14ac:dyDescent="0.25">
      <c r="A321" s="402"/>
      <c r="C321" s="436" t="s">
        <v>51</v>
      </c>
      <c r="D321" s="436"/>
      <c r="E321" s="436"/>
      <c r="F321" s="436"/>
      <c r="G321" s="436"/>
      <c r="H321" s="436"/>
      <c r="I321" s="436"/>
      <c r="J321" s="436"/>
      <c r="K321" s="436"/>
    </row>
    <row r="322" spans="1:14" x14ac:dyDescent="0.2">
      <c r="C322" s="436"/>
      <c r="D322" s="436"/>
      <c r="E322" s="436"/>
      <c r="F322" s="436"/>
      <c r="G322" s="436"/>
      <c r="H322" s="436"/>
      <c r="I322" s="436"/>
      <c r="J322" s="436"/>
      <c r="K322" s="436"/>
    </row>
    <row r="324" spans="1:14" ht="15" x14ac:dyDescent="0.25">
      <c r="A324" s="326"/>
      <c r="C324" s="321"/>
      <c r="D324" s="331" t="s">
        <v>63</v>
      </c>
      <c r="E324" s="331"/>
      <c r="F324" s="308"/>
      <c r="G324" s="301"/>
      <c r="H324" s="301"/>
      <c r="I324" s="302"/>
      <c r="J324" s="333"/>
      <c r="K324" s="329"/>
      <c r="L324" s="311"/>
    </row>
    <row r="325" spans="1:14" ht="30" x14ac:dyDescent="0.25">
      <c r="D325" s="441" t="s">
        <v>52</v>
      </c>
      <c r="E325" s="441"/>
      <c r="F325" s="441"/>
      <c r="G325" s="334" t="s">
        <v>64</v>
      </c>
      <c r="H325" s="334" t="s">
        <v>66</v>
      </c>
      <c r="I325" s="334" t="s">
        <v>65</v>
      </c>
    </row>
    <row r="326" spans="1:14" x14ac:dyDescent="0.2">
      <c r="D326" s="437" t="s">
        <v>53</v>
      </c>
      <c r="E326" s="437"/>
      <c r="F326" s="437"/>
      <c r="G326" s="335">
        <v>49</v>
      </c>
      <c r="H326" s="335">
        <v>49</v>
      </c>
      <c r="I326" s="335">
        <v>49</v>
      </c>
      <c r="N326" s="336"/>
    </row>
    <row r="327" spans="1:14" x14ac:dyDescent="0.2">
      <c r="D327" s="437" t="s">
        <v>54</v>
      </c>
      <c r="E327" s="437"/>
      <c r="F327" s="437"/>
      <c r="G327" s="335">
        <v>48</v>
      </c>
      <c r="H327" s="335">
        <v>48</v>
      </c>
      <c r="I327" s="335">
        <v>48</v>
      </c>
      <c r="L327" s="337"/>
      <c r="N327" s="336"/>
    </row>
    <row r="328" spans="1:14" x14ac:dyDescent="0.2">
      <c r="D328" s="437" t="s">
        <v>55</v>
      </c>
      <c r="E328" s="437"/>
      <c r="F328" s="437"/>
      <c r="G328" s="335">
        <v>1</v>
      </c>
      <c r="H328" s="335">
        <v>1</v>
      </c>
      <c r="I328" s="335">
        <v>1</v>
      </c>
    </row>
    <row r="329" spans="1:14" x14ac:dyDescent="0.2">
      <c r="D329" s="437" t="s">
        <v>56</v>
      </c>
      <c r="E329" s="437"/>
      <c r="F329" s="437"/>
      <c r="G329" s="335">
        <v>14</v>
      </c>
      <c r="H329" s="335">
        <v>14</v>
      </c>
      <c r="I329" s="335">
        <v>14</v>
      </c>
    </row>
    <row r="330" spans="1:14" x14ac:dyDescent="0.2">
      <c r="D330" s="437" t="s">
        <v>67</v>
      </c>
      <c r="E330" s="437"/>
      <c r="F330" s="437"/>
      <c r="G330" s="335">
        <v>10</v>
      </c>
      <c r="H330" s="335">
        <f t="shared" ref="H330:I334" si="81">G330</f>
        <v>10</v>
      </c>
      <c r="I330" s="335">
        <f t="shared" si="81"/>
        <v>10</v>
      </c>
    </row>
    <row r="331" spans="1:14" x14ac:dyDescent="0.2">
      <c r="D331" s="437" t="s">
        <v>68</v>
      </c>
      <c r="E331" s="437"/>
      <c r="F331" s="437"/>
      <c r="G331" s="335">
        <v>20</v>
      </c>
      <c r="H331" s="335">
        <f t="shared" si="81"/>
        <v>20</v>
      </c>
      <c r="I331" s="335">
        <f t="shared" si="81"/>
        <v>20</v>
      </c>
    </row>
    <row r="332" spans="1:14" x14ac:dyDescent="0.2">
      <c r="D332" s="442" t="s">
        <v>57</v>
      </c>
      <c r="E332" s="442"/>
      <c r="F332" s="442"/>
      <c r="G332" s="338">
        <v>11</v>
      </c>
      <c r="H332" s="338">
        <f t="shared" si="81"/>
        <v>11</v>
      </c>
      <c r="I332" s="338">
        <f t="shared" si="81"/>
        <v>11</v>
      </c>
    </row>
    <row r="333" spans="1:14" x14ac:dyDescent="0.2">
      <c r="D333" s="437" t="s">
        <v>58</v>
      </c>
      <c r="E333" s="437"/>
      <c r="F333" s="437"/>
      <c r="G333" s="335">
        <f>3+3+6-3</f>
        <v>9</v>
      </c>
      <c r="H333" s="335">
        <f t="shared" si="81"/>
        <v>9</v>
      </c>
      <c r="I333" s="335">
        <f t="shared" si="81"/>
        <v>9</v>
      </c>
    </row>
    <row r="334" spans="1:14" x14ac:dyDescent="0.2">
      <c r="D334" s="442" t="s">
        <v>59</v>
      </c>
      <c r="E334" s="442"/>
      <c r="F334" s="442"/>
      <c r="G334" s="335">
        <f>3+5-3</f>
        <v>5</v>
      </c>
      <c r="H334" s="335">
        <f t="shared" si="81"/>
        <v>5</v>
      </c>
      <c r="I334" s="335">
        <f t="shared" si="81"/>
        <v>5</v>
      </c>
    </row>
    <row r="335" spans="1:14" x14ac:dyDescent="0.2">
      <c r="D335" s="437" t="s">
        <v>60</v>
      </c>
      <c r="E335" s="437"/>
      <c r="F335" s="437"/>
      <c r="G335" s="335">
        <v>46</v>
      </c>
      <c r="H335" s="335">
        <f t="shared" ref="H335:I337" si="82">G335</f>
        <v>46</v>
      </c>
      <c r="I335" s="335">
        <f t="shared" si="82"/>
        <v>46</v>
      </c>
    </row>
    <row r="336" spans="1:14" x14ac:dyDescent="0.2">
      <c r="D336" s="442" t="s">
        <v>61</v>
      </c>
      <c r="E336" s="442"/>
      <c r="F336" s="442"/>
      <c r="G336" s="335">
        <f>76.895*60%</f>
        <v>46.136999999999993</v>
      </c>
      <c r="H336" s="335">
        <f t="shared" si="82"/>
        <v>46.136999999999993</v>
      </c>
      <c r="I336" s="335">
        <f t="shared" si="82"/>
        <v>46.136999999999993</v>
      </c>
    </row>
    <row r="337" spans="4:9" x14ac:dyDescent="0.2">
      <c r="D337" s="437" t="s">
        <v>62</v>
      </c>
      <c r="E337" s="437"/>
      <c r="F337" s="437"/>
      <c r="G337" s="335">
        <f>76.895*40%</f>
        <v>30.757999999999999</v>
      </c>
      <c r="H337" s="335">
        <f t="shared" si="82"/>
        <v>30.757999999999999</v>
      </c>
      <c r="I337" s="335">
        <f t="shared" si="82"/>
        <v>30.757999999999999</v>
      </c>
    </row>
  </sheetData>
  <mergeCells count="18">
    <mergeCell ref="D333:F333"/>
    <mergeCell ref="D334:F334"/>
    <mergeCell ref="D336:F336"/>
    <mergeCell ref="D337:F337"/>
    <mergeCell ref="D335:F335"/>
    <mergeCell ref="D327:F327"/>
    <mergeCell ref="D328:F328"/>
    <mergeCell ref="D329:F329"/>
    <mergeCell ref="D325:F325"/>
    <mergeCell ref="D332:F332"/>
    <mergeCell ref="D330:F330"/>
    <mergeCell ref="D331:F331"/>
    <mergeCell ref="A4:A5"/>
    <mergeCell ref="C3:F3"/>
    <mergeCell ref="G3:J3"/>
    <mergeCell ref="C321:K322"/>
    <mergeCell ref="D326:F326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2023-10-02T13:10:11Z</dcterms:modified>
</cp:coreProperties>
</file>