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" documentId="13_ncr:1_{7045390E-6ED2-474F-9ACA-2356030546C0}" xr6:coauthVersionLast="47" xr6:coauthVersionMax="47" xr10:uidLastSave="{A01D2215-9EE0-4702-A834-881F8BC0C9EE}"/>
  <bookViews>
    <workbookView xWindow="14400" yWindow="0" windowWidth="14400" windowHeight="15600" xr2:uid="{00000000-000D-0000-FFFF-FFFF00000000}"/>
  </bookViews>
  <sheets>
    <sheet name="16TH MAY 2024" sheetId="1" r:id="rId1"/>
  </sheets>
  <definedNames>
    <definedName name="_xlnm.Print_Area" localSheetId="0">'16TH MAY 2024'!$B$3:$F$42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25" i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<sst xmlns="http://schemas.openxmlformats.org/spreadsheetml/2006/main" count="44" uniqueCount="38">
  <si>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PRICE BUILD-UP EFFECTIVE 16TH MAY 2024</t>
  </si>
  <si>
    <t>RFO (GHp/Lt)</t>
  </si>
  <si>
    <t>PREMIX (GHp/Lt)</t>
  </si>
  <si>
    <t>EX-REFINERY PRICE - CORE</t>
  </si>
  <si>
    <t>MARINE MIX</t>
  </si>
  <si>
    <t>COST OF BLUE DYE</t>
  </si>
  <si>
    <t>RECOVERY MARGIN</t>
  </si>
  <si>
    <t>EX-REFINERY PRICE</t>
  </si>
  <si>
    <t>ENERGY DEBT RECOVERY LEVY</t>
  </si>
  <si>
    <t>ENERGY FUND LEVY</t>
  </si>
  <si>
    <t>FUEL MARKING MARGIN</t>
  </si>
  <si>
    <t>EX-DEPOT</t>
  </si>
  <si>
    <t>UPPF</t>
  </si>
  <si>
    <t>MARKETERS MARGIN</t>
  </si>
  <si>
    <t xml:space="preserve">DEALERS (RETAILERS/OPERATORS) MARGIN </t>
  </si>
  <si>
    <t>PREMIX ADMIN COST</t>
  </si>
  <si>
    <t>INDICATIVE MAXIMUM PRICE (EX-PUMP PRICE)</t>
  </si>
  <si>
    <t xml:space="preserve">  </t>
  </si>
  <si>
    <t>EXPORT PRICES OF PETROLEUM PRODUCTS - EFFECTIVE 16TH MAY 2024</t>
  </si>
  <si>
    <t>US Cents per Litre</t>
  </si>
  <si>
    <t>ATK</t>
  </si>
  <si>
    <t>MARINE GASOIL (FOREIGN)</t>
  </si>
  <si>
    <t>GASOIL TO THE RIG</t>
  </si>
  <si>
    <t>GASOIL TO THE MINES</t>
  </si>
  <si>
    <t>EXPORT DUTY</t>
  </si>
  <si>
    <t>TOTAL</t>
  </si>
  <si>
    <t>*TAXES/LEVIES &amp; MARGINS APPLICABLE TO MARINE GASOIL (FOREIGN), GASOIL TO THE MINES &amp; RIG (EXCLUDING UPPF)</t>
  </si>
  <si>
    <t>COMPONENT</t>
  </si>
  <si>
    <t>MGO Foreign - (GHp/Lt)</t>
  </si>
  <si>
    <t xml:space="preserve"> Gas oil to Rig - (GHp/Lt)</t>
  </si>
  <si>
    <t>Gasoil (Mines) - (GHp/Lt)</t>
  </si>
  <si>
    <t>ROAD FUND LEVY</t>
  </si>
  <si>
    <t>PRICE STABILIZATION AND RECOVERY LEVY</t>
  </si>
  <si>
    <t>SANITATION AND POLLUTION LEVY</t>
  </si>
  <si>
    <t>ENERGY SECTOR RECOVERY LEVY</t>
  </si>
  <si>
    <t>SPECIAL PETROLEUM TAX</t>
  </si>
  <si>
    <t>PRIMARY DISTRIBUTION MARGIN</t>
  </si>
  <si>
    <t>BOST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</si>
</sst>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172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E10" sqref="E10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0" t="s">
        <v>0</v>
      </c>
      <c r="C3" s="80"/>
      <c r="D3" s="80"/>
      <c r="E3" s="80"/>
      <c r="F3" s="80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1</v>
      </c>
      <c r="D5" s="47" t="s">
        <v>2</v>
      </c>
    </row>
    <row r="6" spans="1:11" s="6" customFormat="1" ht="39.950000000000003" customHeight="1">
      <c r="B6" s="48" t="s">
        <v>3</v>
      </c>
      <c r="C6" s="7">
        <v>1111.0195643556506</v>
      </c>
      <c r="D6" s="7">
        <v>907.93161517406725</v>
      </c>
      <c r="E6" s="78"/>
    </row>
    <row r="7" spans="1:11" s="6" customFormat="1" ht="39.950000000000003" customHeight="1">
      <c r="B7" s="49" t="s">
        <v>4</v>
      </c>
      <c r="C7" s="8"/>
      <c r="D7" s="8">
        <v>75.078591764705891</v>
      </c>
    </row>
    <row r="8" spans="1:11" s="6" customFormat="1" ht="39.950000000000003" customHeight="1">
      <c r="B8" s="49" t="s">
        <v>5</v>
      </c>
      <c r="C8" s="8"/>
      <c r="D8" s="8">
        <v>1.5593999999999999</v>
      </c>
    </row>
    <row r="9" spans="1:11" s="6" customFormat="1" ht="39.950000000000003" customHeight="1">
      <c r="B9" s="49" t="s">
        <v>6</v>
      </c>
      <c r="C9" s="8"/>
      <c r="D9" s="8">
        <v>-624.66330693877308</v>
      </c>
    </row>
    <row r="10" spans="1:11" s="9" customFormat="1" ht="39.75" customHeight="1">
      <c r="B10" s="48" t="s">
        <v>7</v>
      </c>
      <c r="C10" s="50">
        <f>SUM(C6:C9)</f>
        <v>1111.0195643556506</v>
      </c>
      <c r="D10" s="50">
        <f>SUM(D6:D9)</f>
        <v>359.90629999999999</v>
      </c>
      <c r="E10" s="81">
        <f>+D10-D9</f>
        <v>984.56960693877306</v>
      </c>
    </row>
    <row r="11" spans="1:11" s="6" customFormat="1" ht="39.950000000000003" customHeight="1">
      <c r="B11" s="49" t="s">
        <v>8</v>
      </c>
      <c r="C11" s="10">
        <v>4</v>
      </c>
      <c r="D11" s="10"/>
    </row>
    <row r="12" spans="1:11" s="6" customFormat="1" ht="39.950000000000003" customHeight="1">
      <c r="B12" s="49" t="s">
        <v>9</v>
      </c>
      <c r="C12" s="10">
        <v>1</v>
      </c>
      <c r="D12" s="10"/>
    </row>
    <row r="13" spans="1:11" s="6" customFormat="1" ht="39.950000000000003" customHeight="1">
      <c r="B13" s="51" t="s">
        <v>10</v>
      </c>
      <c r="C13" s="52"/>
      <c r="D13" s="52">
        <f>4+5</f>
        <v>9</v>
      </c>
    </row>
    <row r="14" spans="1:11" s="6" customFormat="1" ht="39.75" customHeight="1">
      <c r="B14" s="53" t="s">
        <v>11</v>
      </c>
      <c r="C14" s="50">
        <f>SUM(C10:C13)</f>
        <v>1116.0195643556506</v>
      </c>
      <c r="D14" s="50">
        <f>SUM(D10:D13)</f>
        <v>368.90629999999999</v>
      </c>
    </row>
    <row r="15" spans="1:11" s="6" customFormat="1" ht="39.950000000000003" customHeight="1">
      <c r="B15" s="54" t="s">
        <v>12</v>
      </c>
      <c r="C15" s="10"/>
      <c r="D15" s="10">
        <f>19+3+7+11+28</f>
        <v>68</v>
      </c>
    </row>
    <row r="16" spans="1:11" s="6" customFormat="1" ht="39.950000000000003" customHeight="1">
      <c r="B16" s="54" t="s">
        <v>13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14</v>
      </c>
      <c r="C17" s="11"/>
      <c r="D17" s="11">
        <v>19</v>
      </c>
      <c r="V17" s="76"/>
    </row>
    <row r="18" spans="1:37" s="6" customFormat="1" ht="39.950000000000003" customHeight="1">
      <c r="B18" s="54" t="s">
        <v>15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16</v>
      </c>
      <c r="C19" s="56">
        <f>SUM(C14:C18)</f>
        <v>1116.0195643556506</v>
      </c>
      <c r="D19" s="56">
        <f>SUM(D14:D18)</f>
        <v>555.36180000000002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17</v>
      </c>
      <c r="B22" s="74" t="s">
        <v>18</v>
      </c>
      <c r="C22" s="74"/>
      <c r="D22" s="74"/>
      <c r="E22" s="74"/>
      <c r="F22" s="74"/>
      <c r="N22" s="75"/>
    </row>
    <row r="23" spans="1:37" ht="30" customHeight="1" thickBot="1">
      <c r="B23" s="18"/>
      <c r="C23" s="79" t="s">
        <v>19</v>
      </c>
      <c r="D23" s="79"/>
      <c r="E23" s="18"/>
      <c r="F23" s="18"/>
      <c r="G23" s="19"/>
      <c r="AK23" s="6"/>
    </row>
    <row r="24" spans="1:37" ht="39.75" customHeight="1" thickBot="1">
      <c r="B24" s="20"/>
      <c r="C24" s="21" t="s">
        <v>20</v>
      </c>
      <c r="D24" s="21" t="s">
        <v>21</v>
      </c>
      <c r="E24" s="21" t="s">
        <v>22</v>
      </c>
      <c r="F24" s="22" t="s">
        <v>23</v>
      </c>
    </row>
    <row r="25" spans="1:37" ht="35.1" customHeight="1">
      <c r="B25" s="23" t="s">
        <v>7</v>
      </c>
      <c r="C25" s="24">
        <v>87.98789116377381</v>
      </c>
      <c r="D25" s="24">
        <v>83.647345240341863</v>
      </c>
      <c r="E25" s="24">
        <f>D25</f>
        <v>83.647345240341863</v>
      </c>
      <c r="F25" s="72">
        <f>E25</f>
        <v>83.647345240341863</v>
      </c>
    </row>
    <row r="26" spans="1:37" ht="35.1" customHeight="1" thickBot="1">
      <c r="B26" s="25" t="s">
        <v>24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25</v>
      </c>
      <c r="C27" s="28">
        <f>SUM(C25:C26)</f>
        <v>89.98789116377381</v>
      </c>
      <c r="D27" s="28">
        <f>SUM(D25:D26)</f>
        <v>83.647345240341863</v>
      </c>
      <c r="E27" s="28">
        <f>SUM(E25:E26)</f>
        <v>83.647345240341863</v>
      </c>
      <c r="F27" s="29">
        <f>SUM(F25:F26)</f>
        <v>83.647345240341863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26</v>
      </c>
      <c r="R29" s="62"/>
      <c r="S29" s="62"/>
    </row>
    <row r="30" spans="1:37" ht="35.1" customHeight="1" thickBot="1">
      <c r="B30" s="33" t="s">
        <v>27</v>
      </c>
      <c r="C30" s="34" t="s">
        <v>28</v>
      </c>
      <c r="D30" s="34" t="s">
        <v>29</v>
      </c>
      <c r="E30" s="35" t="s">
        <v>30</v>
      </c>
      <c r="R30" s="62"/>
      <c r="S30" s="62"/>
    </row>
    <row r="31" spans="1:37" ht="35.1" customHeight="1">
      <c r="B31" s="57" t="s">
        <v>8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31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9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32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33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34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35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36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37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10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13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14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SEU7YU5J4REP-940329272-238292</_dlc_DocId>
    <_dlc_DocIdUrl xmlns="999f919b-ab5a-4db1-a56a-2b12b49855bf">
      <Url>https://swpgh.sharepoint.com/sites/swpnpa/_layouts/15/DocIdRedir.aspx?ID=SEU7YU5J4REP-940329272-238292</Url>
      <Description>SEU7YU5J4REP-940329272-238292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75D620A-AE24-495D-848B-5A49A07E3E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FEA6CB-DF4E-4D87-9F94-500AACFEF320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E834A080-F27E-4AE8-92E3-EB8377D2BB04}"/>
</file>

<file path=customXml/itemProps4.xml><?xml version="1.0" encoding="utf-8"?>
<ds:datastoreItem xmlns:ds="http://schemas.openxmlformats.org/officeDocument/2006/customXml" ds:itemID="{924E4DE0-9AD8-49CE-AB95-6120764347A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MAY 2024</vt:lpstr>
      <vt:lpstr>'16TH MAY 2024'!Print_Area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Memuna Yakubu Gumery</cp:lastModifiedBy>
  <cp:revision/>
  <dcterms:created xsi:type="dcterms:W3CDTF">2015-09-15T18:01:10Z</dcterms:created>
  <dcterms:modified xsi:type="dcterms:W3CDTF">2024-10-11T12:12:02Z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9a0aac8a-4495-43d9-9301-f4654a5a3c95</vt:lpwstr>
  </property>
  <property fmtid="{D5CDD505-2E9C-101B-9397-08002B2CF9AE}" pid="4" name="MediaServiceImageTags">
    <vt:lpwstr/>
  </property>
</Properties>
</file>