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PRICES/PBUs/PBU WORKOUT/PBUs 2024/Actual Workout/Public/"/>
    </mc:Choice>
  </mc:AlternateContent>
  <xr:revisionPtr revIDLastSave="2" documentId="13_ncr:1_{D5315CBD-52E6-472B-895B-1FD2462693C9}" xr6:coauthVersionLast="47" xr6:coauthVersionMax="47" xr10:uidLastSave="{4F73197D-06C1-482C-8560-AB1C17C29F1F}"/>
  <bookViews>
    <workbookView xWindow="14400" yWindow="0" windowWidth="14400" windowHeight="15600" xr2:uid="{00000000-000D-0000-FFFF-FFFF00000000}"/>
  </bookViews>
  <sheets>
    <sheet name="1ST MAY 2024" sheetId="1" r:id="rId1"/>
  </sheets>
  <definedNames>
    <definedName name="_xlnm.Print_Area" localSheetId="0">'1ST MAY 2024'!$B$3:$F$42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E25" i="1"/>
  <c r="F25" i="1" s="1"/>
  <c r="C39" i="1"/>
  <c r="C40" i="1"/>
  <c r="D13" i="1"/>
  <c r="D15" i="1"/>
  <c r="D18" i="1"/>
  <c r="D10" i="1" l="1"/>
  <c r="D38" i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<sst xmlns="http://schemas.openxmlformats.org/spreadsheetml/2006/main" count="44" uniqueCount="38">
  <si>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PRICE BUILD-UP EFFECTIVE 1ST MAY 2024</t>
  </si>
  <si>
    <t>RFO (GHp/Lt)</t>
  </si>
  <si>
    <t>PREMIX (GHp/Lt)</t>
  </si>
  <si>
    <t>EX-REFINERY PRICE - CORE</t>
  </si>
  <si>
    <t>MARINE MIX</t>
  </si>
  <si>
    <t>COST OF BLUE DYE</t>
  </si>
  <si>
    <t>RECOVERY MARGIN</t>
  </si>
  <si>
    <t>EX-REFINERY PRICE</t>
  </si>
  <si>
    <t>ENERGY DEBT RECOVERY LEVY</t>
  </si>
  <si>
    <t>ENERGY FUND LEVY</t>
  </si>
  <si>
    <t>FUEL MARKING MARGIN</t>
  </si>
  <si>
    <t>EX-DEPOT</t>
  </si>
  <si>
    <t>UPPF</t>
  </si>
  <si>
    <t>MARKETERS MARGIN</t>
  </si>
  <si>
    <t xml:space="preserve">DEALERS (RETAILERS/OPERATORS) MARGIN </t>
  </si>
  <si>
    <t>PREMIX ADMIN COST</t>
  </si>
  <si>
    <t>INDICATIVE MAXIMUM PRICE (EX-PUMP PRICE)</t>
  </si>
  <si>
    <t xml:space="preserve">  </t>
  </si>
  <si>
    <t>EXPORT PRICES OF PETROLEUM PRODUCTS - EFFECTIVE 1ST MAY 2024</t>
  </si>
  <si>
    <t>US Cents per Litre</t>
  </si>
  <si>
    <t>ATK</t>
  </si>
  <si>
    <t>MARINE GASOIL (FOREIGN)</t>
  </si>
  <si>
    <t>GASOIL TO THE RIG</t>
  </si>
  <si>
    <t>GASOIL TO THE MINES</t>
  </si>
  <si>
    <t>EXPORT DUTY</t>
  </si>
  <si>
    <t>TOTAL</t>
  </si>
  <si>
    <t>*TAXES/LEVIES &amp; MARGINS APPLICABLE TO MARINE GASOIL (FOREIGN), GASOIL TO THE MINES &amp; RIG (EXCLUDING UPPF)</t>
  </si>
  <si>
    <t>COMPONENT</t>
  </si>
  <si>
    <t>MGO Foreign - (GHp/Lt)</t>
  </si>
  <si>
    <t xml:space="preserve"> Gas oil to Rig - (GHp/Lt)</t>
  </si>
  <si>
    <t>Gasoil (Mines) - (GHp/Lt)</t>
  </si>
  <si>
    <t>ROAD FUND LEVY</t>
  </si>
  <si>
    <t>PRICE STABILIZATION AND RECOVERY LEVY</t>
  </si>
  <si>
    <t>SANITATION AND POLLUTION LEVY</t>
  </si>
  <si>
    <t>ENERGY SECTOR RECOVERY LEVY</t>
  </si>
  <si>
    <t>SPECIAL PETROLEUM TAX</t>
  </si>
  <si>
    <t>PRIMARY DISTRIBUTION MARGIN</t>
  </si>
  <si>
    <t>BOST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</si>
</sst>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  <numFmt numFmtId="172" formatCode="#,##0.0000000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164" fontId="2" fillId="0" borderId="8" xfId="1" applyFont="1" applyFill="1" applyBorder="1"/>
    <xf numFmtId="0" fontId="2" fillId="0" borderId="3" xfId="0" applyFont="1" applyBorder="1"/>
    <xf numFmtId="164" fontId="8" fillId="0" borderId="4" xfId="1" applyFont="1" applyFill="1" applyBorder="1"/>
    <xf numFmtId="0" fontId="2" fillId="0" borderId="5" xfId="0" applyFont="1" applyBorder="1"/>
    <xf numFmtId="164" fontId="2" fillId="0" borderId="6" xfId="1" applyFont="1" applyFill="1" applyBorder="1"/>
    <xf numFmtId="164" fontId="2" fillId="0" borderId="10" xfId="1" applyFont="1" applyFill="1" applyBorder="1"/>
    <xf numFmtId="0" fontId="11" fillId="0" borderId="0" xfId="0" applyFont="1"/>
    <xf numFmtId="164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43" fontId="8" fillId="0" borderId="0" xfId="0" applyNumberFormat="1" applyFont="1"/>
    <xf numFmtId="172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5" fontId="2" fillId="0" borderId="0" xfId="0" applyNumberFormat="1" applyFont="1"/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E10" sqref="E10"/>
    </sheetView>
  </sheetViews>
  <sheetFormatPr defaultColWidth="8.85546875" defaultRowHeight="12.75"/>
  <cols>
    <col min="2" max="2" width="102" customWidth="1"/>
    <col min="3" max="3" width="50.7109375" customWidth="1"/>
    <col min="4" max="4" width="60.85546875" bestFit="1" customWidth="1"/>
    <col min="5" max="5" width="53.7109375" bestFit="1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0" t="s">
        <v>0</v>
      </c>
      <c r="C3" s="80"/>
      <c r="D3" s="80"/>
      <c r="E3" s="80"/>
      <c r="F3" s="80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1</v>
      </c>
      <c r="D5" s="47" t="s">
        <v>2</v>
      </c>
    </row>
    <row r="6" spans="1:11" s="6" customFormat="1" ht="39.950000000000003" customHeight="1">
      <c r="B6" s="48" t="s">
        <v>3</v>
      </c>
      <c r="C6" s="7">
        <v>1071.5681</v>
      </c>
      <c r="D6" s="7">
        <v>912.09479999999996</v>
      </c>
      <c r="E6" s="78"/>
    </row>
    <row r="7" spans="1:11" s="6" customFormat="1" ht="39.950000000000003" customHeight="1">
      <c r="B7" s="49" t="s">
        <v>4</v>
      </c>
      <c r="C7" s="8"/>
      <c r="D7" s="8">
        <v>75.054299999999998</v>
      </c>
    </row>
    <row r="8" spans="1:11" s="6" customFormat="1" ht="39.950000000000003" customHeight="1">
      <c r="B8" s="49" t="s">
        <v>5</v>
      </c>
      <c r="C8" s="8"/>
      <c r="D8" s="8">
        <v>1.5593999999999999</v>
      </c>
    </row>
    <row r="9" spans="1:11" s="6" customFormat="1" ht="39.950000000000003" customHeight="1">
      <c r="B9" s="49" t="s">
        <v>6</v>
      </c>
      <c r="C9" s="8"/>
      <c r="D9" s="8">
        <v>-628.80219176093146</v>
      </c>
    </row>
    <row r="10" spans="1:11" s="9" customFormat="1" ht="39.75" customHeight="1">
      <c r="B10" s="48" t="s">
        <v>7</v>
      </c>
      <c r="C10" s="50">
        <f>SUM(C6:C9)</f>
        <v>1071.5681</v>
      </c>
      <c r="D10" s="50">
        <f>SUM(D6:D9)</f>
        <v>359.90630823906849</v>
      </c>
      <c r="E10" s="81"/>
    </row>
    <row r="11" spans="1:11" s="6" customFormat="1" ht="39.950000000000003" customHeight="1">
      <c r="B11" s="49" t="s">
        <v>8</v>
      </c>
      <c r="C11" s="10">
        <v>4</v>
      </c>
      <c r="D11" s="10"/>
    </row>
    <row r="12" spans="1:11" s="6" customFormat="1" ht="39.950000000000003" customHeight="1">
      <c r="B12" s="49" t="s">
        <v>9</v>
      </c>
      <c r="C12" s="10">
        <v>1</v>
      </c>
      <c r="D12" s="10"/>
    </row>
    <row r="13" spans="1:11" s="6" customFormat="1" ht="39.950000000000003" customHeight="1">
      <c r="B13" s="51" t="s">
        <v>10</v>
      </c>
      <c r="C13" s="52"/>
      <c r="D13" s="52">
        <f>4+5</f>
        <v>9</v>
      </c>
    </row>
    <row r="14" spans="1:11" s="6" customFormat="1" ht="39.75" customHeight="1">
      <c r="B14" s="53" t="s">
        <v>11</v>
      </c>
      <c r="C14" s="50">
        <f>SUM(C10:C13)</f>
        <v>1076.5681</v>
      </c>
      <c r="D14" s="50">
        <f>SUM(D10:D13)</f>
        <v>368.90630823906849</v>
      </c>
    </row>
    <row r="15" spans="1:11" s="6" customFormat="1" ht="39.950000000000003" customHeight="1">
      <c r="B15" s="54" t="s">
        <v>12</v>
      </c>
      <c r="C15" s="10"/>
      <c r="D15" s="10">
        <f>19+3+7+11+28</f>
        <v>68</v>
      </c>
    </row>
    <row r="16" spans="1:11" s="6" customFormat="1" ht="39.950000000000003" customHeight="1">
      <c r="B16" s="54" t="s">
        <v>13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14</v>
      </c>
      <c r="C17" s="11"/>
      <c r="D17" s="11">
        <v>19</v>
      </c>
      <c r="V17" s="76"/>
    </row>
    <row r="18" spans="1:37" s="6" customFormat="1" ht="39.950000000000003" customHeight="1">
      <c r="B18" s="54" t="s">
        <v>15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16</v>
      </c>
      <c r="C19" s="56">
        <f>SUM(C14:C18)</f>
        <v>1076.5681</v>
      </c>
      <c r="D19" s="56">
        <f>SUM(D14:D18)</f>
        <v>555.36180823906852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17</v>
      </c>
      <c r="B22" s="74" t="s">
        <v>18</v>
      </c>
      <c r="C22" s="74"/>
      <c r="D22" s="74"/>
      <c r="E22" s="74"/>
      <c r="F22" s="74"/>
      <c r="N22" s="75"/>
    </row>
    <row r="23" spans="1:37" ht="30" customHeight="1" thickBot="1">
      <c r="B23" s="18"/>
      <c r="C23" s="79" t="s">
        <v>19</v>
      </c>
      <c r="D23" s="79"/>
      <c r="E23" s="18"/>
      <c r="F23" s="18"/>
      <c r="G23" s="19"/>
      <c r="AK23" s="6"/>
    </row>
    <row r="24" spans="1:37" ht="39.75" customHeight="1" thickBot="1">
      <c r="B24" s="20"/>
      <c r="C24" s="21" t="s">
        <v>20</v>
      </c>
      <c r="D24" s="21" t="s">
        <v>21</v>
      </c>
      <c r="E24" s="21" t="s">
        <v>22</v>
      </c>
      <c r="F24" s="22" t="s">
        <v>23</v>
      </c>
    </row>
    <row r="25" spans="1:37" ht="35.1" customHeight="1">
      <c r="B25" s="23" t="s">
        <v>7</v>
      </c>
      <c r="C25" s="24">
        <v>90.563199999999995</v>
      </c>
      <c r="D25" s="24">
        <v>86.6678</v>
      </c>
      <c r="E25" s="24">
        <f>D25</f>
        <v>86.6678</v>
      </c>
      <c r="F25" s="72">
        <f>E25</f>
        <v>86.6678</v>
      </c>
    </row>
    <row r="26" spans="1:37" ht="35.1" customHeight="1" thickBot="1">
      <c r="B26" s="25" t="s">
        <v>24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25</v>
      </c>
      <c r="C27" s="28">
        <f>SUM(C25:C26)</f>
        <v>92.563199999999995</v>
      </c>
      <c r="D27" s="28">
        <f>SUM(D25:D26)</f>
        <v>86.6678</v>
      </c>
      <c r="E27" s="28">
        <f>SUM(E25:E26)</f>
        <v>86.6678</v>
      </c>
      <c r="F27" s="29">
        <f>SUM(F25:F26)</f>
        <v>86.6678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26</v>
      </c>
      <c r="R29" s="62"/>
      <c r="S29" s="62"/>
    </row>
    <row r="30" spans="1:37" ht="35.1" customHeight="1" thickBot="1">
      <c r="B30" s="33" t="s">
        <v>27</v>
      </c>
      <c r="C30" s="34" t="s">
        <v>28</v>
      </c>
      <c r="D30" s="34" t="s">
        <v>29</v>
      </c>
      <c r="E30" s="35" t="s">
        <v>30</v>
      </c>
      <c r="R30" s="62"/>
      <c r="S30" s="62"/>
    </row>
    <row r="31" spans="1:37" ht="35.1" customHeight="1">
      <c r="B31" s="57" t="s">
        <v>8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31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9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32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33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34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35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36</v>
      </c>
      <c r="C38" s="68">
        <v>26</v>
      </c>
      <c r="D38" s="68">
        <f t="shared" si="0"/>
        <v>26</v>
      </c>
      <c r="E38" s="69">
        <f>D38</f>
        <v>26</v>
      </c>
      <c r="R38" s="62"/>
      <c r="S38" s="62"/>
    </row>
    <row r="39" spans="2:19" ht="35.1" customHeight="1">
      <c r="B39" s="58" t="s">
        <v>37</v>
      </c>
      <c r="C39" s="59">
        <f>3+3+3-2+2+3</f>
        <v>12</v>
      </c>
      <c r="D39" s="59">
        <f t="shared" si="0"/>
        <v>12</v>
      </c>
      <c r="E39" s="60">
        <f>C39</f>
        <v>12</v>
      </c>
    </row>
    <row r="40" spans="2:19" ht="35.1" customHeight="1">
      <c r="B40" s="39" t="s">
        <v>10</v>
      </c>
      <c r="C40" s="68">
        <f>4+5</f>
        <v>9</v>
      </c>
      <c r="D40" s="68">
        <f t="shared" si="0"/>
        <v>9</v>
      </c>
      <c r="E40" s="69">
        <f>D40</f>
        <v>9</v>
      </c>
    </row>
    <row r="41" spans="2:19" ht="35.1" customHeight="1">
      <c r="B41" s="36" t="s">
        <v>13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14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  <ignoredErrors>
    <ignoredError sqref="E3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SEU7YU5J4REP-940329272-238309</_dlc_DocId>
    <_dlc_DocIdUrl xmlns="999f919b-ab5a-4db1-a56a-2b12b49855bf">
      <Url>https://swpgh.sharepoint.com/sites/swpnpa/_layouts/15/DocIdRedir.aspx?ID=SEU7YU5J4REP-940329272-238309</Url>
      <Description>SEU7YU5J4REP-940329272-238309</Description>
    </_dlc_DocIdUrl>
  </documentManagement>
</p:properties>
</file>

<file path=customXml/itemProps1.xml><?xml version="1.0" encoding="utf-8"?>
<ds:datastoreItem xmlns:ds="http://schemas.openxmlformats.org/officeDocument/2006/customXml" ds:itemID="{563FF3A1-A6F5-4A03-98EC-63C60D3BDB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8B429A-EBBB-4905-BE62-B7E28CCE9ADE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160B739F-26A4-4D5B-AE54-A7B9FBA5B1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8DB0454-0A67-48CC-B9FF-45C692831E3C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MAY 2024</vt:lpstr>
      <vt:lpstr>'1ST MAY 2024'!Print_Area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atasunti</dc:creator>
  <cp:keywords/>
  <dc:description/>
  <cp:lastModifiedBy>Memuna Yakubu Gumery</cp:lastModifiedBy>
  <cp:revision/>
  <dcterms:created xsi:type="dcterms:W3CDTF">2015-09-15T18:01:10Z</dcterms:created>
  <dcterms:modified xsi:type="dcterms:W3CDTF">2024-10-11T12:09:32Z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c7b7e68b-91db-4ba4-8996-1e87cb8fca1b</vt:lpwstr>
  </property>
  <property fmtid="{D5CDD505-2E9C-101B-9397-08002B2CF9AE}" pid="4" name="MediaServiceImageTags">
    <vt:lpwstr/>
  </property>
</Properties>
</file>