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/>
  <mc:AlternateContent xmlns:mc="http://schemas.openxmlformats.org/markup-compatibility/2006">
    <mc:Choice Requires="x15">
      <x15ac:absPath xmlns:x15ac="http://schemas.microsoft.com/office/spreadsheetml/2010/11/ac" url="https://swpgh.sharepoint.com/sites/swpnpa/PPR/Pricing/PRICES/PBUs/PBU WORKOUT/PBUs 2024/Actual Workout/Public/"/>
    </mc:Choice>
  </mc:AlternateContent>
  <xr:revisionPtr revIDLastSave="123" documentId="13_ncr:1_{7BC47447-5A64-43FE-88B2-028DEA981DD2}" xr6:coauthVersionLast="47" xr6:coauthVersionMax="47" xr10:uidLastSave="{65EB95BB-7ADD-442D-978C-D863F888FD65}"/>
  <bookViews>
    <workbookView xWindow="-105" yWindow="0" windowWidth="14610" windowHeight="15585" xr2:uid="{00000000-000D-0000-FFFF-FFFF00000000}"/>
  </bookViews>
  <sheets>
    <sheet name="1ST OCTOBER 2024" sheetId="1" r:id="rId1"/>
  </sheets>
  <definedNames>
    <definedName name="_xlnm.Print_Area" localSheetId="0">'1ST OCTOBER 2024'!$B$3:$F$42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5" i="1" l="1"/>
  <c r="F25" i="1" s="1"/>
  <c r="C10" i="1"/>
  <c r="C39" i="1"/>
  <c r="C40" i="1"/>
  <c r="D13" i="1"/>
  <c r="D15" i="1"/>
  <c r="D18" i="1"/>
  <c r="D10" i="1" l="1"/>
  <c r="D38" i="1"/>
  <c r="E38" i="1" s="1"/>
  <c r="C14" i="1" l="1"/>
  <c r="C19" i="1" s="1"/>
  <c r="D14" i="1" l="1"/>
  <c r="D36" i="1"/>
  <c r="E36" i="1" s="1"/>
  <c r="D35" i="1"/>
  <c r="E35" i="1" s="1"/>
  <c r="C42" i="1" l="1"/>
  <c r="C41" i="1"/>
  <c r="D41" i="1" s="1"/>
  <c r="E41" i="1" s="1"/>
  <c r="D42" i="1"/>
  <c r="E42" i="1" s="1"/>
  <c r="D27" i="1" l="1"/>
  <c r="F27" i="1" l="1"/>
  <c r="E39" i="1"/>
  <c r="D39" i="1"/>
  <c r="D40" i="1"/>
  <c r="E40" i="1" s="1"/>
  <c r="C27" i="1"/>
  <c r="E34" i="1"/>
  <c r="D37" i="1"/>
  <c r="E37" i="1" s="1"/>
  <c r="D19" i="1" l="1"/>
  <c r="E27" i="1"/>
</calcChain>
</file>

<file path=xl/sharedStrings.xml><?xml version="1.0" encoding="utf-8"?>
<sst xmlns="http://schemas.openxmlformats.org/spreadsheetml/2006/main" count="44" uniqueCount="38">
  <si>
    <t>RFO (GHp/Lt)</t>
  </si>
  <si>
    <t>PREMIX (GHp/Lt)</t>
  </si>
  <si>
    <t>EX-REFINERY PRICE - CORE</t>
  </si>
  <si>
    <t>MARINE MIX</t>
  </si>
  <si>
    <t>RECOVERY MARGIN</t>
  </si>
  <si>
    <t>EX-REFINERY PRICE</t>
  </si>
  <si>
    <t>FUEL MARKING MARGIN</t>
  </si>
  <si>
    <t>EX-DEPOT</t>
  </si>
  <si>
    <t>UPPF</t>
  </si>
  <si>
    <t>MARKETERS MARGIN</t>
  </si>
  <si>
    <t xml:space="preserve">DEALERS (RETAILERS/OPERATORS) MARGIN </t>
  </si>
  <si>
    <t>INDICATIVE MAXIMUM PRICE (EX-PUMP PRICE)</t>
  </si>
  <si>
    <t xml:space="preserve">  </t>
  </si>
  <si>
    <t>US Cents per Litre</t>
  </si>
  <si>
    <t>ATK</t>
  </si>
  <si>
    <t>GASOIL TO THE RIG</t>
  </si>
  <si>
    <t>GASOIL TO THE MINES</t>
  </si>
  <si>
    <t>EXPORT DUTY</t>
  </si>
  <si>
    <t>TOTAL</t>
  </si>
  <si>
    <t>COMPONENT</t>
  </si>
  <si>
    <t xml:space="preserve"> Gas oil to Rig - (GHp/Lt)</t>
  </si>
  <si>
    <t>PRIMARY DISTRIBUTION MARGIN</t>
  </si>
  <si>
    <t>BOST MARGIN</t>
  </si>
  <si>
    <t>SPECIAL PETROLEUM TAX</t>
  </si>
  <si>
    <t>ENERGY DEBT RECOVERY LEVY</t>
  </si>
  <si>
    <t>ENERGY FUND LEVY</t>
  </si>
  <si>
    <t>MARINE GASOIL (FOREIGN)</t>
  </si>
  <si>
    <t>ROAD FUND LEVY</t>
  </si>
  <si>
    <t>PRICE STABILIZATION AND RECOVERY LEVY</t>
  </si>
  <si>
    <t>Gasoil (Mines) - (GHp/Lt)</t>
  </si>
  <si>
    <t>COST OF BLUE DYE</t>
  </si>
  <si>
    <t>PREMIX ADMIN COST</t>
  </si>
  <si>
    <t>MGO Foreign - (GHp/Lt)</t>
  </si>
  <si>
    <t>*TAXES/LEVIES &amp; MARGINS APPLICABLE TO MARINE GASOIL (FOREIGN), GASOIL TO THE MINES &amp; RIG (EXCLUDING UPPF)</t>
  </si>
  <si>
    <t>SANITATION AND POLLUTION LEVY</t>
  </si>
  <si>
    <t>ENERGY SECTOR RECOVERY LEVY</t>
  </si>
  <si>
    <t>EXPORT PRICES OF PETROLEUM PRODUCTS - EFFECTIVE 1ST OCTOBER 2024</t>
  </si>
  <si>
    <t>PRICE BUILD-UP EFFECTIVE 1ST OCTOBER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</si>
</sst>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0">
    <numFmt numFmtId="43" formatCode="_-* #,##0.00_-;\-* #,##0.00_-;_-* &quot;-&quot;??_-;_-@_-"/>
    <numFmt numFmtId="164" formatCode="_(* #,##0.00_);_(* \(#,##0.00\);_(* &quot;-&quot;??_);_(@_)"/>
    <numFmt numFmtId="165" formatCode="#,##0.0000"/>
    <numFmt numFmtId="166" formatCode="#,##0.000"/>
    <numFmt numFmtId="167" formatCode="_-* #,##0.000000000_-;\-* #,##0.000000000_-;_-* &quot;-&quot;??_-;_-@_-"/>
    <numFmt numFmtId="168" formatCode="_(* #,##0.00000000_);_(* \(#,##0.00000000\);_(* &quot;-&quot;??_);_(@_)"/>
    <numFmt numFmtId="169" formatCode="#,##0.00000000000000"/>
    <numFmt numFmtId="170" formatCode="_-* #,##0.00000000_-;\-* #,##0.00000000_-;_-* &quot;-&quot;??_-;_-@_-"/>
    <numFmt numFmtId="171" formatCode="_-* #,##0_-;\-* #,##0_-;_-* &quot;-&quot;??_-;_-@_-"/>
    <numFmt numFmtId="172" formatCode="#,##0.0000000"/>
  </numFmts>
  <fonts count="26">
    <font>
      <sz val="10"/>
      <name val="Arial"/>
      <family val="2"/>
    </font>
    <font>
      <sz val="10"/>
      <name val="Arial"/>
      <family val="2"/>
    </font>
    <font>
      <b/>
      <sz val="22"/>
      <name val="Arial"/>
      <family val="2"/>
    </font>
    <font>
      <b/>
      <u/>
      <sz val="48"/>
      <name val="Arial"/>
      <family val="2"/>
    </font>
    <font>
      <b/>
      <u/>
      <sz val="18"/>
      <name val="Arial MT"/>
      <family val="2"/>
    </font>
    <font>
      <sz val="12"/>
      <name val="Arial"/>
      <family val="2"/>
    </font>
    <font>
      <b/>
      <sz val="20"/>
      <name val="Arial"/>
      <family val="2"/>
    </font>
    <font>
      <b/>
      <sz val="12"/>
      <name val="Arial"/>
      <family val="2"/>
    </font>
    <font>
      <sz val="22"/>
      <name val="Arial"/>
      <family val="2"/>
    </font>
    <font>
      <b/>
      <sz val="24"/>
      <name val="Arial"/>
      <family val="2"/>
    </font>
    <font>
      <sz val="24"/>
      <name val="Arial"/>
      <family val="2"/>
    </font>
    <font>
      <sz val="20"/>
      <name val="Arial"/>
      <family val="2"/>
    </font>
    <font>
      <b/>
      <u/>
      <sz val="48"/>
      <name val="Montserrat"/>
    </font>
    <font>
      <sz val="12"/>
      <name val="Montserrat"/>
    </font>
    <font>
      <b/>
      <sz val="20"/>
      <name val="Montserrat"/>
    </font>
    <font>
      <b/>
      <sz val="12"/>
      <name val="Montserrat"/>
    </font>
    <font>
      <b/>
      <sz val="22"/>
      <name val="Montserrat"/>
    </font>
    <font>
      <sz val="10"/>
      <name val="Montserrat"/>
    </font>
    <font>
      <b/>
      <sz val="22"/>
      <color indexed="8"/>
      <name val="Montserrat"/>
    </font>
    <font>
      <sz val="22"/>
      <name val="Montserrat"/>
    </font>
    <font>
      <sz val="22"/>
      <color indexed="8"/>
      <name val="Montserrat"/>
    </font>
    <font>
      <b/>
      <sz val="24"/>
      <name val="Montserrat"/>
    </font>
    <font>
      <b/>
      <sz val="18"/>
      <name val="Montserrat"/>
    </font>
    <font>
      <b/>
      <sz val="24"/>
      <color indexed="8"/>
      <name val="Montserrat"/>
    </font>
    <font>
      <sz val="20"/>
      <color indexed="8"/>
      <name val="Montserrat"/>
    </font>
    <font>
      <sz val="20"/>
      <name val="Montserrat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9"/>
        <bgColor indexed="24"/>
      </patternFill>
    </fill>
    <fill>
      <patternFill patternType="solid">
        <fgColor theme="0" tint="-0.14999847407452621"/>
        <bgColor indexed="24"/>
      </patternFill>
    </fill>
  </fills>
  <borders count="17">
    <border>
      <left/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9">
    <xf numFmtId="0" fontId="0" fillId="0" borderId="0" xfId="0"/>
    <xf numFmtId="0" fontId="3" fillId="0" borderId="0" xfId="0" applyFont="1" applyAlignment="1">
      <alignment vertical="center"/>
    </xf>
    <xf numFmtId="0" fontId="4" fillId="0" borderId="0" xfId="0" applyFont="1" applyAlignment="1">
      <alignment horizontal="center"/>
    </xf>
    <xf numFmtId="0" fontId="5" fillId="0" borderId="0" xfId="0" applyFont="1"/>
    <xf numFmtId="0" fontId="6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8" fillId="0" borderId="0" xfId="0" applyFont="1"/>
    <xf numFmtId="0" fontId="2" fillId="0" borderId="0" xfId="0" applyFont="1"/>
    <xf numFmtId="165" fontId="8" fillId="0" borderId="0" xfId="0" applyNumberFormat="1" applyFont="1"/>
    <xf numFmtId="0" fontId="1" fillId="0" borderId="0" xfId="0" applyFont="1"/>
    <xf numFmtId="165" fontId="0" fillId="0" borderId="0" xfId="0" applyNumberFormat="1"/>
    <xf numFmtId="166" fontId="0" fillId="0" borderId="0" xfId="0" applyNumberFormat="1"/>
    <xf numFmtId="0" fontId="10" fillId="0" borderId="0" xfId="0" applyFont="1"/>
    <xf numFmtId="0" fontId="9" fillId="0" borderId="0" xfId="0" applyFont="1"/>
    <xf numFmtId="43" fontId="9" fillId="0" borderId="0" xfId="1" applyFont="1" applyFill="1" applyBorder="1"/>
    <xf numFmtId="167" fontId="0" fillId="0" borderId="0" xfId="0" applyNumberFormat="1"/>
    <xf numFmtId="168" fontId="0" fillId="0" borderId="0" xfId="0" applyNumberFormat="1"/>
    <xf numFmtId="169" fontId="0" fillId="0" borderId="0" xfId="0" applyNumberFormat="1"/>
    <xf numFmtId="171" fontId="8" fillId="0" borderId="0" xfId="0" applyNumberFormat="1" applyFont="1"/>
    <xf numFmtId="0" fontId="11" fillId="0" borderId="0" xfId="0" applyFont="1"/>
    <xf numFmtId="43" fontId="11" fillId="0" borderId="0" xfId="1" applyFont="1"/>
    <xf numFmtId="9" fontId="8" fillId="0" borderId="0" xfId="4" applyFont="1" applyFill="1"/>
    <xf numFmtId="0" fontId="0" fillId="0" borderId="0" xfId="0" applyAlignment="1">
      <alignment horizontal="left" vertical="center"/>
    </xf>
    <xf numFmtId="165" fontId="0" fillId="0" borderId="0" xfId="0" applyNumberFormat="1" applyAlignment="1">
      <alignment horizontal="left" vertical="center"/>
    </xf>
    <xf numFmtId="171" fontId="8" fillId="0" borderId="0" xfId="1" applyNumberFormat="1" applyFont="1" applyFill="1"/>
    <xf numFmtId="164" fontId="8" fillId="0" borderId="0" xfId="0" applyNumberFormat="1" applyFont="1"/>
    <xf numFmtId="0" fontId="13" fillId="0" borderId="0" xfId="0" applyFont="1"/>
    <xf numFmtId="0" fontId="14" fillId="0" borderId="0" xfId="0" applyFont="1" applyAlignment="1">
      <alignment horizontal="left"/>
    </xf>
    <xf numFmtId="0" fontId="15" fillId="0" borderId="0" xfId="0" applyFont="1" applyAlignment="1">
      <alignment horizontal="center"/>
    </xf>
    <xf numFmtId="39" fontId="16" fillId="0" borderId="2" xfId="0" applyNumberFormat="1" applyFont="1" applyBorder="1" applyAlignment="1">
      <alignment horizontal="center" vertical="center"/>
    </xf>
    <xf numFmtId="0" fontId="17" fillId="0" borderId="0" xfId="0" applyFont="1"/>
    <xf numFmtId="39" fontId="18" fillId="2" borderId="2" xfId="0" applyNumberFormat="1" applyFont="1" applyFill="1" applyBorder="1" applyAlignment="1">
      <alignment horizontal="left"/>
    </xf>
    <xf numFmtId="165" fontId="18" fillId="2" borderId="2" xfId="1" applyNumberFormat="1" applyFont="1" applyFill="1" applyBorder="1" applyAlignment="1">
      <alignment horizontal="right"/>
    </xf>
    <xf numFmtId="172" fontId="19" fillId="0" borderId="0" xfId="0" applyNumberFormat="1" applyFont="1"/>
    <xf numFmtId="0" fontId="19" fillId="0" borderId="0" xfId="0" applyFont="1"/>
    <xf numFmtId="39" fontId="20" fillId="0" borderId="2" xfId="0" applyNumberFormat="1" applyFont="1" applyBorder="1" applyAlignment="1">
      <alignment horizontal="left"/>
    </xf>
    <xf numFmtId="165" fontId="20" fillId="0" borderId="2" xfId="1" applyNumberFormat="1" applyFont="1" applyFill="1" applyBorder="1" applyAlignment="1"/>
    <xf numFmtId="165" fontId="18" fillId="2" borderId="2" xfId="0" applyNumberFormat="1" applyFont="1" applyFill="1" applyBorder="1"/>
    <xf numFmtId="0" fontId="16" fillId="0" borderId="0" xfId="0" applyFont="1"/>
    <xf numFmtId="165" fontId="20" fillId="0" borderId="2" xfId="0" applyNumberFormat="1" applyFont="1" applyBorder="1"/>
    <xf numFmtId="39" fontId="19" fillId="0" borderId="2" xfId="0" applyNumberFormat="1" applyFont="1" applyBorder="1" applyAlignment="1">
      <alignment horizontal="left"/>
    </xf>
    <xf numFmtId="165" fontId="19" fillId="0" borderId="2" xfId="0" applyNumberFormat="1" applyFont="1" applyBorder="1" applyAlignment="1">
      <alignment horizontal="right"/>
    </xf>
    <xf numFmtId="39" fontId="18" fillId="2" borderId="2" xfId="0" applyNumberFormat="1" applyFont="1" applyFill="1" applyBorder="1"/>
    <xf numFmtId="39" fontId="20" fillId="0" borderId="2" xfId="0" applyNumberFormat="1" applyFont="1" applyBorder="1"/>
    <xf numFmtId="165" fontId="20" fillId="0" borderId="2" xfId="1" applyNumberFormat="1" applyFont="1" applyFill="1" applyBorder="1" applyAlignment="1" applyProtection="1"/>
    <xf numFmtId="165" fontId="19" fillId="0" borderId="0" xfId="0" applyNumberFormat="1" applyFont="1"/>
    <xf numFmtId="0" fontId="18" fillId="2" borderId="2" xfId="0" applyFont="1" applyFill="1" applyBorder="1"/>
    <xf numFmtId="4" fontId="18" fillId="2" borderId="2" xfId="1" applyNumberFormat="1" applyFont="1" applyFill="1" applyBorder="1" applyAlignment="1" applyProtection="1"/>
    <xf numFmtId="0" fontId="14" fillId="0" borderId="0" xfId="0" applyFont="1"/>
    <xf numFmtId="43" fontId="13" fillId="0" borderId="0" xfId="0" applyNumberFormat="1" applyFont="1"/>
    <xf numFmtId="0" fontId="21" fillId="2" borderId="0" xfId="0" applyFont="1" applyFill="1" applyAlignment="1">
      <alignment horizontal="left" vertical="center"/>
    </xf>
    <xf numFmtId="0" fontId="21" fillId="2" borderId="0" xfId="0" applyFont="1" applyFill="1"/>
    <xf numFmtId="0" fontId="21" fillId="0" borderId="5" xfId="0" applyFont="1" applyBorder="1"/>
    <xf numFmtId="0" fontId="22" fillId="0" borderId="6" xfId="0" applyFont="1" applyBorder="1" applyAlignment="1">
      <alignment horizontal="center"/>
    </xf>
    <xf numFmtId="0" fontId="22" fillId="0" borderId="10" xfId="0" applyFont="1" applyBorder="1" applyAlignment="1">
      <alignment horizontal="center"/>
    </xf>
    <xf numFmtId="39" fontId="16" fillId="0" borderId="7" xfId="0" applyNumberFormat="1" applyFont="1" applyBorder="1"/>
    <xf numFmtId="43" fontId="16" fillId="0" borderId="8" xfId="1" applyFont="1" applyFill="1" applyBorder="1"/>
    <xf numFmtId="43" fontId="16" fillId="0" borderId="11" xfId="1" applyFont="1" applyFill="1" applyBorder="1"/>
    <xf numFmtId="0" fontId="16" fillId="0" borderId="3" xfId="0" applyFont="1" applyBorder="1"/>
    <xf numFmtId="43" fontId="19" fillId="0" borderId="4" xfId="1" applyFont="1" applyFill="1" applyBorder="1"/>
    <xf numFmtId="43" fontId="19" fillId="0" borderId="16" xfId="1" applyFont="1" applyFill="1" applyBorder="1"/>
    <xf numFmtId="0" fontId="16" fillId="0" borderId="5" xfId="0" applyFont="1" applyBorder="1"/>
    <xf numFmtId="43" fontId="16" fillId="0" borderId="6" xfId="1" applyFont="1" applyFill="1" applyBorder="1"/>
    <xf numFmtId="43" fontId="16" fillId="0" borderId="10" xfId="1" applyFont="1" applyFill="1" applyBorder="1"/>
    <xf numFmtId="0" fontId="21" fillId="0" borderId="0" xfId="0" applyFont="1"/>
    <xf numFmtId="170" fontId="21" fillId="0" borderId="0" xfId="1" applyNumberFormat="1" applyFont="1" applyFill="1" applyBorder="1"/>
    <xf numFmtId="165" fontId="23" fillId="0" borderId="0" xfId="0" applyNumberFormat="1" applyFont="1"/>
    <xf numFmtId="165" fontId="18" fillId="3" borderId="5" xfId="0" applyNumberFormat="1" applyFont="1" applyFill="1" applyBorder="1"/>
    <xf numFmtId="165" fontId="18" fillId="3" borderId="6" xfId="0" applyNumberFormat="1" applyFont="1" applyFill="1" applyBorder="1"/>
    <xf numFmtId="165" fontId="18" fillId="3" borderId="10" xfId="0" applyNumberFormat="1" applyFont="1" applyFill="1" applyBorder="1"/>
    <xf numFmtId="165" fontId="24" fillId="3" borderId="7" xfId="0" applyNumberFormat="1" applyFont="1" applyFill="1" applyBorder="1"/>
    <xf numFmtId="165" fontId="25" fillId="3" borderId="8" xfId="0" applyNumberFormat="1" applyFont="1" applyFill="1" applyBorder="1"/>
    <xf numFmtId="165" fontId="25" fillId="3" borderId="11" xfId="0" applyNumberFormat="1" applyFont="1" applyFill="1" applyBorder="1"/>
    <xf numFmtId="165" fontId="24" fillId="4" borderId="1" xfId="0" applyNumberFormat="1" applyFont="1" applyFill="1" applyBorder="1"/>
    <xf numFmtId="165" fontId="25" fillId="4" borderId="2" xfId="0" applyNumberFormat="1" applyFont="1" applyFill="1" applyBorder="1"/>
    <xf numFmtId="165" fontId="25" fillId="4" borderId="12" xfId="0" applyNumberFormat="1" applyFont="1" applyFill="1" applyBorder="1"/>
    <xf numFmtId="165" fontId="24" fillId="3" borderId="1" xfId="0" applyNumberFormat="1" applyFont="1" applyFill="1" applyBorder="1"/>
    <xf numFmtId="165" fontId="25" fillId="3" borderId="2" xfId="0" applyNumberFormat="1" applyFont="1" applyFill="1" applyBorder="1"/>
    <xf numFmtId="165" fontId="25" fillId="3" borderId="12" xfId="0" applyNumberFormat="1" applyFont="1" applyFill="1" applyBorder="1"/>
    <xf numFmtId="165" fontId="24" fillId="0" borderId="1" xfId="0" applyNumberFormat="1" applyFont="1" applyBorder="1"/>
    <xf numFmtId="165" fontId="24" fillId="0" borderId="2" xfId="0" applyNumberFormat="1" applyFont="1" applyBorder="1"/>
    <xf numFmtId="165" fontId="24" fillId="0" borderId="12" xfId="0" applyNumberFormat="1" applyFont="1" applyBorder="1"/>
    <xf numFmtId="165" fontId="24" fillId="3" borderId="2" xfId="0" applyNumberFormat="1" applyFont="1" applyFill="1" applyBorder="1"/>
    <xf numFmtId="165" fontId="24" fillId="3" borderId="12" xfId="0" applyNumberFormat="1" applyFont="1" applyFill="1" applyBorder="1"/>
    <xf numFmtId="165" fontId="24" fillId="4" borderId="13" xfId="0" applyNumberFormat="1" applyFont="1" applyFill="1" applyBorder="1"/>
    <xf numFmtId="165" fontId="24" fillId="4" borderId="14" xfId="0" applyNumberFormat="1" applyFont="1" applyFill="1" applyBorder="1"/>
    <xf numFmtId="165" fontId="24" fillId="4" borderId="15" xfId="0" applyNumberFormat="1" applyFont="1" applyFill="1" applyBorder="1"/>
    <xf numFmtId="0" fontId="21" fillId="2" borderId="9" xfId="0" applyFont="1" applyFill="1" applyBorder="1" applyAlignment="1">
      <alignment horizontal="center"/>
    </xf>
    <xf numFmtId="0" fontId="12" fillId="0" borderId="0" xfId="0" applyFont="1" applyAlignment="1">
      <alignment horizontal="center" vertical="center"/>
    </xf>
  </cellXfs>
  <cellStyles count="5">
    <cellStyle name="Comma" xfId="1" builtinId="3"/>
    <cellStyle name="Comma 2" xfId="2" xr:uid="{00000000-0005-0000-0000-000001000000}"/>
    <cellStyle name="Normal" xfId="0" builtinId="0"/>
    <cellStyle name="Percent" xfId="4" builtinId="5"/>
    <cellStyle name="Percent 2" xfId="3" xr:uid="{00000000-0005-0000-0000-000004000000}"/>
  </cellStyles>
  <dxfs count="0"/>
  <tableStyles count="1" defaultTableStyle="TableStyleMedium9" defaultPivotStyle="PivotStyleLight16">
    <tableStyle name="Invisible" pivot="0" table="0" count="0" xr9:uid="{8FB037A5-C224-4B24-A97B-4ECC340A6EB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AK46"/>
  <sheetViews>
    <sheetView tabSelected="1" view="pageBreakPreview" topLeftCell="B10" zoomScale="42" zoomScaleNormal="42" zoomScaleSheetLayoutView="42" zoomScalePageLayoutView="42" workbookViewId="0">
      <selection activeCell="F33" sqref="F33"/>
    </sheetView>
  </sheetViews>
  <sheetFormatPr defaultColWidth="8.85546875" defaultRowHeight="12.75"/>
  <cols>
    <col min="2" max="2" width="102" customWidth="1"/>
    <col min="3" max="3" width="50.7109375" customWidth="1"/>
    <col min="4" max="4" width="60.85546875" bestFit="1" customWidth="1"/>
    <col min="5" max="5" width="53.7109375" bestFit="1" customWidth="1"/>
    <col min="6" max="6" width="46.7109375" customWidth="1"/>
    <col min="7" max="7" width="9.140625" customWidth="1"/>
    <col min="8" max="8" width="24.42578125" customWidth="1"/>
    <col min="9" max="9" width="24.140625" customWidth="1"/>
    <col min="10" max="10" width="28.28515625" customWidth="1"/>
    <col min="11" max="11" width="24.85546875" customWidth="1"/>
    <col min="12" max="14" width="19.28515625" bestFit="1" customWidth="1"/>
    <col min="18" max="18" width="12.7109375" bestFit="1" customWidth="1"/>
    <col min="22" max="22" width="21.85546875" bestFit="1" customWidth="1"/>
  </cols>
  <sheetData>
    <row r="2" spans="1:11" ht="34.5" customHeight="1">
      <c r="A2" s="2"/>
      <c r="B2" s="3"/>
      <c r="C2" s="4"/>
      <c r="D2" s="5"/>
      <c r="E2" s="5"/>
      <c r="F2" s="5"/>
      <c r="G2" s="5"/>
      <c r="H2" s="5"/>
      <c r="I2" s="5"/>
      <c r="J2" s="5"/>
      <c r="K2" s="5"/>
    </row>
    <row r="3" spans="1:11" ht="80.25" customHeight="1">
      <c r="B3" s="88" t="s">
        <v>37</v>
      </c>
      <c r="C3" s="88"/>
      <c r="D3" s="88"/>
      <c r="E3" s="88"/>
      <c r="F3" s="88"/>
      <c r="G3" s="1"/>
      <c r="H3" s="1"/>
      <c r="I3" s="1"/>
      <c r="J3" s="1"/>
      <c r="K3" s="1"/>
    </row>
    <row r="4" spans="1:11" ht="34.5" customHeight="1">
      <c r="A4" s="2"/>
      <c r="B4" s="26"/>
      <c r="C4" s="27"/>
      <c r="D4" s="28"/>
      <c r="E4" s="28"/>
      <c r="F4" s="28"/>
      <c r="G4" s="5"/>
      <c r="H4" s="5"/>
      <c r="I4" s="5"/>
      <c r="J4" s="5"/>
      <c r="K4" s="5"/>
    </row>
    <row r="5" spans="1:11" ht="43.5" customHeight="1">
      <c r="B5" s="29"/>
      <c r="C5" s="29" t="s">
        <v>0</v>
      </c>
      <c r="D5" s="29" t="s">
        <v>1</v>
      </c>
      <c r="E5" s="30"/>
      <c r="F5" s="30"/>
    </row>
    <row r="6" spans="1:11" s="6" customFormat="1" ht="39.950000000000003" customHeight="1">
      <c r="B6" s="31" t="s">
        <v>2</v>
      </c>
      <c r="C6" s="32">
        <v>920.11832657950629</v>
      </c>
      <c r="D6" s="32">
        <v>832.91593504175682</v>
      </c>
      <c r="E6" s="33"/>
      <c r="F6" s="34"/>
    </row>
    <row r="7" spans="1:11" s="6" customFormat="1" ht="39.950000000000003" customHeight="1">
      <c r="B7" s="35" t="s">
        <v>3</v>
      </c>
      <c r="C7" s="36"/>
      <c r="D7" s="36">
        <v>84.960486264705878</v>
      </c>
      <c r="E7" s="34"/>
      <c r="F7" s="34"/>
    </row>
    <row r="8" spans="1:11" s="6" customFormat="1" ht="39.950000000000003" customHeight="1">
      <c r="B8" s="35" t="s">
        <v>30</v>
      </c>
      <c r="C8" s="36"/>
      <c r="D8" s="36">
        <v>1.5593999999999999</v>
      </c>
      <c r="E8" s="34"/>
      <c r="F8" s="34"/>
    </row>
    <row r="9" spans="1:11" s="6" customFormat="1" ht="39.950000000000003" customHeight="1">
      <c r="B9" s="35" t="s">
        <v>4</v>
      </c>
      <c r="C9" s="36"/>
      <c r="D9" s="36">
        <v>-557.44632130646266</v>
      </c>
      <c r="E9" s="34"/>
      <c r="F9" s="34"/>
    </row>
    <row r="10" spans="1:11" s="7" customFormat="1" ht="39.75" customHeight="1">
      <c r="B10" s="31" t="s">
        <v>5</v>
      </c>
      <c r="C10" s="37">
        <f>SUM(C6:C9)</f>
        <v>920.11832657950629</v>
      </c>
      <c r="D10" s="37">
        <f>SUM(D6:D9)</f>
        <v>361.98950000000002</v>
      </c>
      <c r="E10" s="38"/>
      <c r="F10" s="38"/>
    </row>
    <row r="11" spans="1:11" s="6" customFormat="1" ht="39.950000000000003" customHeight="1">
      <c r="B11" s="35" t="s">
        <v>24</v>
      </c>
      <c r="C11" s="39">
        <v>4</v>
      </c>
      <c r="D11" s="39"/>
      <c r="E11" s="34"/>
      <c r="F11" s="34"/>
    </row>
    <row r="12" spans="1:11" s="6" customFormat="1" ht="39.950000000000003" customHeight="1">
      <c r="B12" s="35" t="s">
        <v>25</v>
      </c>
      <c r="C12" s="39">
        <v>1</v>
      </c>
      <c r="D12" s="39"/>
      <c r="E12" s="34"/>
      <c r="F12" s="34"/>
    </row>
    <row r="13" spans="1:11" s="6" customFormat="1" ht="39.950000000000003" customHeight="1">
      <c r="B13" s="40" t="s">
        <v>6</v>
      </c>
      <c r="C13" s="41"/>
      <c r="D13" s="41">
        <f>4+5</f>
        <v>9</v>
      </c>
      <c r="E13" s="34"/>
      <c r="F13" s="34"/>
    </row>
    <row r="14" spans="1:11" s="6" customFormat="1" ht="39.75" customHeight="1">
      <c r="B14" s="42" t="s">
        <v>7</v>
      </c>
      <c r="C14" s="37">
        <f>SUM(C10:C13)</f>
        <v>925.11832657950629</v>
      </c>
      <c r="D14" s="37">
        <f>SUM(D10:D13)</f>
        <v>370.98950000000002</v>
      </c>
      <c r="E14" s="34"/>
      <c r="F14" s="34"/>
    </row>
    <row r="15" spans="1:11" s="6" customFormat="1" ht="39.950000000000003" customHeight="1">
      <c r="B15" s="43" t="s">
        <v>8</v>
      </c>
      <c r="C15" s="39"/>
      <c r="D15" s="39">
        <f>19+3+7+11+28</f>
        <v>68</v>
      </c>
      <c r="E15" s="34"/>
      <c r="F15" s="34"/>
    </row>
    <row r="16" spans="1:11" s="6" customFormat="1" ht="39.950000000000003" customHeight="1">
      <c r="B16" s="43" t="s">
        <v>9</v>
      </c>
      <c r="C16" s="44"/>
      <c r="D16" s="44">
        <v>27.1555</v>
      </c>
      <c r="E16" s="34"/>
      <c r="F16" s="45"/>
      <c r="H16" s="8"/>
      <c r="J16" s="21"/>
    </row>
    <row r="17" spans="1:37" s="6" customFormat="1" ht="39.950000000000003" customHeight="1">
      <c r="B17" s="43" t="s">
        <v>10</v>
      </c>
      <c r="C17" s="44"/>
      <c r="D17" s="44">
        <v>19</v>
      </c>
      <c r="E17" s="34"/>
      <c r="F17" s="34"/>
      <c r="V17" s="24"/>
    </row>
    <row r="18" spans="1:37" s="6" customFormat="1" ht="39.950000000000003" customHeight="1">
      <c r="B18" s="43" t="s">
        <v>31</v>
      </c>
      <c r="C18" s="44"/>
      <c r="D18" s="44">
        <f>0.3+2+70</f>
        <v>72.3</v>
      </c>
      <c r="E18" s="34"/>
      <c r="F18" s="34"/>
      <c r="V18" s="25"/>
    </row>
    <row r="19" spans="1:37" s="6" customFormat="1" ht="54.75" customHeight="1">
      <c r="B19" s="46" t="s">
        <v>11</v>
      </c>
      <c r="C19" s="47">
        <f>SUM(C14:C18)</f>
        <v>925.11832657950629</v>
      </c>
      <c r="D19" s="47">
        <f>SUM(D14:D18)</f>
        <v>557.44500000000005</v>
      </c>
      <c r="E19" s="34"/>
      <c r="F19" s="34"/>
    </row>
    <row r="20" spans="1:37" ht="48" customHeight="1">
      <c r="A20" s="9"/>
      <c r="B20" s="38"/>
      <c r="C20" s="26"/>
      <c r="D20" s="30"/>
      <c r="E20" s="30"/>
      <c r="F20" s="30"/>
    </row>
    <row r="21" spans="1:37" ht="34.5" customHeight="1">
      <c r="B21" s="48"/>
      <c r="C21" s="49"/>
      <c r="D21" s="49"/>
      <c r="E21" s="49"/>
      <c r="F21" s="49"/>
      <c r="G21" s="10"/>
      <c r="H21" s="11"/>
    </row>
    <row r="22" spans="1:37" s="22" customFormat="1" ht="37.5" customHeight="1">
      <c r="A22" s="22" t="s">
        <v>12</v>
      </c>
      <c r="B22" s="50" t="s">
        <v>36</v>
      </c>
      <c r="C22" s="50"/>
      <c r="D22" s="50"/>
      <c r="E22" s="50"/>
      <c r="F22" s="50"/>
      <c r="N22" s="23"/>
    </row>
    <row r="23" spans="1:37" ht="30" customHeight="1" thickBot="1">
      <c r="B23" s="51"/>
      <c r="C23" s="87" t="s">
        <v>13</v>
      </c>
      <c r="D23" s="87"/>
      <c r="E23" s="51"/>
      <c r="F23" s="51"/>
      <c r="G23" s="12"/>
      <c r="AK23" s="6"/>
    </row>
    <row r="24" spans="1:37" ht="39.75" customHeight="1" thickBot="1">
      <c r="B24" s="52"/>
      <c r="C24" s="53" t="s">
        <v>14</v>
      </c>
      <c r="D24" s="53" t="s">
        <v>26</v>
      </c>
      <c r="E24" s="53" t="s">
        <v>15</v>
      </c>
      <c r="F24" s="54" t="s">
        <v>16</v>
      </c>
    </row>
    <row r="25" spans="1:37" ht="35.1" customHeight="1">
      <c r="B25" s="55" t="s">
        <v>5</v>
      </c>
      <c r="C25" s="56">
        <v>78.190171910952174</v>
      </c>
      <c r="D25" s="56">
        <v>75.362063892859965</v>
      </c>
      <c r="E25" s="56">
        <f>D25</f>
        <v>75.362063892859965</v>
      </c>
      <c r="F25" s="57">
        <f>E25</f>
        <v>75.362063892859965</v>
      </c>
    </row>
    <row r="26" spans="1:37" ht="35.1" customHeight="1" thickBot="1">
      <c r="B26" s="58" t="s">
        <v>17</v>
      </c>
      <c r="C26" s="59">
        <v>2</v>
      </c>
      <c r="D26" s="59">
        <v>0</v>
      </c>
      <c r="E26" s="59">
        <v>0</v>
      </c>
      <c r="F26" s="60">
        <v>0</v>
      </c>
      <c r="R26" s="19"/>
      <c r="S26" s="19"/>
    </row>
    <row r="27" spans="1:37" ht="35.1" customHeight="1" thickBot="1">
      <c r="B27" s="61" t="s">
        <v>18</v>
      </c>
      <c r="C27" s="62">
        <f>SUM(C25:C26)</f>
        <v>80.190171910952174</v>
      </c>
      <c r="D27" s="62">
        <f>SUM(D25:D26)</f>
        <v>75.362063892859965</v>
      </c>
      <c r="E27" s="62">
        <f>SUM(E25:E26)</f>
        <v>75.362063892859965</v>
      </c>
      <c r="F27" s="63">
        <f>SUM(F25:F26)</f>
        <v>75.362063892859965</v>
      </c>
      <c r="R27" s="19"/>
      <c r="S27" s="19"/>
    </row>
    <row r="28" spans="1:37" ht="35.1" customHeight="1">
      <c r="B28" s="64"/>
      <c r="C28" s="65"/>
      <c r="D28" s="65"/>
      <c r="E28" s="65"/>
      <c r="F28" s="65"/>
      <c r="R28" s="19"/>
      <c r="S28" s="19"/>
    </row>
    <row r="29" spans="1:37" ht="35.1" customHeight="1" thickBot="1">
      <c r="B29" s="66" t="s">
        <v>33</v>
      </c>
      <c r="C29" s="30"/>
      <c r="D29" s="30"/>
      <c r="E29" s="30"/>
      <c r="F29" s="30"/>
      <c r="R29" s="19"/>
      <c r="S29" s="19"/>
    </row>
    <row r="30" spans="1:37" ht="35.1" customHeight="1" thickBot="1">
      <c r="B30" s="67" t="s">
        <v>19</v>
      </c>
      <c r="C30" s="68" t="s">
        <v>32</v>
      </c>
      <c r="D30" s="68" t="s">
        <v>20</v>
      </c>
      <c r="E30" s="69" t="s">
        <v>29</v>
      </c>
      <c r="F30" s="30"/>
      <c r="R30" s="19"/>
      <c r="S30" s="19"/>
    </row>
    <row r="31" spans="1:37" ht="35.1" customHeight="1">
      <c r="B31" s="70" t="s">
        <v>24</v>
      </c>
      <c r="C31" s="71">
        <v>49</v>
      </c>
      <c r="D31" s="71">
        <v>49</v>
      </c>
      <c r="E31" s="72">
        <v>49</v>
      </c>
      <c r="F31" s="30"/>
      <c r="R31" s="20"/>
      <c r="S31" s="19"/>
    </row>
    <row r="32" spans="1:37" ht="35.1" customHeight="1">
      <c r="B32" s="73" t="s">
        <v>27</v>
      </c>
      <c r="C32" s="74">
        <v>48</v>
      </c>
      <c r="D32" s="74">
        <v>48</v>
      </c>
      <c r="E32" s="75">
        <v>48</v>
      </c>
      <c r="F32" s="30"/>
      <c r="R32" s="19"/>
      <c r="S32" s="19"/>
    </row>
    <row r="33" spans="2:19" ht="35.1" customHeight="1">
      <c r="B33" s="76" t="s">
        <v>25</v>
      </c>
      <c r="C33" s="77">
        <v>1</v>
      </c>
      <c r="D33" s="77">
        <v>1</v>
      </c>
      <c r="E33" s="78">
        <v>1</v>
      </c>
      <c r="F33" s="30"/>
      <c r="R33" s="19"/>
      <c r="S33" s="19"/>
    </row>
    <row r="34" spans="2:19" ht="35.1" customHeight="1">
      <c r="B34" s="73" t="s">
        <v>28</v>
      </c>
      <c r="C34" s="74">
        <v>14</v>
      </c>
      <c r="D34" s="74">
        <v>14</v>
      </c>
      <c r="E34" s="75">
        <f>D34</f>
        <v>14</v>
      </c>
      <c r="F34" s="30"/>
      <c r="R34" s="19"/>
      <c r="S34" s="19"/>
    </row>
    <row r="35" spans="2:19" ht="35.1" customHeight="1">
      <c r="B35" s="76" t="s">
        <v>34</v>
      </c>
      <c r="C35" s="77">
        <v>10</v>
      </c>
      <c r="D35" s="77">
        <f t="shared" ref="D35:D42" si="0">C35</f>
        <v>10</v>
      </c>
      <c r="E35" s="78">
        <f>D35</f>
        <v>10</v>
      </c>
      <c r="F35" s="30"/>
      <c r="R35" s="19"/>
      <c r="S35" s="19"/>
    </row>
    <row r="36" spans="2:19" ht="35.1" customHeight="1">
      <c r="B36" s="73" t="s">
        <v>35</v>
      </c>
      <c r="C36" s="74">
        <v>20</v>
      </c>
      <c r="D36" s="74">
        <f t="shared" si="0"/>
        <v>20</v>
      </c>
      <c r="E36" s="75">
        <f>D36</f>
        <v>20</v>
      </c>
      <c r="F36" s="30"/>
      <c r="R36" s="19"/>
      <c r="S36" s="19"/>
    </row>
    <row r="37" spans="2:19" ht="35.1" customHeight="1">
      <c r="B37" s="79" t="s">
        <v>23</v>
      </c>
      <c r="C37" s="80">
        <v>46</v>
      </c>
      <c r="D37" s="80">
        <f t="shared" si="0"/>
        <v>46</v>
      </c>
      <c r="E37" s="81">
        <f>D37</f>
        <v>46</v>
      </c>
      <c r="F37" s="30"/>
    </row>
    <row r="38" spans="2:19" ht="35.1" customHeight="1">
      <c r="B38" s="73" t="s">
        <v>21</v>
      </c>
      <c r="C38" s="74">
        <v>26</v>
      </c>
      <c r="D38" s="74">
        <f t="shared" si="0"/>
        <v>26</v>
      </c>
      <c r="E38" s="75">
        <f>D38</f>
        <v>26</v>
      </c>
      <c r="F38" s="30"/>
      <c r="R38" s="19"/>
      <c r="S38" s="19"/>
    </row>
    <row r="39" spans="2:19" ht="35.1" customHeight="1">
      <c r="B39" s="79" t="s">
        <v>22</v>
      </c>
      <c r="C39" s="80">
        <f>3+3+3-2+2+3</f>
        <v>12</v>
      </c>
      <c r="D39" s="80">
        <f t="shared" si="0"/>
        <v>12</v>
      </c>
      <c r="E39" s="81">
        <f>C39</f>
        <v>12</v>
      </c>
      <c r="F39" s="30"/>
    </row>
    <row r="40" spans="2:19" ht="35.1" customHeight="1">
      <c r="B40" s="73" t="s">
        <v>6</v>
      </c>
      <c r="C40" s="74">
        <f>4+5</f>
        <v>9</v>
      </c>
      <c r="D40" s="74">
        <f t="shared" si="0"/>
        <v>9</v>
      </c>
      <c r="E40" s="75">
        <f>D40</f>
        <v>9</v>
      </c>
      <c r="F40" s="30"/>
    </row>
    <row r="41" spans="2:19" ht="35.1" customHeight="1">
      <c r="B41" s="76" t="s">
        <v>9</v>
      </c>
      <c r="C41" s="82">
        <f>76.895*60%</f>
        <v>46.136999999999993</v>
      </c>
      <c r="D41" s="82">
        <f t="shared" si="0"/>
        <v>46.136999999999993</v>
      </c>
      <c r="E41" s="83">
        <f>D41</f>
        <v>46.136999999999993</v>
      </c>
      <c r="F41" s="30"/>
    </row>
    <row r="42" spans="2:19" ht="35.1" customHeight="1" thickBot="1">
      <c r="B42" s="84" t="s">
        <v>10</v>
      </c>
      <c r="C42" s="85">
        <f>76.895*40%</f>
        <v>30.757999999999999</v>
      </c>
      <c r="D42" s="85">
        <f t="shared" si="0"/>
        <v>30.757999999999999</v>
      </c>
      <c r="E42" s="86">
        <f>D42</f>
        <v>30.757999999999999</v>
      </c>
      <c r="F42" s="30"/>
    </row>
    <row r="43" spans="2:19" ht="31.5" customHeight="1">
      <c r="B43" s="13"/>
      <c r="C43" s="14"/>
      <c r="D43" s="14"/>
      <c r="E43" s="14"/>
      <c r="F43" s="14"/>
    </row>
    <row r="44" spans="2:19" ht="27">
      <c r="C44" s="18"/>
      <c r="D44" s="15"/>
      <c r="E44" s="15"/>
      <c r="F44" s="15"/>
    </row>
    <row r="45" spans="2:19" ht="27">
      <c r="C45" s="18"/>
      <c r="D45" s="16"/>
      <c r="E45" s="16"/>
      <c r="F45" s="16"/>
    </row>
    <row r="46" spans="2:19"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</row>
  </sheetData>
  <mergeCells count="2">
    <mergeCell ref="C23:D23"/>
    <mergeCell ref="B3:F3"/>
  </mergeCells>
  <pageMargins left="0.47" right="0.35" top="0.56999999999999995" bottom="0.52" header="0.3" footer="0.3"/>
  <pageSetup paperSize="9" scale="34" orientation="landscape" r:id="rId1"/>
  <headerFooter>
    <oddFooter xml:space="preserve">&amp;R&amp;"Arial,Bold"&amp;24&amp;D
</oddFooter>
  </headerFooter>
  <customProperties>
    <customPr name="GUID" r:id="rId2"/>
  </customProperties>
  <ignoredErrors>
    <ignoredError sqref="E39" formula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1C7BA2621014F4D86D0DD62A79D5F0F" ma:contentTypeVersion="16" ma:contentTypeDescription="Create a new document." ma:contentTypeScope="" ma:versionID="6822ca3951bd8b352a5e6950de2bb40d">
  <xsd:schema xmlns:xsd="http://www.w3.org/2001/XMLSchema" xmlns:xs="http://www.w3.org/2001/XMLSchema" xmlns:p="http://schemas.microsoft.com/office/2006/metadata/properties" xmlns:ns2="999f919b-ab5a-4db1-a56a-2b12b49855bf" xmlns:ns3="f0af2409-ac36-42b8-b511-8846afb6af95" targetNamespace="http://schemas.microsoft.com/office/2006/metadata/properties" ma:root="true" ma:fieldsID="d145649aa84e360a1fa8296a68698d98" ns2:_="" ns3:_="">
    <xsd:import namespace="999f919b-ab5a-4db1-a56a-2b12b49855bf"/>
    <xsd:import namespace="f0af2409-ac36-42b8-b511-8846afb6af95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2:SharedWithUsers" minOccurs="0"/>
                <xsd:element ref="ns2:SharedWithDetails" minOccurs="0"/>
                <xsd:element ref="ns3:MediaServiceObjectDetectorVersions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OCR" minOccurs="0"/>
                <xsd:element ref="ns3:MediaServiceSearchProperties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9f919b-ab5a-4db1-a56a-2b12b49855bf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dexed="true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0c1c56a5-9e22-45dd-a3eb-1124d1d35fe3}" ma:internalName="TaxCatchAll" ma:showField="CatchAllData" ma:web="999f919b-ab5a-4db1-a56a-2b12b49855b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0af2409-ac36-42b8-b511-8846afb6af9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17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bde2efca-d301-4655-b535-5fc01356112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26" nillable="true" ma:displayName="MediaServiceDateTaken" ma:description="" ma:hidden="true" ma:indexed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f0af2409-ac36-42b8-b511-8846afb6af95">
      <Terms xmlns="http://schemas.microsoft.com/office/infopath/2007/PartnerControls"/>
    </lcf76f155ced4ddcb4097134ff3c332f>
    <TaxCatchAll xmlns="999f919b-ab5a-4db1-a56a-2b12b49855bf" xsi:nil="true"/>
    <_dlc_DocId xmlns="999f919b-ab5a-4db1-a56a-2b12b49855bf">SEU7YU5J4REP-940329272-390367</_dlc_DocId>
    <_dlc_DocIdUrl xmlns="999f919b-ab5a-4db1-a56a-2b12b49855bf">
      <Url>https://swpgh.sharepoint.com/sites/swpnpa/_layouts/15/DocIdRedir.aspx?ID=SEU7YU5J4REP-940329272-390367</Url>
      <Description>SEU7YU5J4REP-940329272-390367</Description>
    </_dlc_DocIdUrl>
  </documentManagement>
</p:properties>
</file>

<file path=customXml/itemProps1.xml><?xml version="1.0" encoding="utf-8"?>
<ds:datastoreItem xmlns:ds="http://schemas.openxmlformats.org/officeDocument/2006/customXml" ds:itemID="{D62C3725-A266-4899-AD4F-4A818B1166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9f919b-ab5a-4db1-a56a-2b12b49855bf"/>
    <ds:schemaRef ds:uri="f0af2409-ac36-42b8-b511-8846afb6af9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8B5973B-16F7-41EA-8343-9C169E65A2F4}">
  <ds:schemaRefs>
    <ds:schemaRef ds:uri="http://schemas.microsoft.com/sharepoint/events"/>
  </ds:schemaRefs>
</ds:datastoreItem>
</file>

<file path=customXml/itemProps3.xml><?xml version="1.0" encoding="utf-8"?>
<ds:datastoreItem xmlns:ds="http://schemas.openxmlformats.org/officeDocument/2006/customXml" ds:itemID="{6DD5212D-7AAD-4CBE-BAC4-56385B350ED1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B505CE5F-E8C6-4CB0-9F68-370778943F3E}">
  <ds:schemaRefs>
    <ds:schemaRef ds:uri="http://schemas.microsoft.com/office/2006/metadata/properties"/>
    <ds:schemaRef ds:uri="http://schemas.microsoft.com/office/infopath/2007/PartnerControls"/>
    <ds:schemaRef ds:uri="f0af2409-ac36-42b8-b511-8846afb6af95"/>
    <ds:schemaRef ds:uri="999f919b-ab5a-4db1-a56a-2b12b49855bf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1ST OCTOBER 2024</vt:lpstr>
      <vt:lpstr>'1ST OCTOBER 2024'!Print_Area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atasunti</dc:creator>
  <cp:lastModifiedBy>Amanda Okyere Boakye</cp:lastModifiedBy>
  <cp:lastPrinted>2023-04-13T17:52:31Z</cp:lastPrinted>
  <dcterms:created xsi:type="dcterms:W3CDTF">2015-09-15T18:01:10Z</dcterms:created>
  <dcterms:modified xsi:type="dcterms:W3CDTF">2024-09-30T11:06:04Z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0x01010031C7BA2621014F4D86D0DD62A79D5F0F</vt:lpwstr>
  </property>
  <property fmtid="{D5CDD505-2E9C-101B-9397-08002B2CF9AE}" pid="3" name="_dlc_DocIdItemGuid">
    <vt:lpwstr>c8670d64-cd6e-43ca-aa9e-2424164e9cb5</vt:lpwstr>
  </property>
  <property fmtid="{D5CDD505-2E9C-101B-9397-08002B2CF9AE}" pid="4" name="MediaServiceImageTags">
    <vt:lpwstr/>
  </property>
</Properties>
</file>