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Y:\Pricing\PRICES\PBUs\PBU WORKOUT\PBUs 2023\Actual Workout\Public\"/>
    </mc:Choice>
  </mc:AlternateContent>
  <xr:revisionPtr revIDLastSave="0" documentId="13_ncr:1_{57F63182-B19E-48E2-98E9-881119D37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6TH MAY 2023" sheetId="1" r:id="rId1"/>
  </sheets>
  <definedNames>
    <definedName name="_xlnm.Print_Area" localSheetId="0">'16TH MAY 2023'!$B$3:$F$42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1" l="1"/>
  <c r="D13" i="1"/>
  <c r="D15" i="1"/>
  <c r="D10" i="1"/>
  <c r="C39" i="1"/>
  <c r="C38" i="1"/>
  <c r="E25" i="1"/>
  <c r="F25" i="1" s="1"/>
  <c r="C10" i="1"/>
  <c r="D18" i="1"/>
  <c r="D38" i="1" l="1"/>
  <c r="E38" i="1" s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<sst xmlns="http://schemas.openxmlformats.org/spreadsheetml/2006/main" count="44" uniqueCount="38">
  <si>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</si>
  <si>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</si>
  <si>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</si>
  <si>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</si>
  <si>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</si>
  <si>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</si>
  <si>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</si>
  <si>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</si>
  <si>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</si>
  <si>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</si>
  <si>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</si>
  <si>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</si>
  <si>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</si>
  <si>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</si>
  <si>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</si>
  <si>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</si>
  <si>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</si>
  <si>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</si>
  <si>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</si>
  <si>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</si>
  <si>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</si>
  <si>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</si>
  <si>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</si>
  <si>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</si>
  <si>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</si>
  <si>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</si>
  <si>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</si>
  <si>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</si>
  <si>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</si>
  <si>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</si>
  <si>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</si>
  <si>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</si>
  <si>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</si>
  <si>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</si>
  <si>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</si>
  <si>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</si>
  <si>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MAY 2023</t>
  </si>
  <si>
    <t>EXPORT PRICES OF PETROLEUM PRODUCTS - EFFECTIVE 16TH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</si>
</sst>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Border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/>
    <xf numFmtId="0" fontId="1" fillId="0" borderId="0" xfId="0" applyFont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39" fontId="2" fillId="0" borderId="7" xfId="0" applyNumberFormat="1" applyFont="1" applyBorder="1"/>
    <xf numFmtId="164" fontId="2" fillId="0" borderId="8" xfId="1" applyFont="1" applyFill="1" applyBorder="1"/>
    <xf numFmtId="0" fontId="2" fillId="0" borderId="3" xfId="0" applyFont="1" applyBorder="1"/>
    <xf numFmtId="164" fontId="8" fillId="0" borderId="4" xfId="1" applyFont="1" applyFill="1" applyBorder="1"/>
    <xf numFmtId="0" fontId="2" fillId="0" borderId="5" xfId="0" applyFont="1" applyBorder="1"/>
    <xf numFmtId="164" fontId="2" fillId="0" borderId="6" xfId="1" applyFont="1" applyFill="1" applyBorder="1"/>
    <xf numFmtId="164" fontId="2" fillId="0" borderId="10" xfId="1" applyFont="1" applyFill="1" applyBorder="1"/>
    <xf numFmtId="0" fontId="11" fillId="0" borderId="0" xfId="0" applyFont="1"/>
    <xf numFmtId="164" fontId="11" fillId="0" borderId="0" xfId="1" applyFont="1" applyFill="1" applyBorder="1"/>
    <xf numFmtId="165" fontId="14" fillId="0" borderId="0" xfId="0" applyNumberFormat="1" applyFont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10" xfId="0" applyNumberFormat="1" applyFont="1" applyFill="1" applyBorder="1"/>
    <xf numFmtId="165" fontId="15" fillId="3" borderId="1" xfId="0" applyNumberFormat="1" applyFont="1" applyFill="1" applyBorder="1"/>
    <xf numFmtId="165" fontId="15" fillId="3" borderId="2" xfId="0" applyNumberFormat="1" applyFont="1" applyFill="1" applyBorder="1"/>
    <xf numFmtId="165" fontId="15" fillId="3" borderId="12" xfId="0" applyNumberFormat="1" applyFont="1" applyFill="1" applyBorder="1"/>
    <xf numFmtId="165" fontId="15" fillId="4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/>
    <xf numFmtId="165" fontId="15" fillId="4" borderId="14" xfId="0" applyNumberFormat="1" applyFont="1" applyFill="1" applyBorder="1"/>
    <xf numFmtId="165" fontId="15" fillId="4" borderId="15" xfId="0" applyNumberFormat="1" applyFont="1" applyFill="1" applyBorder="1"/>
    <xf numFmtId="170" fontId="11" fillId="0" borderId="0" xfId="1" applyNumberFormat="1" applyFont="1" applyFill="1" applyBorder="1"/>
    <xf numFmtId="39" fontId="2" fillId="0" borderId="2" xfId="0" applyNumberFormat="1" applyFont="1" applyBorder="1" applyAlignment="1">
      <alignment horizontal="center" vertical="center"/>
    </xf>
    <xf numFmtId="39" fontId="9" fillId="2" borderId="2" xfId="0" applyNumberFormat="1" applyFont="1" applyFill="1" applyBorder="1" applyAlignment="1">
      <alignment horizontal="left"/>
    </xf>
    <xf numFmtId="39" fontId="10" fillId="0" borderId="2" xfId="0" applyNumberFormat="1" applyFont="1" applyBorder="1" applyAlignment="1">
      <alignment horizontal="left"/>
    </xf>
    <xf numFmtId="165" fontId="9" fillId="2" borderId="2" xfId="0" applyNumberFormat="1" applyFont="1" applyFill="1" applyBorder="1"/>
    <xf numFmtId="39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 applyAlignment="1">
      <alignment horizontal="right"/>
    </xf>
    <xf numFmtId="39" fontId="9" fillId="2" borderId="2" xfId="0" applyNumberFormat="1" applyFont="1" applyFill="1" applyBorder="1"/>
    <xf numFmtId="39" fontId="10" fillId="0" borderId="2" xfId="0" applyNumberFormat="1" applyFont="1" applyBorder="1"/>
    <xf numFmtId="0" fontId="9" fillId="2" borderId="2" xfId="0" applyFont="1" applyFill="1" applyBorder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165" fontId="15" fillId="0" borderId="12" xfId="0" applyNumberFormat="1" applyFont="1" applyBorder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Font="1" applyFill="1" applyBorder="1"/>
    <xf numFmtId="165" fontId="16" fillId="3" borderId="8" xfId="0" applyNumberFormat="1" applyFont="1" applyFill="1" applyBorder="1"/>
    <xf numFmtId="165" fontId="16" fillId="3" borderId="11" xfId="0" applyNumberFormat="1" applyFont="1" applyFill="1" applyBorder="1"/>
    <xf numFmtId="165" fontId="16" fillId="4" borderId="2" xfId="0" applyNumberFormat="1" applyFont="1" applyFill="1" applyBorder="1"/>
    <xf numFmtId="165" fontId="16" fillId="4" borderId="12" xfId="0" applyNumberFormat="1" applyFont="1" applyFill="1" applyBorder="1"/>
    <xf numFmtId="165" fontId="16" fillId="3" borderId="2" xfId="0" applyNumberFormat="1" applyFont="1" applyFill="1" applyBorder="1"/>
    <xf numFmtId="165" fontId="16" fillId="3" borderId="12" xfId="0" applyNumberFormat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43" fontId="8" fillId="0" borderId="0" xfId="0" applyNumberFormat="1" applyFont="1"/>
    <xf numFmtId="0" fontId="1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12" zoomScale="42" zoomScaleNormal="42" zoomScaleSheetLayoutView="42" zoomScalePageLayoutView="42" workbookViewId="0">
      <selection activeCell="J19" sqref="J19"/>
    </sheetView>
  </sheetViews>
  <sheetFormatPr defaultColWidth="8.85546875" defaultRowHeight="12.75"/>
  <cols>
    <col min="2" max="2" width="102" customWidth="1"/>
    <col min="3" max="3" width="50.7109375" customWidth="1"/>
    <col min="4" max="4" width="52.7109375" customWidth="1"/>
    <col min="5" max="5" width="53.140625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79" t="s">
        <v>36</v>
      </c>
      <c r="C3" s="79"/>
      <c r="D3" s="79"/>
      <c r="E3" s="79"/>
      <c r="F3" s="79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47"/>
      <c r="C5" s="47" t="s">
        <v>0</v>
      </c>
      <c r="D5" s="47" t="s">
        <v>1</v>
      </c>
    </row>
    <row r="6" spans="1:11" s="6" customFormat="1" ht="39.950000000000003" customHeight="1">
      <c r="B6" s="48" t="s">
        <v>2</v>
      </c>
      <c r="C6" s="7">
        <v>857.36810000000003</v>
      </c>
      <c r="D6" s="7">
        <v>685.35479999999995</v>
      </c>
    </row>
    <row r="7" spans="1:11" s="6" customFormat="1" ht="39.950000000000003" customHeight="1">
      <c r="B7" s="49" t="s">
        <v>3</v>
      </c>
      <c r="C7" s="8"/>
      <c r="D7" s="8">
        <v>72.159499999999994</v>
      </c>
    </row>
    <row r="8" spans="1:11" s="6" customFormat="1" ht="39.950000000000003" customHeight="1">
      <c r="B8" s="49" t="s">
        <v>30</v>
      </c>
      <c r="C8" s="8"/>
      <c r="D8" s="8">
        <v>0.13020000000000001</v>
      </c>
    </row>
    <row r="9" spans="1:11" s="6" customFormat="1" ht="39.950000000000003" customHeight="1">
      <c r="B9" s="49" t="s">
        <v>4</v>
      </c>
      <c r="C9" s="8"/>
      <c r="D9" s="8">
        <v>-491.05</v>
      </c>
    </row>
    <row r="10" spans="1:11" s="9" customFormat="1" ht="39.75" customHeight="1">
      <c r="B10" s="48" t="s">
        <v>5</v>
      </c>
      <c r="C10" s="50">
        <f>SUM(C6:C9)</f>
        <v>857.36810000000003</v>
      </c>
      <c r="D10" s="50">
        <f>SUM(D6:D9)</f>
        <v>266.59449999999987</v>
      </c>
    </row>
    <row r="11" spans="1:11" s="6" customFormat="1" ht="39.950000000000003" customHeight="1">
      <c r="B11" s="49" t="s">
        <v>24</v>
      </c>
      <c r="C11" s="10">
        <v>4</v>
      </c>
      <c r="D11" s="10"/>
    </row>
    <row r="12" spans="1:11" s="6" customFormat="1" ht="39.950000000000003" customHeight="1">
      <c r="B12" s="49" t="s">
        <v>25</v>
      </c>
      <c r="C12" s="10">
        <v>1</v>
      </c>
      <c r="D12" s="10"/>
    </row>
    <row r="13" spans="1:11" s="6" customFormat="1" ht="39.950000000000003" customHeight="1">
      <c r="B13" s="51" t="s">
        <v>6</v>
      </c>
      <c r="C13" s="52"/>
      <c r="D13" s="52">
        <f>4+5</f>
        <v>9</v>
      </c>
    </row>
    <row r="14" spans="1:11" s="6" customFormat="1" ht="39.75" customHeight="1">
      <c r="B14" s="53" t="s">
        <v>7</v>
      </c>
      <c r="C14" s="50">
        <f>SUM(C10:C13)</f>
        <v>862.36810000000003</v>
      </c>
      <c r="D14" s="50">
        <f>SUM(D10:D13)</f>
        <v>275.59449999999987</v>
      </c>
    </row>
    <row r="15" spans="1:11" s="6" customFormat="1" ht="39.950000000000003" customHeight="1">
      <c r="B15" s="54" t="s">
        <v>8</v>
      </c>
      <c r="C15" s="10"/>
      <c r="D15" s="10">
        <f>19+3+7+11+28</f>
        <v>68</v>
      </c>
    </row>
    <row r="16" spans="1:11" s="6" customFormat="1" ht="39.950000000000003" customHeight="1">
      <c r="B16" s="54" t="s">
        <v>9</v>
      </c>
      <c r="C16" s="11"/>
      <c r="D16" s="11">
        <v>27.1555</v>
      </c>
      <c r="F16" s="12"/>
      <c r="H16" s="12"/>
      <c r="J16" s="64"/>
    </row>
    <row r="17" spans="1:37" s="6" customFormat="1" ht="39.950000000000003" customHeight="1">
      <c r="B17" s="54" t="s">
        <v>10</v>
      </c>
      <c r="C17" s="11"/>
      <c r="D17" s="11">
        <v>19</v>
      </c>
      <c r="V17" s="76"/>
    </row>
    <row r="18" spans="1:37" s="6" customFormat="1" ht="39.950000000000003" customHeight="1">
      <c r="B18" s="54" t="s">
        <v>31</v>
      </c>
      <c r="C18" s="11"/>
      <c r="D18" s="11">
        <f>0.3+2+70</f>
        <v>72.3</v>
      </c>
      <c r="V18" s="77"/>
    </row>
    <row r="19" spans="1:37" s="6" customFormat="1" ht="54.75" customHeight="1">
      <c r="B19" s="55" t="s">
        <v>11</v>
      </c>
      <c r="C19" s="56">
        <f>SUM(C14:C18)</f>
        <v>862.36810000000003</v>
      </c>
      <c r="D19" s="56">
        <f>SUM(D14:D18)</f>
        <v>462.0499999999999</v>
      </c>
    </row>
    <row r="20" spans="1:37" ht="48" customHeight="1">
      <c r="A20" s="13"/>
      <c r="B20" s="9"/>
      <c r="C20" s="3"/>
    </row>
    <row r="21" spans="1:37" ht="34.5" customHeight="1">
      <c r="B21" s="14"/>
      <c r="C21" s="15"/>
      <c r="D21" s="15"/>
      <c r="E21" s="15"/>
      <c r="F21" s="15"/>
      <c r="G21" s="16"/>
      <c r="H21" s="17"/>
    </row>
    <row r="22" spans="1:37" s="73" customFormat="1" ht="37.5" customHeight="1">
      <c r="A22" s="73" t="s">
        <v>12</v>
      </c>
      <c r="B22" s="74" t="s">
        <v>37</v>
      </c>
      <c r="C22" s="74"/>
      <c r="D22" s="74"/>
      <c r="E22" s="74"/>
      <c r="F22" s="74"/>
      <c r="N22" s="75"/>
    </row>
    <row r="23" spans="1:37" ht="30" customHeight="1" thickBot="1">
      <c r="B23" s="18"/>
      <c r="C23" s="78" t="s">
        <v>13</v>
      </c>
      <c r="D23" s="78"/>
      <c r="E23" s="18"/>
      <c r="F23" s="18"/>
      <c r="G23" s="19"/>
      <c r="AK23" s="6"/>
    </row>
    <row r="24" spans="1:37" ht="39.75" customHeight="1" thickBot="1">
      <c r="B24" s="20"/>
      <c r="C24" s="21" t="s">
        <v>14</v>
      </c>
      <c r="D24" s="21" t="s">
        <v>26</v>
      </c>
      <c r="E24" s="21" t="s">
        <v>15</v>
      </c>
      <c r="F24" s="22" t="s">
        <v>16</v>
      </c>
    </row>
    <row r="25" spans="1:37" ht="35.1" customHeight="1">
      <c r="B25" s="23" t="s">
        <v>5</v>
      </c>
      <c r="C25" s="24">
        <v>80.131</v>
      </c>
      <c r="D25" s="24">
        <v>76.209000000000003</v>
      </c>
      <c r="E25" s="24">
        <f>D25</f>
        <v>76.209000000000003</v>
      </c>
      <c r="F25" s="72">
        <f>E25</f>
        <v>76.209000000000003</v>
      </c>
    </row>
    <row r="26" spans="1:37" ht="35.1" customHeight="1" thickBot="1">
      <c r="B26" s="25" t="s">
        <v>17</v>
      </c>
      <c r="C26" s="26">
        <v>2</v>
      </c>
      <c r="D26" s="26">
        <v>0</v>
      </c>
      <c r="E26" s="26">
        <v>0</v>
      </c>
      <c r="F26" s="65">
        <v>0</v>
      </c>
      <c r="R26" s="62"/>
      <c r="S26" s="62"/>
    </row>
    <row r="27" spans="1:37" ht="35.1" customHeight="1" thickBot="1">
      <c r="B27" s="27" t="s">
        <v>18</v>
      </c>
      <c r="C27" s="28">
        <f>SUM(C25:C26)</f>
        <v>82.131</v>
      </c>
      <c r="D27" s="28">
        <f>SUM(D25:D26)</f>
        <v>76.209000000000003</v>
      </c>
      <c r="E27" s="28">
        <f>SUM(E25:E26)</f>
        <v>76.209000000000003</v>
      </c>
      <c r="F27" s="29">
        <f>SUM(F25:F26)</f>
        <v>76.209000000000003</v>
      </c>
      <c r="R27" s="62"/>
      <c r="S27" s="62"/>
    </row>
    <row r="28" spans="1:37" ht="35.1" customHeight="1">
      <c r="B28" s="30"/>
      <c r="C28" s="46"/>
      <c r="D28" s="46"/>
      <c r="E28" s="46"/>
      <c r="F28" s="46"/>
      <c r="R28" s="62"/>
      <c r="S28" s="62"/>
    </row>
    <row r="29" spans="1:37" ht="35.1" customHeight="1" thickBot="1">
      <c r="B29" s="32" t="s">
        <v>33</v>
      </c>
      <c r="R29" s="62"/>
      <c r="S29" s="62"/>
    </row>
    <row r="30" spans="1:37" ht="35.1" customHeight="1" thickBot="1">
      <c r="B30" s="33" t="s">
        <v>19</v>
      </c>
      <c r="C30" s="34" t="s">
        <v>32</v>
      </c>
      <c r="D30" s="34" t="s">
        <v>20</v>
      </c>
      <c r="E30" s="35" t="s">
        <v>29</v>
      </c>
      <c r="R30" s="62"/>
      <c r="S30" s="62"/>
    </row>
    <row r="31" spans="1:37" ht="35.1" customHeight="1">
      <c r="B31" s="57" t="s">
        <v>24</v>
      </c>
      <c r="C31" s="66">
        <v>49</v>
      </c>
      <c r="D31" s="66">
        <v>49</v>
      </c>
      <c r="E31" s="67">
        <v>49</v>
      </c>
      <c r="R31" s="63"/>
      <c r="S31" s="62"/>
    </row>
    <row r="32" spans="1:37" ht="35.1" customHeight="1">
      <c r="B32" s="39" t="s">
        <v>27</v>
      </c>
      <c r="C32" s="68">
        <v>48</v>
      </c>
      <c r="D32" s="68">
        <v>48</v>
      </c>
      <c r="E32" s="69">
        <v>48</v>
      </c>
      <c r="R32" s="62"/>
      <c r="S32" s="62"/>
    </row>
    <row r="33" spans="2:19" ht="35.1" customHeight="1">
      <c r="B33" s="36" t="s">
        <v>25</v>
      </c>
      <c r="C33" s="70">
        <v>1</v>
      </c>
      <c r="D33" s="70">
        <v>1</v>
      </c>
      <c r="E33" s="71">
        <v>1</v>
      </c>
      <c r="R33" s="62"/>
      <c r="S33" s="62"/>
    </row>
    <row r="34" spans="2:19" ht="35.1" customHeight="1">
      <c r="B34" s="39" t="s">
        <v>28</v>
      </c>
      <c r="C34" s="68">
        <v>14</v>
      </c>
      <c r="D34" s="68">
        <v>14</v>
      </c>
      <c r="E34" s="69">
        <f>D34</f>
        <v>14</v>
      </c>
      <c r="R34" s="62"/>
      <c r="S34" s="62"/>
    </row>
    <row r="35" spans="2:19" ht="35.1" customHeight="1">
      <c r="B35" s="36" t="s">
        <v>34</v>
      </c>
      <c r="C35" s="70">
        <v>10</v>
      </c>
      <c r="D35" s="70">
        <f t="shared" ref="D35:D42" si="0">C35</f>
        <v>10</v>
      </c>
      <c r="E35" s="71">
        <f>D35</f>
        <v>10</v>
      </c>
      <c r="R35" s="62"/>
      <c r="S35" s="62"/>
    </row>
    <row r="36" spans="2:19" ht="35.1" customHeight="1">
      <c r="B36" s="39" t="s">
        <v>35</v>
      </c>
      <c r="C36" s="68">
        <v>20</v>
      </c>
      <c r="D36" s="68">
        <f t="shared" si="0"/>
        <v>20</v>
      </c>
      <c r="E36" s="69">
        <f>D36</f>
        <v>20</v>
      </c>
      <c r="R36" s="62"/>
      <c r="S36" s="62"/>
    </row>
    <row r="37" spans="2:19" ht="35.1" customHeight="1">
      <c r="B37" s="58" t="s">
        <v>23</v>
      </c>
      <c r="C37" s="59">
        <v>46</v>
      </c>
      <c r="D37" s="59">
        <f t="shared" si="0"/>
        <v>46</v>
      </c>
      <c r="E37" s="60">
        <f>D37</f>
        <v>46</v>
      </c>
    </row>
    <row r="38" spans="2:19" ht="35.1" customHeight="1">
      <c r="B38" s="39" t="s">
        <v>21</v>
      </c>
      <c r="C38" s="68">
        <f>11-3+5</f>
        <v>13</v>
      </c>
      <c r="D38" s="68">
        <f t="shared" si="0"/>
        <v>13</v>
      </c>
      <c r="E38" s="69">
        <f>D38</f>
        <v>13</v>
      </c>
      <c r="R38" s="62"/>
      <c r="S38" s="62"/>
    </row>
    <row r="39" spans="2:19" ht="35.1" customHeight="1">
      <c r="B39" s="58" t="s">
        <v>22</v>
      </c>
      <c r="C39" s="59">
        <f>3+3+3-2+2</f>
        <v>9</v>
      </c>
      <c r="D39" s="59">
        <f t="shared" si="0"/>
        <v>9</v>
      </c>
      <c r="E39" s="60">
        <f>C39</f>
        <v>9</v>
      </c>
    </row>
    <row r="40" spans="2:19" ht="35.1" customHeight="1">
      <c r="B40" s="39" t="s">
        <v>6</v>
      </c>
      <c r="C40" s="68">
        <f>4+5</f>
        <v>9</v>
      </c>
      <c r="D40" s="68">
        <f t="shared" si="0"/>
        <v>9</v>
      </c>
      <c r="E40" s="69">
        <f>D40</f>
        <v>9</v>
      </c>
    </row>
    <row r="41" spans="2:19" ht="35.1" customHeight="1">
      <c r="B41" s="36" t="s">
        <v>9</v>
      </c>
      <c r="C41" s="37">
        <f>76.895*60%</f>
        <v>46.136999999999993</v>
      </c>
      <c r="D41" s="37">
        <f t="shared" si="0"/>
        <v>46.136999999999993</v>
      </c>
      <c r="E41" s="38">
        <f>D41</f>
        <v>46.136999999999993</v>
      </c>
    </row>
    <row r="42" spans="2:19" ht="35.1" customHeight="1" thickBot="1">
      <c r="B42" s="43" t="s">
        <v>10</v>
      </c>
      <c r="C42" s="44">
        <f>76.895*40%</f>
        <v>30.757999999999999</v>
      </c>
      <c r="D42" s="44">
        <f t="shared" si="0"/>
        <v>30.757999999999999</v>
      </c>
      <c r="E42" s="45">
        <f>D42</f>
        <v>30.757999999999999</v>
      </c>
    </row>
    <row r="43" spans="2:19" ht="31.5" customHeight="1">
      <c r="B43" s="30"/>
      <c r="C43" s="31"/>
      <c r="D43" s="31"/>
      <c r="E43" s="31"/>
      <c r="F43" s="31"/>
    </row>
    <row r="44" spans="2:19" ht="27">
      <c r="C44" s="61"/>
      <c r="D44" s="40"/>
      <c r="E44" s="40"/>
      <c r="F44" s="40"/>
    </row>
    <row r="45" spans="2:19" ht="27">
      <c r="C45" s="61"/>
      <c r="D45" s="41"/>
      <c r="E45" s="41"/>
      <c r="F45" s="41"/>
    </row>
    <row r="46" spans="2:19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MAY 2023</vt:lpstr>
      <vt:lpstr>'16TH MAY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2023-04-13T17:52:31Z</cp:lastPrinted>
  <dcterms:created xsi:type="dcterms:W3CDTF">2015-09-15T18:01:10Z</dcterms:created>
  <dcterms:modified xsi:type="dcterms:W3CDTF">2023-05-15T17:30:52Z</dcterms:modified>
</cp:coreProperties>
</file>