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SEPTEMBER 24/"/>
    </mc:Choice>
  </mc:AlternateContent>
  <xr:revisionPtr revIDLastSave="14" documentId="8_{1E9DB349-9CD1-4568-A2AE-A95637AEE2E7}" xr6:coauthVersionLast="47" xr6:coauthVersionMax="47" xr10:uidLastSave="{FB1A05BD-E92B-457B-89E7-350C9DB10E6D}"/>
  <bookViews>
    <workbookView xWindow="-120" yWindow="-120" windowWidth="29040" windowHeight="15720" xr2:uid="{00000000-000D-0000-FFFF-FFFF00000000}"/>
  </bookViews>
  <sheets>
    <sheet name="SEPT WK 2" sheetId="15" r:id="rId1"/>
  </sheets>
  <definedNames>
    <definedName name="_xlnm.Print_Area" localSheetId="0">'SEPT WK 2'!$A$1:$M$38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5" l="1"/>
  <c r="L37" i="15" s="1"/>
  <c r="K35" i="15"/>
  <c r="J35" i="15"/>
  <c r="J37" i="15" s="1"/>
  <c r="F35" i="15"/>
  <c r="F37" i="15" s="1"/>
  <c r="E35" i="15"/>
  <c r="E37" i="15" s="1"/>
  <c r="D35" i="15"/>
  <c r="K37" i="15"/>
  <c r="D37" i="15"/>
  <c r="L23" i="15"/>
  <c r="K23" i="15"/>
  <c r="J23" i="15"/>
  <c r="I23" i="15"/>
  <c r="H23" i="15"/>
  <c r="G23" i="15"/>
  <c r="F23" i="15"/>
  <c r="E23" i="15"/>
  <c r="D23" i="15"/>
  <c r="L13" i="15"/>
  <c r="K13" i="15"/>
  <c r="J13" i="15"/>
  <c r="I13" i="15"/>
  <c r="H13" i="15"/>
  <c r="G13" i="15"/>
  <c r="F13" i="15"/>
  <c r="E13" i="15"/>
  <c r="D13" i="15"/>
  <c r="L12" i="15"/>
  <c r="J12" i="15"/>
  <c r="I12" i="15"/>
  <c r="H12" i="15"/>
  <c r="G12" i="15"/>
  <c r="F12" i="15"/>
  <c r="E12" i="15"/>
  <c r="D12" i="15"/>
</calcChain>
</file>

<file path=xl/sharedStrings.xml><?xml version="1.0" encoding="utf-8"?>
<sst xmlns="http://schemas.openxmlformats.org/spreadsheetml/2006/main" count="142" uniqueCount="61">
  <si>
    <t>NATIONAL PETROLEUM AUTHORITY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</si>
  <si>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</si>
  <si>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</si>
  <si>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</si>
  <si>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</si>
  <si>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</si>
  <si>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</si>
  <si>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</si>
  <si>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</si>
  <si>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</si>
  <si>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</si>
  <si>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</si>
  <si>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</si>
  <si>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</si>
  <si>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</si>
  <si>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</si>
  <si>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</si>
  <si>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</si>
  <si>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</si>
  <si>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AVERAGE REGULAR</t>
  </si>
  <si>
    <t xml:space="preserve">Regular 50
</t>
  </si>
  <si>
    <t>Regular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</si>
  <si>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</si>
  <si>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</si>
  <si>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</si>
  <si>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</si>
  <si>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</si>
  <si>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</si>
  <si>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</si>
  <si>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</si>
  <si>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</si>
  <si>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</si>
  <si>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</si>
  <si>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</si>
  <si>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</si>
  <si>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</si>
  <si>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</si>
  <si>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</si>
  <si>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</si>
  <si>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</si>
  <si>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</si>
  <si>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</si>
  <si>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</si>
  <si>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GT SURVILLE</t>
  </si>
  <si>
    <t>&lt;0.05</t>
  </si>
  <si>
    <t xml:space="preserve">Regular 91
Premium 95 </t>
  </si>
  <si>
    <t>GS 140:2024</t>
  </si>
  <si>
    <t>SENTUO OIL REFINERY</t>
  </si>
  <si>
    <t>L1.5</t>
  </si>
  <si>
    <t>Refinery</t>
  </si>
  <si>
    <t>To be reported</t>
  </si>
  <si>
    <t>GT ROSILLO EXPLORER</t>
  </si>
  <si>
    <t>MT AVAX</t>
  </si>
  <si>
    <t>AVERAGE PREMUIM</t>
  </si>
  <si>
    <t>Sentuo Oil Refinery</t>
  </si>
  <si>
    <t>IMPORT</t>
  </si>
  <si>
    <t>LOCAL REFINERY</t>
  </si>
  <si>
    <t>Key Indicative Quality Parameters of Petroleum Products 
September Week 2 (Septemeber 8, 2024 -  Septemeber 14, 2024)</t>
  </si>
  <si>
    <t>MT MINERVA JULIE</t>
  </si>
  <si>
    <t>MT ST HELEN</t>
  </si>
  <si>
    <t>AKWAABA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</si>
</sst>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33" xfId="0" applyFont="1" applyBorder="1"/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36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19" xfId="0" applyFont="1" applyBorder="1"/>
    <xf numFmtId="164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61" xfId="0" applyNumberFormat="1" applyFont="1" applyBorder="1" applyAlignment="1">
      <alignment horizontal="center" vertical="center" wrapText="1"/>
    </xf>
    <xf numFmtId="164" fontId="1" fillId="0" borderId="14" xfId="0" quotePrefix="1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0" fontId="1" fillId="0" borderId="41" xfId="0" applyFont="1" applyBorder="1"/>
    <xf numFmtId="0" fontId="1" fillId="0" borderId="63" xfId="0" applyFont="1" applyBorder="1"/>
    <xf numFmtId="0" fontId="3" fillId="0" borderId="5" xfId="0" applyFont="1" applyBorder="1" applyAlignment="1">
      <alignment wrapText="1"/>
    </xf>
    <xf numFmtId="0" fontId="3" fillId="0" borderId="35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9" fontId="3" fillId="0" borderId="66" xfId="0" applyNumberFormat="1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2" fontId="3" fillId="0" borderId="51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3" xfId="0" applyNumberFormat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/>
    </xf>
    <xf numFmtId="2" fontId="4" fillId="0" borderId="5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1" fillId="0" borderId="55" xfId="0" applyNumberFormat="1" applyFont="1" applyBorder="1" applyAlignment="1" applyProtection="1">
      <alignment horizontal="center" vertical="center"/>
      <protection locked="0"/>
    </xf>
    <xf numFmtId="2" fontId="1" fillId="0" borderId="54" xfId="0" applyNumberFormat="1" applyFont="1" applyBorder="1" applyAlignment="1" applyProtection="1">
      <alignment horizontal="center" vertical="center"/>
      <protection locked="0"/>
    </xf>
    <xf numFmtId="0" fontId="1" fillId="0" borderId="54" xfId="0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 wrapText="1"/>
    </xf>
    <xf numFmtId="2" fontId="1" fillId="0" borderId="54" xfId="0" quotePrefix="1" applyNumberFormat="1" applyFont="1" applyBorder="1" applyAlignment="1">
      <alignment horizontal="center" vertical="center"/>
    </xf>
    <xf numFmtId="2" fontId="1" fillId="0" borderId="56" xfId="0" applyNumberFormat="1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/>
    </xf>
    <xf numFmtId="1" fontId="4" fillId="0" borderId="39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1" fillId="0" borderId="35" xfId="0" quotePrefix="1" applyNumberFormat="1" applyFont="1" applyBorder="1" applyAlignment="1">
      <alignment horizontal="center" vertical="center"/>
    </xf>
    <xf numFmtId="164" fontId="1" fillId="0" borderId="15" xfId="0" quotePrefix="1" applyNumberFormat="1" applyFont="1" applyBorder="1" applyAlignment="1">
      <alignment horizontal="center" vertical="center"/>
    </xf>
    <xf numFmtId="1" fontId="1" fillId="0" borderId="76" xfId="0" quotePrefix="1" applyNumberFormat="1" applyFont="1" applyBorder="1" applyAlignment="1">
      <alignment horizontal="center" vertical="center"/>
    </xf>
    <xf numFmtId="164" fontId="1" fillId="0" borderId="77" xfId="0" quotePrefix="1" applyNumberFormat="1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164" fontId="1" fillId="0" borderId="72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2" fontId="3" fillId="0" borderId="79" xfId="0" applyNumberFormat="1" applyFont="1" applyBorder="1" applyAlignment="1">
      <alignment horizontal="center" vertical="center"/>
    </xf>
    <xf numFmtId="164" fontId="3" fillId="0" borderId="79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64" fontId="3" fillId="0" borderId="83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164" fontId="3" fillId="0" borderId="82" xfId="0" applyNumberFormat="1" applyFont="1" applyBorder="1" applyAlignment="1">
      <alignment horizontal="center" vertical="center"/>
    </xf>
    <xf numFmtId="2" fontId="4" fillId="0" borderId="86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3" fillId="3" borderId="87" xfId="0" applyFont="1" applyFill="1" applyBorder="1" applyAlignment="1">
      <alignment horizontal="center" vertical="center" wrapText="1"/>
    </xf>
    <xf numFmtId="164" fontId="4" fillId="0" borderId="85" xfId="0" applyNumberFormat="1" applyFont="1" applyBorder="1" applyAlignment="1">
      <alignment horizontal="center" vertical="center"/>
    </xf>
    <xf numFmtId="2" fontId="4" fillId="0" borderId="86" xfId="0" quotePrefix="1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 wrapText="1"/>
    </xf>
    <xf numFmtId="164" fontId="3" fillId="0" borderId="62" xfId="0" applyNumberFormat="1" applyFont="1" applyBorder="1" applyAlignment="1">
      <alignment horizontal="center" vertical="center" wrapText="1"/>
    </xf>
    <xf numFmtId="164" fontId="1" fillId="0" borderId="54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164" fontId="3" fillId="0" borderId="58" xfId="0" applyNumberFormat="1" applyFont="1" applyBorder="1" applyAlignment="1" applyProtection="1">
      <alignment horizontal="center" vertical="center"/>
      <protection locked="0"/>
    </xf>
    <xf numFmtId="1" fontId="3" fillId="0" borderId="58" xfId="0" applyNumberFormat="1" applyFont="1" applyBorder="1" applyAlignment="1" applyProtection="1">
      <alignment horizontal="center" vertical="center"/>
      <protection locked="0"/>
    </xf>
    <xf numFmtId="2" fontId="3" fillId="0" borderId="58" xfId="0" applyNumberFormat="1" applyFont="1" applyBorder="1" applyAlignment="1" applyProtection="1">
      <alignment horizontal="center" vertical="center"/>
      <protection locked="0"/>
    </xf>
    <xf numFmtId="2" fontId="3" fillId="0" borderId="49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4" borderId="88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quotePrefix="1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4" fillId="0" borderId="39" xfId="0" applyNumberFormat="1" applyFont="1" applyBorder="1" applyAlignment="1">
      <alignment horizontal="center" vertical="center"/>
    </xf>
    <xf numFmtId="2" fontId="4" fillId="0" borderId="58" xfId="0" quotePrefix="1" applyNumberFormat="1" applyFont="1" applyBorder="1" applyAlignment="1">
      <alignment horizontal="center" vertical="center"/>
    </xf>
    <xf numFmtId="2" fontId="4" fillId="0" borderId="49" xfId="0" applyNumberFormat="1" applyFont="1" applyBorder="1" applyAlignment="1">
      <alignment horizontal="center" vertical="center"/>
    </xf>
    <xf numFmtId="0" fontId="1" fillId="5" borderId="89" xfId="0" applyFont="1" applyFill="1" applyBorder="1" applyAlignment="1">
      <alignment horizontal="center" vertical="center" wrapText="1"/>
    </xf>
    <xf numFmtId="164" fontId="1" fillId="0" borderId="90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91" xfId="0" applyNumberFormat="1" applyFont="1" applyBorder="1" applyAlignment="1">
      <alignment horizontal="center" vertical="center"/>
    </xf>
    <xf numFmtId="164" fontId="3" fillId="0" borderId="92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vertical="center"/>
    </xf>
    <xf numFmtId="164" fontId="2" fillId="0" borderId="19" xfId="0" applyNumberFormat="1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2" fontId="4" fillId="0" borderId="94" xfId="0" applyNumberFormat="1" applyFont="1" applyBorder="1" applyAlignment="1">
      <alignment horizontal="center" vertical="center"/>
    </xf>
    <xf numFmtId="0" fontId="1" fillId="0" borderId="44" xfId="0" applyFont="1" applyBorder="1"/>
    <xf numFmtId="0" fontId="1" fillId="0" borderId="31" xfId="0" applyFont="1" applyBorder="1"/>
    <xf numFmtId="0" fontId="1" fillId="0" borderId="45" xfId="0" applyFont="1" applyBorder="1"/>
    <xf numFmtId="0" fontId="1" fillId="5" borderId="84" xfId="0" applyFont="1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3" fillId="5" borderId="58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67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/>
    </xf>
    <xf numFmtId="0" fontId="3" fillId="6" borderId="69" xfId="0" applyFont="1" applyFill="1" applyBorder="1" applyAlignment="1">
      <alignment horizontal="center" vertical="center"/>
    </xf>
    <xf numFmtId="0" fontId="3" fillId="6" borderId="59" xfId="0" applyFont="1" applyFill="1" applyBorder="1" applyAlignment="1">
      <alignment horizontal="center" vertical="center"/>
    </xf>
    <xf numFmtId="0" fontId="3" fillId="6" borderId="60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3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/>
    </xf>
    <xf numFmtId="0" fontId="3" fillId="7" borderId="6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4B259B-D758-427F-8B87-B33CA3579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DA02D-C24E-4E86-955E-35D173B1A19B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54A438-901E-418A-9115-52129044C733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6F53B5-5889-4D01-B44E-904CA0CEA861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BBDFB2-7E72-4A1A-A021-72A3D4CAD9CF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94ADF7A-BE71-42C4-AF27-B3AE7EE26DA8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7C3E63-D9E5-4283-AB30-88E2403157F2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8F05A8-478A-4337-B5B9-63A606B32C57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13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934447-3C12-4C38-8578-D649297C64DD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BAC7-C992-42CC-8D4C-E38F6A536AF1}">
  <sheetPr codeName="Sheet14"/>
  <dimension ref="A1:L59"/>
  <sheetViews>
    <sheetView tabSelected="1" view="pageBreakPreview" zoomScale="17" zoomScaleNormal="100" zoomScaleSheetLayoutView="17" workbookViewId="0">
      <selection activeCell="E34" sqref="E34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61" t="s">
        <v>0</v>
      </c>
      <c r="C1" s="162"/>
      <c r="D1" s="162"/>
      <c r="E1" s="162"/>
      <c r="F1" s="162"/>
      <c r="G1" s="162"/>
      <c r="H1" s="162"/>
      <c r="I1" s="162"/>
      <c r="J1" s="162"/>
      <c r="K1" s="162"/>
      <c r="L1" s="163"/>
    </row>
    <row r="2" spans="1:12" ht="179.25" customHeight="1" thickBot="1">
      <c r="A2" s="3"/>
      <c r="B2" s="241" t="s">
        <v>57</v>
      </c>
      <c r="C2" s="242"/>
      <c r="D2" s="242"/>
      <c r="E2" s="242"/>
      <c r="F2" s="242"/>
      <c r="G2" s="242"/>
      <c r="H2" s="242"/>
      <c r="I2" s="242"/>
      <c r="J2" s="242"/>
      <c r="K2" s="242"/>
      <c r="L2" s="243"/>
    </row>
    <row r="3" spans="1:12" ht="114.75" hidden="1" customHeight="1">
      <c r="A3" s="4"/>
      <c r="L3" s="42"/>
    </row>
    <row r="4" spans="1:12" ht="114.75" hidden="1" customHeight="1">
      <c r="A4" s="3"/>
      <c r="B4" s="164" t="s">
        <v>1</v>
      </c>
      <c r="C4" s="164"/>
      <c r="D4" s="164"/>
      <c r="E4" s="164"/>
      <c r="F4" s="164"/>
      <c r="G4" s="164"/>
      <c r="H4" s="164"/>
      <c r="I4" s="164"/>
      <c r="J4" s="164"/>
      <c r="K4" s="164"/>
      <c r="L4" s="164"/>
    </row>
    <row r="5" spans="1:12" s="9" customFormat="1" ht="114.75" hidden="1" customHeight="1">
      <c r="A5" s="5"/>
      <c r="B5" s="165" t="s">
        <v>2</v>
      </c>
      <c r="C5" s="167" t="s">
        <v>3</v>
      </c>
      <c r="D5" s="169" t="s">
        <v>4</v>
      </c>
      <c r="E5" s="170" t="s">
        <v>5</v>
      </c>
      <c r="F5" s="165" t="s">
        <v>6</v>
      </c>
      <c r="G5" s="219" t="s">
        <v>7</v>
      </c>
      <c r="H5" s="220"/>
      <c r="I5" s="220"/>
      <c r="J5" s="220"/>
      <c r="K5" s="221"/>
      <c r="L5" s="173" t="s">
        <v>8</v>
      </c>
    </row>
    <row r="6" spans="1:12" s="16" customFormat="1" ht="184.5" hidden="1" customHeight="1">
      <c r="A6" s="10"/>
      <c r="B6" s="166"/>
      <c r="C6" s="168"/>
      <c r="D6" s="169"/>
      <c r="E6" s="171"/>
      <c r="F6" s="167"/>
      <c r="G6" s="12" t="s">
        <v>9</v>
      </c>
      <c r="H6" s="13" t="s">
        <v>10</v>
      </c>
      <c r="I6" s="14" t="s">
        <v>11</v>
      </c>
      <c r="J6" s="13" t="s">
        <v>12</v>
      </c>
      <c r="K6" s="15" t="s">
        <v>13</v>
      </c>
      <c r="L6" s="168"/>
    </row>
    <row r="7" spans="1:12" s="16" customFormat="1" ht="114.75" hidden="1" customHeight="1">
      <c r="A7" s="11" t="s">
        <v>14</v>
      </c>
      <c r="B7" s="21"/>
      <c r="C7" s="22"/>
      <c r="D7" s="6" t="s">
        <v>15</v>
      </c>
      <c r="E7" s="79">
        <v>50</v>
      </c>
      <c r="F7" s="6" t="s">
        <v>16</v>
      </c>
      <c r="G7" s="79" t="s">
        <v>17</v>
      </c>
      <c r="H7" s="6">
        <v>70</v>
      </c>
      <c r="I7" s="79">
        <v>120</v>
      </c>
      <c r="J7" s="6">
        <v>185</v>
      </c>
      <c r="K7" s="79">
        <v>215</v>
      </c>
      <c r="L7" s="6" t="s">
        <v>18</v>
      </c>
    </row>
    <row r="8" spans="1:12" s="16" customFormat="1" ht="114.75" hidden="1" customHeight="1">
      <c r="A8" s="233" t="s">
        <v>46</v>
      </c>
      <c r="B8" s="222"/>
      <c r="C8" s="94"/>
      <c r="D8" s="92"/>
      <c r="E8" s="84"/>
      <c r="F8" s="85"/>
      <c r="G8" s="85"/>
      <c r="H8" s="85"/>
      <c r="I8" s="85"/>
      <c r="J8" s="85"/>
      <c r="K8" s="85"/>
      <c r="L8" s="144"/>
    </row>
    <row r="9" spans="1:12" s="16" customFormat="1" ht="114.75" hidden="1" customHeight="1">
      <c r="A9" s="234"/>
      <c r="B9" s="223"/>
      <c r="C9" s="95"/>
      <c r="D9" s="91"/>
      <c r="E9" s="18"/>
      <c r="F9" s="19"/>
      <c r="G9" s="19"/>
      <c r="H9" s="19"/>
      <c r="I9" s="19"/>
      <c r="J9" s="19"/>
      <c r="K9" s="19"/>
      <c r="L9" s="20"/>
    </row>
    <row r="10" spans="1:12" s="16" customFormat="1" ht="114.75" hidden="1" customHeight="1">
      <c r="A10" s="234"/>
      <c r="B10" s="228"/>
      <c r="C10" s="95"/>
      <c r="D10" s="91"/>
      <c r="E10" s="18"/>
      <c r="F10" s="19"/>
      <c r="G10" s="19"/>
      <c r="H10" s="19"/>
      <c r="I10" s="19"/>
      <c r="J10" s="19"/>
      <c r="K10" s="19"/>
      <c r="L10" s="20"/>
    </row>
    <row r="11" spans="1:12" s="16" customFormat="1" ht="114.75" hidden="1" customHeight="1">
      <c r="A11" s="235"/>
      <c r="B11" s="228"/>
      <c r="C11" s="96"/>
      <c r="D11" s="17"/>
      <c r="E11" s="86"/>
      <c r="F11" s="87"/>
      <c r="G11" s="87"/>
      <c r="H11" s="87"/>
      <c r="I11" s="87"/>
      <c r="J11" s="87"/>
      <c r="K11" s="87"/>
      <c r="L11" s="145"/>
    </row>
    <row r="12" spans="1:12" s="16" customFormat="1" ht="114.75" hidden="1" customHeight="1">
      <c r="A12" s="146"/>
      <c r="B12" s="225" t="s">
        <v>19</v>
      </c>
      <c r="C12" s="226"/>
      <c r="D12" s="97" t="e">
        <f>AVERAGE(D8,D10)</f>
        <v>#DIV/0!</v>
      </c>
      <c r="E12" s="88" t="e">
        <f t="shared" ref="E12:L13" si="0">AVERAGE(E8,E10)</f>
        <v>#DIV/0!</v>
      </c>
      <c r="F12" s="89" t="e">
        <f t="shared" si="0"/>
        <v>#DIV/0!</v>
      </c>
      <c r="G12" s="89" t="e">
        <f t="shared" si="0"/>
        <v>#DIV/0!</v>
      </c>
      <c r="H12" s="89" t="e">
        <f t="shared" si="0"/>
        <v>#DIV/0!</v>
      </c>
      <c r="I12" s="89" t="e">
        <f t="shared" si="0"/>
        <v>#DIV/0!</v>
      </c>
      <c r="J12" s="89" t="e">
        <f t="shared" si="0"/>
        <v>#DIV/0!</v>
      </c>
      <c r="K12" s="89">
        <v>184</v>
      </c>
      <c r="L12" s="147" t="e">
        <f t="shared" si="0"/>
        <v>#DIV/0!</v>
      </c>
    </row>
    <row r="13" spans="1:12" s="16" customFormat="1" ht="114.75" hidden="1" customHeight="1">
      <c r="A13" s="5"/>
      <c r="B13" s="227" t="s">
        <v>53</v>
      </c>
      <c r="C13" s="226"/>
      <c r="D13" s="93" t="e">
        <f>AVERAGE(D9,D11)</f>
        <v>#DIV/0!</v>
      </c>
      <c r="E13" s="90" t="e">
        <f t="shared" si="0"/>
        <v>#DIV/0!</v>
      </c>
      <c r="F13" s="90" t="e">
        <f t="shared" si="0"/>
        <v>#DIV/0!</v>
      </c>
      <c r="G13" s="90" t="e">
        <f t="shared" si="0"/>
        <v>#DIV/0!</v>
      </c>
      <c r="H13" s="90" t="e">
        <f t="shared" si="0"/>
        <v>#DIV/0!</v>
      </c>
      <c r="I13" s="90" t="e">
        <f t="shared" si="0"/>
        <v>#DIV/0!</v>
      </c>
      <c r="J13" s="90" t="e">
        <f t="shared" si="0"/>
        <v>#DIV/0!</v>
      </c>
      <c r="K13" s="90" t="e">
        <f t="shared" si="0"/>
        <v>#DIV/0!</v>
      </c>
      <c r="L13" s="148" t="e">
        <f t="shared" si="0"/>
        <v>#DIV/0!</v>
      </c>
    </row>
    <row r="14" spans="1:12" s="16" customFormat="1" ht="114.75" customHeight="1">
      <c r="A14" s="5"/>
      <c r="B14" s="9"/>
      <c r="C14" s="9"/>
      <c r="D14" s="43"/>
      <c r="E14" s="43"/>
      <c r="F14" s="43"/>
      <c r="G14" s="43"/>
      <c r="H14" s="43"/>
      <c r="I14" s="43"/>
      <c r="J14" s="43"/>
      <c r="K14" s="43"/>
      <c r="L14" s="149"/>
    </row>
    <row r="15" spans="1:12" s="16" customFormat="1" ht="114.75" customHeight="1">
      <c r="A15" s="150"/>
      <c r="B15" s="236" t="s">
        <v>55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7"/>
    </row>
    <row r="16" spans="1:12" s="16" customFormat="1" ht="114.75" customHeight="1">
      <c r="A16" s="150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51"/>
    </row>
    <row r="17" spans="1:12" s="16" customFormat="1" ht="114.75" customHeight="1" thickBot="1">
      <c r="A17" s="3"/>
      <c r="B17" s="180" t="s">
        <v>1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2"/>
    </row>
    <row r="18" spans="1:12" s="16" customFormat="1" ht="114.75" customHeight="1" thickBot="1">
      <c r="A18" s="5"/>
      <c r="B18" s="165" t="s">
        <v>2</v>
      </c>
      <c r="C18" s="166" t="s">
        <v>3</v>
      </c>
      <c r="D18" s="169" t="s">
        <v>4</v>
      </c>
      <c r="E18" s="170" t="s">
        <v>5</v>
      </c>
      <c r="F18" s="169" t="s">
        <v>6</v>
      </c>
      <c r="G18" s="172" t="s">
        <v>7</v>
      </c>
      <c r="H18" s="178"/>
      <c r="I18" s="172"/>
      <c r="J18" s="178"/>
      <c r="K18" s="172"/>
      <c r="L18" s="213" t="s">
        <v>8</v>
      </c>
    </row>
    <row r="19" spans="1:12" s="16" customFormat="1" ht="114.75" customHeight="1" thickBot="1">
      <c r="A19" s="10"/>
      <c r="B19" s="166"/>
      <c r="C19" s="177"/>
      <c r="D19" s="167"/>
      <c r="E19" s="171"/>
      <c r="F19" s="167"/>
      <c r="G19" s="12" t="s">
        <v>9</v>
      </c>
      <c r="H19" s="6" t="s">
        <v>10</v>
      </c>
      <c r="I19" s="12" t="s">
        <v>11</v>
      </c>
      <c r="J19" s="6" t="s">
        <v>12</v>
      </c>
      <c r="K19" s="12" t="s">
        <v>13</v>
      </c>
      <c r="L19" s="217"/>
    </row>
    <row r="20" spans="1:12" s="16" customFormat="1" ht="114.75" customHeight="1" thickBot="1">
      <c r="A20" s="11" t="s">
        <v>14</v>
      </c>
      <c r="B20" s="105"/>
      <c r="C20" s="77"/>
      <c r="D20" s="7" t="s">
        <v>15</v>
      </c>
      <c r="E20" s="8" t="s">
        <v>20</v>
      </c>
      <c r="F20" s="7" t="s">
        <v>45</v>
      </c>
      <c r="G20" s="8" t="s">
        <v>17</v>
      </c>
      <c r="H20" s="7">
        <v>70</v>
      </c>
      <c r="I20" s="8">
        <v>120</v>
      </c>
      <c r="J20" s="7">
        <v>185</v>
      </c>
      <c r="K20" s="8">
        <v>215</v>
      </c>
      <c r="L20" s="112" t="s">
        <v>18</v>
      </c>
    </row>
    <row r="21" spans="1:12" s="16" customFormat="1" ht="114.75" customHeight="1" thickBot="1">
      <c r="A21" s="201" t="s">
        <v>46</v>
      </c>
      <c r="B21" s="158" t="s">
        <v>58</v>
      </c>
      <c r="C21" s="104" t="s">
        <v>21</v>
      </c>
      <c r="D21" s="100">
        <v>741.9</v>
      </c>
      <c r="E21" s="101">
        <v>34.5</v>
      </c>
      <c r="F21" s="100">
        <v>91.2</v>
      </c>
      <c r="G21" s="103">
        <v>30.4</v>
      </c>
      <c r="H21" s="102">
        <v>51.8</v>
      </c>
      <c r="I21" s="103">
        <v>102.2</v>
      </c>
      <c r="J21" s="102">
        <v>161.69999999999999</v>
      </c>
      <c r="K21" s="103">
        <v>193.7</v>
      </c>
      <c r="L21" s="100">
        <v>58.6</v>
      </c>
    </row>
    <row r="22" spans="1:12" s="16" customFormat="1" ht="114.75" customHeight="1" thickBot="1">
      <c r="A22" s="202"/>
      <c r="B22" s="159" t="s">
        <v>59</v>
      </c>
      <c r="C22" s="104" t="s">
        <v>21</v>
      </c>
      <c r="D22" s="102">
        <v>722.5</v>
      </c>
      <c r="E22" s="101">
        <v>36.799999999999997</v>
      </c>
      <c r="F22" s="102">
        <v>91</v>
      </c>
      <c r="G22" s="103">
        <v>30.4</v>
      </c>
      <c r="H22" s="102">
        <v>49.2</v>
      </c>
      <c r="I22" s="103">
        <v>84.7</v>
      </c>
      <c r="J22" s="102">
        <v>152.19999999999999</v>
      </c>
      <c r="K22" s="103">
        <v>184.2</v>
      </c>
      <c r="L22" s="102">
        <v>63.2</v>
      </c>
    </row>
    <row r="23" spans="1:12" s="16" customFormat="1" ht="114.75" customHeight="1" thickBot="1">
      <c r="A23" s="203"/>
      <c r="B23" s="160" t="s">
        <v>22</v>
      </c>
      <c r="C23" s="108" t="s">
        <v>21</v>
      </c>
      <c r="D23" s="109">
        <f>AVERAGE(D21:D22)</f>
        <v>732.2</v>
      </c>
      <c r="E23" s="109">
        <f t="shared" ref="E23:L23" si="1">AVERAGE(E21:E22)</f>
        <v>35.65</v>
      </c>
      <c r="F23" s="110">
        <f t="shared" si="1"/>
        <v>91.1</v>
      </c>
      <c r="G23" s="109">
        <f t="shared" si="1"/>
        <v>30.4</v>
      </c>
      <c r="H23" s="110">
        <f t="shared" si="1"/>
        <v>50.5</v>
      </c>
      <c r="I23" s="110">
        <f t="shared" si="1"/>
        <v>93.45</v>
      </c>
      <c r="J23" s="109">
        <f t="shared" si="1"/>
        <v>156.94999999999999</v>
      </c>
      <c r="K23" s="110">
        <f t="shared" si="1"/>
        <v>188.95</v>
      </c>
      <c r="L23" s="110">
        <f t="shared" si="1"/>
        <v>60.900000000000006</v>
      </c>
    </row>
    <row r="24" spans="1:12" s="16" customFormat="1" ht="114.75" customHeight="1" thickBot="1">
      <c r="A24" s="5"/>
      <c r="B24" s="9"/>
      <c r="D24" s="26"/>
      <c r="E24" s="26"/>
      <c r="F24" s="26"/>
      <c r="G24" s="26"/>
      <c r="H24" s="26"/>
      <c r="I24" s="26"/>
      <c r="J24" s="26"/>
      <c r="K24" s="26"/>
      <c r="L24" s="27"/>
    </row>
    <row r="25" spans="1:12" s="16" customFormat="1" ht="114.75" customHeight="1" thickBot="1">
      <c r="A25" s="29" t="s">
        <v>23</v>
      </c>
      <c r="B25" s="183" t="s">
        <v>24</v>
      </c>
      <c r="C25" s="184"/>
      <c r="D25" s="184"/>
      <c r="E25" s="184"/>
      <c r="F25" s="184"/>
      <c r="G25" s="184"/>
      <c r="H25" s="185"/>
      <c r="L25" s="30"/>
    </row>
    <row r="26" spans="1:12" ht="114.75" customHeight="1" thickBot="1">
      <c r="A26" s="31"/>
      <c r="B26" s="186" t="s">
        <v>2</v>
      </c>
      <c r="C26" s="187"/>
      <c r="D26" s="188" t="s">
        <v>4</v>
      </c>
      <c r="E26" s="190" t="s">
        <v>5</v>
      </c>
      <c r="F26" s="188" t="s">
        <v>25</v>
      </c>
      <c r="G26" s="190" t="s">
        <v>26</v>
      </c>
      <c r="H26" s="188" t="s">
        <v>27</v>
      </c>
      <c r="I26" s="33"/>
      <c r="J26" s="33"/>
      <c r="K26" s="33"/>
      <c r="L26" s="30"/>
    </row>
    <row r="27" spans="1:12" ht="85.5" customHeight="1" thickBot="1">
      <c r="A27" s="31"/>
      <c r="B27" s="186"/>
      <c r="C27" s="187"/>
      <c r="D27" s="189"/>
      <c r="E27" s="171"/>
      <c r="F27" s="189"/>
      <c r="G27" s="171"/>
      <c r="H27" s="189"/>
      <c r="I27" s="33"/>
      <c r="J27" s="33"/>
      <c r="K27" s="33"/>
      <c r="L27" s="30"/>
    </row>
    <row r="28" spans="1:12" ht="120.75" thickBot="1">
      <c r="A28" s="11" t="s">
        <v>14</v>
      </c>
      <c r="B28" s="34"/>
      <c r="C28" s="35"/>
      <c r="D28" s="6" t="s">
        <v>28</v>
      </c>
      <c r="E28" s="36">
        <v>50</v>
      </c>
      <c r="F28" s="37">
        <v>46</v>
      </c>
      <c r="G28" s="38" t="s">
        <v>29</v>
      </c>
      <c r="H28" s="37">
        <v>3</v>
      </c>
      <c r="I28" s="33"/>
      <c r="J28" s="33"/>
      <c r="K28" s="33"/>
      <c r="L28" s="30"/>
    </row>
    <row r="29" spans="1:12" ht="111.75" customHeight="1" thickBot="1">
      <c r="A29" s="23" t="s">
        <v>30</v>
      </c>
      <c r="B29" s="176" t="s">
        <v>52</v>
      </c>
      <c r="C29" s="206"/>
      <c r="D29" s="24">
        <v>830.1</v>
      </c>
      <c r="E29" s="25">
        <v>7.5</v>
      </c>
      <c r="F29" s="25">
        <v>53.1</v>
      </c>
      <c r="G29" s="25">
        <v>62</v>
      </c>
      <c r="H29" s="25">
        <v>1</v>
      </c>
      <c r="I29" s="33"/>
      <c r="J29" s="33"/>
      <c r="K29" s="33"/>
      <c r="L29" s="30"/>
    </row>
    <row r="30" spans="1:12" ht="114.75" customHeight="1" thickBot="1">
      <c r="A30" s="47"/>
      <c r="B30" s="48"/>
      <c r="C30" s="48"/>
      <c r="D30" s="49"/>
      <c r="E30" s="49"/>
      <c r="F30" s="49"/>
      <c r="G30" s="49"/>
      <c r="H30" s="50"/>
      <c r="I30" s="51"/>
      <c r="J30" s="52"/>
      <c r="K30" s="52"/>
      <c r="L30" s="53"/>
    </row>
    <row r="31" spans="1:12" ht="114.75" customHeight="1" thickBot="1">
      <c r="A31" s="3"/>
      <c r="B31" s="193" t="s">
        <v>31</v>
      </c>
      <c r="C31" s="194"/>
      <c r="D31" s="194"/>
      <c r="E31" s="194"/>
      <c r="F31" s="194"/>
      <c r="G31" s="194"/>
      <c r="H31" s="194"/>
      <c r="I31" s="194"/>
      <c r="J31" s="194"/>
      <c r="K31" s="194"/>
      <c r="L31" s="195"/>
    </row>
    <row r="32" spans="1:12" ht="126.75" customHeight="1" thickBot="1">
      <c r="A32" s="54"/>
      <c r="B32" s="177" t="s">
        <v>2</v>
      </c>
      <c r="C32" s="196"/>
      <c r="D32" s="199" t="s">
        <v>4</v>
      </c>
      <c r="E32" s="179" t="s">
        <v>32</v>
      </c>
      <c r="F32" s="179" t="s">
        <v>33</v>
      </c>
      <c r="G32" s="179" t="s">
        <v>34</v>
      </c>
      <c r="H32" s="197" t="s">
        <v>35</v>
      </c>
      <c r="I32" s="187"/>
      <c r="J32" s="190"/>
      <c r="K32" s="190"/>
      <c r="L32" s="200"/>
    </row>
    <row r="33" spans="1:12" ht="216" customHeight="1" thickBot="1">
      <c r="A33" s="54"/>
      <c r="B33" s="197"/>
      <c r="C33" s="198"/>
      <c r="D33" s="199"/>
      <c r="E33" s="168"/>
      <c r="F33" s="168"/>
      <c r="G33" s="168"/>
      <c r="H33" s="32" t="s">
        <v>36</v>
      </c>
      <c r="I33" s="55" t="s">
        <v>37</v>
      </c>
      <c r="J33" s="56" t="s">
        <v>38</v>
      </c>
      <c r="K33" s="57" t="s">
        <v>39</v>
      </c>
      <c r="L33" s="28" t="s">
        <v>40</v>
      </c>
    </row>
    <row r="34" spans="1:12" ht="159.75" customHeight="1" thickBot="1">
      <c r="A34" s="6" t="s">
        <v>14</v>
      </c>
      <c r="B34" s="204"/>
      <c r="C34" s="205"/>
      <c r="D34" s="58" t="s">
        <v>17</v>
      </c>
      <c r="E34" s="6">
        <v>480</v>
      </c>
      <c r="F34" s="59" t="s">
        <v>41</v>
      </c>
      <c r="G34" s="60">
        <v>0.05</v>
      </c>
      <c r="H34" s="61">
        <v>0</v>
      </c>
      <c r="I34" s="62">
        <v>1</v>
      </c>
      <c r="J34" s="63" t="s">
        <v>50</v>
      </c>
      <c r="K34" s="63" t="s">
        <v>50</v>
      </c>
      <c r="L34" s="63">
        <v>2</v>
      </c>
    </row>
    <row r="35" spans="1:12" ht="114.75" customHeight="1" thickBot="1">
      <c r="A35" s="153" t="s">
        <v>42</v>
      </c>
      <c r="B35" s="229" t="s">
        <v>43</v>
      </c>
      <c r="C35" s="230"/>
      <c r="D35" s="106">
        <f>(575.7+577.3)/2</f>
        <v>576.5</v>
      </c>
      <c r="E35" s="106">
        <f>(318+308)/2</f>
        <v>313</v>
      </c>
      <c r="F35" s="98">
        <f>(8.46+9.06)/2</f>
        <v>8.7600000000000016</v>
      </c>
      <c r="G35" s="99" t="s">
        <v>44</v>
      </c>
      <c r="H35" s="107">
        <v>0</v>
      </c>
      <c r="I35" s="107">
        <v>0</v>
      </c>
      <c r="J35" s="98">
        <f>(2.18+2.22)/2</f>
        <v>2.2000000000000002</v>
      </c>
      <c r="K35" s="98">
        <f>(97.73+97.67)/2</f>
        <v>97.7</v>
      </c>
      <c r="L35" s="154">
        <f>(0.09+0.11)/2</f>
        <v>0.1</v>
      </c>
    </row>
    <row r="36" spans="1:12" ht="114.75" hidden="1" customHeight="1" thickBot="1">
      <c r="A36" s="66"/>
      <c r="B36" s="231" t="s">
        <v>51</v>
      </c>
      <c r="C36" s="232"/>
      <c r="D36" s="67"/>
      <c r="E36" s="111"/>
      <c r="F36" s="68"/>
      <c r="G36" s="99"/>
      <c r="H36" s="70"/>
      <c r="I36" s="70"/>
      <c r="J36" s="69"/>
      <c r="K36" s="71"/>
      <c r="L36" s="72"/>
    </row>
    <row r="37" spans="1:12" s="121" customFormat="1" ht="114.75" hidden="1" customHeight="1" thickBot="1">
      <c r="A37" s="191" t="s">
        <v>22</v>
      </c>
      <c r="B37" s="192"/>
      <c r="C37" s="192"/>
      <c r="D37" s="117">
        <f>AVERAGE(D35:D36)</f>
        <v>576.5</v>
      </c>
      <c r="E37" s="118">
        <f t="shared" ref="E37:L37" si="2">AVERAGE(E35:E36)</f>
        <v>313</v>
      </c>
      <c r="F37" s="119">
        <f t="shared" si="2"/>
        <v>8.7600000000000016</v>
      </c>
      <c r="G37" s="119" t="s">
        <v>44</v>
      </c>
      <c r="H37" s="119">
        <v>0</v>
      </c>
      <c r="I37" s="119">
        <v>0</v>
      </c>
      <c r="J37" s="119">
        <f t="shared" si="2"/>
        <v>2.2000000000000002</v>
      </c>
      <c r="K37" s="119">
        <f t="shared" si="2"/>
        <v>97.7</v>
      </c>
      <c r="L37" s="120">
        <f t="shared" si="2"/>
        <v>0.1</v>
      </c>
    </row>
    <row r="38" spans="1:12" ht="114.75" customHeight="1">
      <c r="A38" s="73"/>
      <c r="B38" s="73"/>
      <c r="C38" s="73"/>
      <c r="D38" s="115"/>
      <c r="E38" s="116"/>
      <c r="F38" s="74"/>
      <c r="G38" s="74"/>
      <c r="H38" s="74"/>
      <c r="I38" s="74"/>
      <c r="J38" s="74"/>
      <c r="K38" s="74"/>
      <c r="L38" s="74"/>
    </row>
    <row r="39" spans="1:12" ht="114.75" customHeight="1" thickBot="1">
      <c r="A39" s="73"/>
      <c r="B39" s="73"/>
      <c r="C39" s="73"/>
      <c r="D39" s="115"/>
      <c r="E39" s="116"/>
      <c r="F39" s="74"/>
      <c r="G39" s="74"/>
      <c r="H39" s="74"/>
      <c r="I39" s="74"/>
      <c r="J39" s="74"/>
      <c r="K39" s="74"/>
      <c r="L39" s="74"/>
    </row>
    <row r="40" spans="1:12" ht="114.75" customHeight="1">
      <c r="A40" s="128"/>
      <c r="B40" s="129"/>
      <c r="C40" s="130"/>
      <c r="D40" s="131"/>
      <c r="E40" s="132"/>
      <c r="F40" s="131"/>
      <c r="G40" s="133" t="s">
        <v>56</v>
      </c>
      <c r="H40" s="134"/>
      <c r="I40" s="134"/>
      <c r="J40" s="135"/>
      <c r="K40" s="136"/>
      <c r="L40" s="137"/>
    </row>
    <row r="41" spans="1:12" ht="114.75" customHeight="1" thickBot="1">
      <c r="A41" s="113"/>
      <c r="B41" s="73"/>
      <c r="D41" s="74"/>
      <c r="E41" s="41"/>
      <c r="F41" s="74"/>
      <c r="G41" s="138"/>
      <c r="H41" s="75"/>
      <c r="I41" s="75"/>
      <c r="J41" s="16"/>
      <c r="K41" s="76"/>
      <c r="L41" s="139"/>
    </row>
    <row r="42" spans="1:12" s="16" customFormat="1" ht="114.75" hidden="1" customHeight="1" thickBot="1">
      <c r="A42" s="3"/>
      <c r="B42" s="180" t="s">
        <v>1</v>
      </c>
      <c r="C42" s="181"/>
      <c r="D42" s="181"/>
      <c r="E42" s="181"/>
      <c r="F42" s="181"/>
      <c r="G42" s="181"/>
      <c r="H42" s="181"/>
      <c r="I42" s="181"/>
      <c r="J42" s="181"/>
      <c r="K42" s="181"/>
      <c r="L42" s="182"/>
    </row>
    <row r="43" spans="1:12" s="16" customFormat="1" ht="114.75" hidden="1" customHeight="1" thickBot="1">
      <c r="A43" s="5"/>
      <c r="B43" s="165" t="s">
        <v>49</v>
      </c>
      <c r="C43" s="166" t="s">
        <v>3</v>
      </c>
      <c r="D43" s="169" t="s">
        <v>4</v>
      </c>
      <c r="E43" s="170" t="s">
        <v>5</v>
      </c>
      <c r="F43" s="169" t="s">
        <v>6</v>
      </c>
      <c r="G43" s="172" t="s">
        <v>7</v>
      </c>
      <c r="H43" s="178"/>
      <c r="I43" s="172"/>
      <c r="J43" s="178"/>
      <c r="K43" s="172"/>
      <c r="L43" s="213" t="s">
        <v>8</v>
      </c>
    </row>
    <row r="44" spans="1:12" s="16" customFormat="1" ht="114.75" hidden="1" customHeight="1" thickBot="1">
      <c r="A44" s="10"/>
      <c r="B44" s="166"/>
      <c r="C44" s="177"/>
      <c r="D44" s="167"/>
      <c r="E44" s="171"/>
      <c r="F44" s="167"/>
      <c r="G44" s="12" t="s">
        <v>9</v>
      </c>
      <c r="H44" s="6" t="s">
        <v>10</v>
      </c>
      <c r="I44" s="12" t="s">
        <v>11</v>
      </c>
      <c r="J44" s="6" t="s">
        <v>12</v>
      </c>
      <c r="K44" s="12" t="s">
        <v>13</v>
      </c>
      <c r="L44" s="217"/>
    </row>
    <row r="45" spans="1:12" s="16" customFormat="1" ht="114.75" hidden="1" customHeight="1" thickBot="1">
      <c r="A45" s="11" t="s">
        <v>14</v>
      </c>
      <c r="B45" s="105"/>
      <c r="C45" s="122"/>
      <c r="D45" s="6" t="s">
        <v>15</v>
      </c>
      <c r="E45" s="79" t="s">
        <v>20</v>
      </c>
      <c r="F45" s="6" t="s">
        <v>45</v>
      </c>
      <c r="G45" s="79" t="s">
        <v>17</v>
      </c>
      <c r="H45" s="6">
        <v>70</v>
      </c>
      <c r="I45" s="79">
        <v>120</v>
      </c>
      <c r="J45" s="6">
        <v>185</v>
      </c>
      <c r="K45" s="79">
        <v>215</v>
      </c>
      <c r="L45" s="13" t="s">
        <v>18</v>
      </c>
    </row>
    <row r="46" spans="1:12" s="16" customFormat="1" ht="114.75" hidden="1" customHeight="1" thickBot="1">
      <c r="A46" s="23" t="s">
        <v>46</v>
      </c>
      <c r="B46" s="143" t="s">
        <v>47</v>
      </c>
      <c r="C46" s="123" t="s">
        <v>21</v>
      </c>
      <c r="D46" s="124"/>
      <c r="E46" s="125"/>
      <c r="F46" s="124"/>
      <c r="G46" s="126"/>
      <c r="H46" s="127"/>
      <c r="I46" s="126"/>
      <c r="J46" s="127"/>
      <c r="K46" s="126"/>
      <c r="L46" s="124"/>
    </row>
    <row r="47" spans="1:12" s="16" customFormat="1" ht="124.5" hidden="1" customHeight="1" thickBot="1">
      <c r="A47" s="5"/>
      <c r="B47" s="9"/>
      <c r="C47" s="9"/>
      <c r="D47" s="43"/>
      <c r="E47" s="43"/>
      <c r="F47" s="43"/>
      <c r="G47" s="43"/>
      <c r="H47" s="43"/>
      <c r="I47" s="41"/>
      <c r="J47" s="2"/>
      <c r="K47" s="2"/>
      <c r="L47" s="42"/>
    </row>
    <row r="48" spans="1:12" s="16" customFormat="1" ht="114.75" customHeight="1" thickBot="1">
      <c r="A48" s="44" t="s">
        <v>23</v>
      </c>
      <c r="B48" s="207" t="s">
        <v>24</v>
      </c>
      <c r="C48" s="208"/>
      <c r="D48" s="208"/>
      <c r="E48" s="208"/>
      <c r="F48" s="208"/>
      <c r="G48" s="208"/>
      <c r="H48" s="209"/>
      <c r="L48" s="30"/>
    </row>
    <row r="49" spans="1:12" s="16" customFormat="1" ht="114.75" customHeight="1">
      <c r="A49" s="31"/>
      <c r="B49" s="210" t="s">
        <v>49</v>
      </c>
      <c r="C49" s="211"/>
      <c r="D49" s="212" t="s">
        <v>4</v>
      </c>
      <c r="E49" s="212" t="s">
        <v>5</v>
      </c>
      <c r="F49" s="212" t="s">
        <v>25</v>
      </c>
      <c r="G49" s="212" t="s">
        <v>26</v>
      </c>
      <c r="H49" s="213" t="s">
        <v>27</v>
      </c>
      <c r="I49" s="33"/>
      <c r="J49" s="33"/>
      <c r="K49" s="33"/>
      <c r="L49" s="30"/>
    </row>
    <row r="50" spans="1:12" s="16" customFormat="1" ht="114.75" customHeight="1" thickBot="1">
      <c r="A50" s="31"/>
      <c r="B50" s="214"/>
      <c r="C50" s="215"/>
      <c r="D50" s="188"/>
      <c r="E50" s="216"/>
      <c r="F50" s="216"/>
      <c r="G50" s="216"/>
      <c r="H50" s="217"/>
      <c r="I50" s="33"/>
      <c r="J50" s="33"/>
      <c r="K50" s="33"/>
      <c r="L50" s="30"/>
    </row>
    <row r="51" spans="1:12" s="16" customFormat="1" ht="114.75" customHeight="1" thickBot="1">
      <c r="A51" s="7" t="s">
        <v>14</v>
      </c>
      <c r="B51" s="35"/>
      <c r="C51" s="35"/>
      <c r="D51" s="6" t="s">
        <v>28</v>
      </c>
      <c r="E51" s="36">
        <v>1500</v>
      </c>
      <c r="F51" s="37">
        <v>46</v>
      </c>
      <c r="G51" s="38" t="s">
        <v>29</v>
      </c>
      <c r="H51" s="45">
        <v>3</v>
      </c>
      <c r="I51" s="33"/>
      <c r="J51" s="33"/>
      <c r="K51" s="33"/>
      <c r="L51" s="30"/>
    </row>
    <row r="52" spans="1:12" s="16" customFormat="1" ht="114.75" customHeight="1" thickBot="1">
      <c r="A52" s="152" t="s">
        <v>30</v>
      </c>
      <c r="B52" s="218" t="s">
        <v>60</v>
      </c>
      <c r="C52" s="224"/>
      <c r="D52" s="80">
        <v>836.9</v>
      </c>
      <c r="E52" s="81">
        <v>410</v>
      </c>
      <c r="F52" s="46">
        <v>48.8</v>
      </c>
      <c r="G52" s="82">
        <v>69</v>
      </c>
      <c r="H52" s="83" t="s">
        <v>48</v>
      </c>
      <c r="I52" s="39"/>
      <c r="J52" s="39"/>
      <c r="K52" s="39"/>
      <c r="L52" s="40"/>
    </row>
    <row r="53" spans="1:12" ht="114.75" customHeight="1" thickBot="1">
      <c r="A53" s="155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7"/>
    </row>
    <row r="54" spans="1:12" ht="114.75" hidden="1" customHeight="1" thickBot="1">
      <c r="A54" s="3"/>
      <c r="B54" s="238" t="s">
        <v>31</v>
      </c>
      <c r="C54" s="239"/>
      <c r="D54" s="239"/>
      <c r="E54" s="239"/>
      <c r="F54" s="239"/>
      <c r="G54" s="239"/>
      <c r="H54" s="239"/>
      <c r="I54" s="239"/>
      <c r="J54" s="239"/>
      <c r="K54" s="239"/>
      <c r="L54" s="240"/>
    </row>
    <row r="55" spans="1:12" ht="126.75" hidden="1" customHeight="1" thickBot="1">
      <c r="A55" s="54"/>
      <c r="B55" s="177" t="s">
        <v>49</v>
      </c>
      <c r="C55" s="196"/>
      <c r="D55" s="199" t="s">
        <v>4</v>
      </c>
      <c r="E55" s="179" t="s">
        <v>32</v>
      </c>
      <c r="F55" s="179" t="s">
        <v>33</v>
      </c>
      <c r="G55" s="179" t="s">
        <v>34</v>
      </c>
      <c r="H55" s="197" t="s">
        <v>35</v>
      </c>
      <c r="I55" s="187"/>
      <c r="J55" s="190"/>
      <c r="K55" s="190"/>
      <c r="L55" s="200"/>
    </row>
    <row r="56" spans="1:12" ht="216" hidden="1" customHeight="1" thickBot="1">
      <c r="A56" s="54"/>
      <c r="B56" s="197"/>
      <c r="C56" s="198"/>
      <c r="D56" s="199"/>
      <c r="E56" s="168"/>
      <c r="F56" s="168"/>
      <c r="G56" s="168"/>
      <c r="H56" s="32" t="s">
        <v>36</v>
      </c>
      <c r="I56" s="55" t="s">
        <v>37</v>
      </c>
      <c r="J56" s="56" t="s">
        <v>38</v>
      </c>
      <c r="K56" s="57" t="s">
        <v>39</v>
      </c>
      <c r="L56" s="28" t="s">
        <v>40</v>
      </c>
    </row>
    <row r="57" spans="1:12" ht="159.75" hidden="1" customHeight="1" thickBot="1">
      <c r="A57" s="6" t="s">
        <v>14</v>
      </c>
      <c r="B57" s="204"/>
      <c r="C57" s="205"/>
      <c r="D57" s="58" t="s">
        <v>17</v>
      </c>
      <c r="E57" s="6">
        <v>480</v>
      </c>
      <c r="F57" s="59" t="s">
        <v>41</v>
      </c>
      <c r="G57" s="60">
        <v>0.05</v>
      </c>
      <c r="H57" s="61">
        <v>0</v>
      </c>
      <c r="I57" s="62">
        <v>1</v>
      </c>
      <c r="J57" s="63" t="s">
        <v>50</v>
      </c>
      <c r="K57" s="63" t="s">
        <v>50</v>
      </c>
      <c r="L57" s="63">
        <v>2</v>
      </c>
    </row>
    <row r="58" spans="1:12" ht="114.75" hidden="1" customHeight="1" thickBot="1">
      <c r="A58" s="23" t="s">
        <v>42</v>
      </c>
      <c r="B58" s="174" t="s">
        <v>54</v>
      </c>
      <c r="C58" s="175"/>
      <c r="D58" s="140"/>
      <c r="E58" s="78"/>
      <c r="F58" s="65"/>
      <c r="G58" s="64"/>
      <c r="H58" s="141"/>
      <c r="I58" s="141"/>
      <c r="J58" s="65"/>
      <c r="K58" s="65"/>
      <c r="L58" s="142"/>
    </row>
    <row r="59" spans="1:12" ht="114.75" hidden="1" customHeight="1"/>
  </sheetData>
  <mergeCells count="69">
    <mergeCell ref="B15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A8:A11"/>
    <mergeCell ref="B8:B9"/>
    <mergeCell ref="B10:B11"/>
    <mergeCell ref="B12:C12"/>
    <mergeCell ref="B13:C13"/>
    <mergeCell ref="B17:L17"/>
    <mergeCell ref="B18:B19"/>
    <mergeCell ref="C18:C19"/>
    <mergeCell ref="D18:D19"/>
    <mergeCell ref="E18:E19"/>
    <mergeCell ref="F18:F19"/>
    <mergeCell ref="G18:K18"/>
    <mergeCell ref="L18:L19"/>
    <mergeCell ref="A21:A23"/>
    <mergeCell ref="B25:H25"/>
    <mergeCell ref="B26:C27"/>
    <mergeCell ref="D26:D27"/>
    <mergeCell ref="E26:E27"/>
    <mergeCell ref="F26:F27"/>
    <mergeCell ref="G26:G27"/>
    <mergeCell ref="H26:H27"/>
    <mergeCell ref="B42:L42"/>
    <mergeCell ref="B29:C29"/>
    <mergeCell ref="B31:L31"/>
    <mergeCell ref="B32:C33"/>
    <mergeCell ref="D32:D33"/>
    <mergeCell ref="E32:E33"/>
    <mergeCell ref="F32:F33"/>
    <mergeCell ref="G32:G33"/>
    <mergeCell ref="H32:L32"/>
    <mergeCell ref="B34:C34"/>
    <mergeCell ref="B35:C35"/>
    <mergeCell ref="B36:C36"/>
    <mergeCell ref="A37:C37"/>
    <mergeCell ref="L43:L44"/>
    <mergeCell ref="B48:H48"/>
    <mergeCell ref="B49:C50"/>
    <mergeCell ref="D49:D50"/>
    <mergeCell ref="E49:E50"/>
    <mergeCell ref="F49:F50"/>
    <mergeCell ref="G49:G50"/>
    <mergeCell ref="H49:H50"/>
    <mergeCell ref="B43:B44"/>
    <mergeCell ref="C43:C44"/>
    <mergeCell ref="D43:D44"/>
    <mergeCell ref="E43:E44"/>
    <mergeCell ref="F43:F44"/>
    <mergeCell ref="G43:K43"/>
    <mergeCell ref="B57:C57"/>
    <mergeCell ref="B58:C58"/>
    <mergeCell ref="B52:C52"/>
    <mergeCell ref="B54:L54"/>
    <mergeCell ref="B55:C56"/>
    <mergeCell ref="D55:D56"/>
    <mergeCell ref="E55:E56"/>
    <mergeCell ref="F55:F56"/>
    <mergeCell ref="G55:G56"/>
    <mergeCell ref="H55:L55"/>
  </mergeCells>
  <pageMargins left="0.23" right="0.7" top="0.16" bottom="0.16" header="0.3" footer="0.16"/>
  <pageSetup paperSize="9" scale="13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SEU7YU5J4REP-309372809-79124</_dlc_DocId>
    <_dlc_DocIdUrl xmlns="999f919b-ab5a-4db1-a56a-2b12b49855bf">
      <Url>https://swpgh.sharepoint.com/sites/swpnpa/_layouts/15/DocIdRedir.aspx?ID=SEU7YU5J4REP-309372809-79124</Url>
      <Description>SEU7YU5J4REP-309372809-79124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D0D60-BFD9-4C2A-8C40-A03EA846FA38}">
  <ds:schemaRefs>
    <ds:schemaRef ds:uri="http://purl.org/dc/dcmitype/"/>
    <ds:schemaRef ds:uri="http://purl.org/dc/terms/"/>
    <ds:schemaRef ds:uri="999f919b-ab5a-4db1-a56a-2b12b49855bf"/>
    <ds:schemaRef ds:uri="9dde59e0-9be5-46b6-acf7-bec107cbfe84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8F7C16D-9239-4AFB-BD63-8CA6B8AC17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C7890-57CA-4296-8DE0-1D0BFE523E83}">
  <ds:schemaRefs>
    <ds:schemaRef ds:uri="http://schemas.microsoft.com/sharepoint/events"/>
    <ds:schemaRef ds:uri="http://www.w3.org/2000/xmlns/"/>
  </ds:schemaRefs>
</ds:datastoreItem>
</file>

<file path=customXml/itemProps4.xml><?xml version="1.0" encoding="utf-8"?>
<ds:datastoreItem xmlns:ds="http://schemas.openxmlformats.org/officeDocument/2006/customXml" ds:itemID="{5266DEBC-16A3-4481-B44B-0CD4F8CB42B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99f919b-ab5a-4db1-a56a-2b12b49855bf"/>
    <ds:schemaRef ds:uri="9dde59e0-9be5-46b6-acf7-bec107cbfe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 WK 2</vt:lpstr>
      <vt:lpstr>'SEPT WK 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Wilkinson Mensah</dc:creator>
  <cp:keywords/>
  <dc:description/>
  <cp:lastModifiedBy>Josephine Asiedu</cp:lastModifiedBy>
  <cp:revision/>
  <cp:lastPrinted>2024-09-17T08:29:43Z</cp:lastPrinted>
  <dcterms:created xsi:type="dcterms:W3CDTF">2024-05-16T10:45:16Z</dcterms:created>
  <dcterms:modified xsi:type="dcterms:W3CDTF">2024-09-18T08:36:51Z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e8b6b7d6-80b9-4925-b53c-e21ebc0d080f</vt:lpwstr>
  </property>
  <property fmtid="{D5CDD505-2E9C-101B-9397-08002B2CF9AE}" pid="4" name="MediaServiceImageTags">
    <vt:lpwstr/>
  </property>
</Properties>
</file>