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4/Vessel Clearance Report/Key Indicative Parameter of Imported Petroleum Products/Dennis/"/>
    </mc:Choice>
  </mc:AlternateContent>
  <xr:revisionPtr revIDLastSave="9" documentId="8_{FE16B9AA-11E0-4EC8-880F-0AFBC8E3C62B}" xr6:coauthVersionLast="47" xr6:coauthVersionMax="47" xr10:uidLastSave="{8D1A30D4-AF18-42BD-83AD-19FF530F7210}"/>
  <bookViews>
    <workbookView xWindow="-120" yWindow="-120" windowWidth="29040" windowHeight="15720" xr2:uid="{FF0E7F18-B887-432B-9197-750F03F9AF03}"/>
  </bookViews>
  <sheets>
    <sheet name="APR 14-APR 20" sheetId="1" r:id="rId1"/>
  </sheets>
  <definedNames>
    <definedName name="_xlnm.Print_Area" localSheetId="0">'APR 14-APR 20'!$A$1:$L$35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4" i="1" l="1"/>
  <c r="K34" i="1"/>
  <c r="F34" i="1"/>
  <c r="E34" i="1"/>
  <c r="D34" i="1"/>
  <c r="L22" i="1"/>
  <c r="K22" i="1"/>
  <c r="J22" i="1"/>
  <c r="I22" i="1"/>
  <c r="H22" i="1"/>
  <c r="G22" i="1"/>
  <c r="F22" i="1"/>
  <c r="E22" i="1"/>
  <c r="D22" i="1"/>
  <c r="L12" i="1"/>
  <c r="K12" i="1"/>
  <c r="J12" i="1"/>
  <c r="I12" i="1"/>
  <c r="H12" i="1"/>
  <c r="G12" i="1"/>
  <c r="F12" i="1"/>
  <c r="E12" i="1"/>
  <c r="D12" i="1"/>
</calcChain>
</file>

<file path=xl/sharedStrings.xml><?xml version="1.0" encoding="utf-8"?>
<sst xmlns="http://schemas.openxmlformats.org/spreadsheetml/2006/main" count="80" uniqueCount="51">
  <si>
    <t>NATIONAL PETROLEUM AUTHORITY</t>
  </si>
  <si>
    <t>Petroleum Products Quality Indicator
April 14, 2024 -  April 20, 2024</t>
  </si>
  <si>
    <t xml:space="preserve">GASOLINE 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</si>
  <si>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</si>
  <si>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</si>
  <si>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</si>
  <si>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</si>
  <si>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</si>
  <si>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</si>
  <si>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</si>
  <si>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</si>
  <si>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</si>
  <si>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</si>
  <si>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</si>
  <si>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</si>
  <si>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</si>
  <si>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</si>
  <si>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</si>
  <si>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>To be Reported</t>
  </si>
  <si>
    <t>35 - 65</t>
  </si>
  <si>
    <t>GS 140:2022</t>
  </si>
  <si>
    <t>AVERAGE REGULAR</t>
  </si>
  <si>
    <t>Vessel /Local Refinery</t>
  </si>
  <si>
    <t>GS 140:2023</t>
  </si>
  <si>
    <t>Regular</t>
  </si>
  <si>
    <t>Premium</t>
  </si>
  <si>
    <t>AVERAGE</t>
  </si>
  <si>
    <t xml:space="preserve"> </t>
  </si>
  <si>
    <t>GASOIL</t>
  </si>
  <si>
    <t>Cetane Index, min</t>
  </si>
  <si>
    <t>Flash Point, min
(°C)</t>
  </si>
  <si>
    <t>Colour, max</t>
  </si>
  <si>
    <t>820 - 850</t>
  </si>
  <si>
    <t>55.0</t>
  </si>
  <si>
    <t>GS 141:2022</t>
  </si>
  <si>
    <t>MT ELEGANT GRACE</t>
  </si>
  <si>
    <t>L1.0</t>
  </si>
  <si>
    <t xml:space="preserve">LPG </t>
  </si>
  <si>
    <t>Vapour Pressure @37.8°C, max
(kPa)</t>
  </si>
  <si>
    <t>Mercaptan, max
 (ppm)</t>
  </si>
  <si>
    <t>Residual Matter, max
(ml/100ml)</t>
  </si>
  <si>
    <t>Hydrocarbon Composition</t>
  </si>
  <si>
    <t>Methane
(mol%)</t>
  </si>
  <si>
    <t>Total C2
(mol%)</t>
  </si>
  <si>
    <t>Total C3, max
(mol%)</t>
  </si>
  <si>
    <t>Total C4, min
(mol%)</t>
  </si>
  <si>
    <t>Total C5 &amp; Higher, max
(mol%)</t>
  </si>
  <si>
    <t>5-15</t>
  </si>
  <si>
    <t>GS 535:2022</t>
  </si>
  <si>
    <t xml:space="preserve">GT CLIPPER STAR </t>
  </si>
  <si>
    <t>&lt;0.05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</si>
</sst>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>
    <font>
      <sz val="11"/>
      <color theme="1"/>
      <name val="Aptos Narrow"/>
      <family val="2"/>
      <scheme val="minor"/>
    </font>
    <font>
      <sz val="48"/>
      <color theme="1"/>
      <name val="Aptos Narrow"/>
      <family val="2"/>
      <scheme val="minor"/>
    </font>
    <font>
      <b/>
      <sz val="72"/>
      <color theme="1"/>
      <name val="Times New Roman"/>
      <family val="1"/>
    </font>
    <font>
      <sz val="48"/>
      <color theme="1"/>
      <name val="Times Roman"/>
    </font>
    <font>
      <b/>
      <sz val="48"/>
      <color theme="1"/>
      <name val="Times Roman"/>
    </font>
    <font>
      <b/>
      <sz val="48"/>
      <color theme="1"/>
      <name val="Times Roman"/>
      <charset val="1"/>
    </font>
    <font>
      <sz val="48"/>
      <color theme="1"/>
      <name val="Times New Roman"/>
      <family val="1"/>
    </font>
    <font>
      <sz val="48"/>
      <color rgb="FF000000"/>
      <name val="Times New Roman"/>
      <family val="1"/>
    </font>
    <font>
      <sz val="4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61">
    <xf numFmtId="0" fontId="0" fillId="0" borderId="0" xfId="0"/>
    <xf numFmtId="0" fontId="1" fillId="0" borderId="1" xfId="0" applyFont="1" applyBorder="1"/>
    <xf numFmtId="0" fontId="3" fillId="0" borderId="0" xfId="0" applyFont="1"/>
    <xf numFmtId="0" fontId="1" fillId="0" borderId="5" xfId="0" applyFont="1" applyBorder="1"/>
    <xf numFmtId="0" fontId="3" fillId="0" borderId="5" xfId="0" applyFont="1" applyBorder="1"/>
    <xf numFmtId="0" fontId="3" fillId="0" borderId="6" xfId="0" applyFont="1" applyBorder="1"/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164" fontId="3" fillId="0" borderId="23" xfId="0" applyNumberFormat="1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64" fontId="3" fillId="0" borderId="26" xfId="0" applyNumberFormat="1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164" fontId="6" fillId="5" borderId="26" xfId="0" applyNumberFormat="1" applyFont="1" applyFill="1" applyBorder="1" applyAlignment="1">
      <alignment horizontal="center" vertical="center"/>
    </xf>
    <xf numFmtId="164" fontId="7" fillId="5" borderId="26" xfId="0" applyNumberFormat="1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64" fontId="6" fillId="0" borderId="31" xfId="0" applyNumberFormat="1" applyFont="1" applyBorder="1" applyAlignment="1">
      <alignment horizontal="center" vertical="center"/>
    </xf>
    <xf numFmtId="164" fontId="7" fillId="0" borderId="31" xfId="0" applyNumberFormat="1" applyFont="1" applyBorder="1" applyAlignment="1">
      <alignment horizontal="center" vertical="center"/>
    </xf>
    <xf numFmtId="164" fontId="7" fillId="5" borderId="31" xfId="0" applyNumberFormat="1" applyFont="1" applyFill="1" applyBorder="1" applyAlignment="1">
      <alignment horizontal="center" vertical="center"/>
    </xf>
    <xf numFmtId="164" fontId="8" fillId="0" borderId="32" xfId="0" applyNumberFormat="1" applyFont="1" applyBorder="1" applyAlignment="1">
      <alignment horizontal="center" vertical="center"/>
    </xf>
    <xf numFmtId="2" fontId="4" fillId="0" borderId="33" xfId="0" applyNumberFormat="1" applyFont="1" applyBorder="1" applyAlignment="1">
      <alignment horizontal="center" vertical="center"/>
    </xf>
    <xf numFmtId="2" fontId="4" fillId="0" borderId="34" xfId="0" applyNumberFormat="1" applyFont="1" applyBorder="1" applyAlignment="1">
      <alignment horizontal="center" vertical="center"/>
    </xf>
    <xf numFmtId="164" fontId="4" fillId="0" borderId="34" xfId="0" applyNumberFormat="1" applyFont="1" applyBorder="1" applyAlignment="1">
      <alignment horizontal="center" vertical="center"/>
    </xf>
    <xf numFmtId="164" fontId="4" fillId="0" borderId="35" xfId="0" applyNumberFormat="1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 wrapText="1"/>
    </xf>
    <xf numFmtId="0" fontId="4" fillId="3" borderId="37" xfId="0" applyFont="1" applyFill="1" applyBorder="1" applyAlignment="1">
      <alignment horizontal="center" vertical="center" wrapText="1"/>
    </xf>
    <xf numFmtId="0" fontId="4" fillId="4" borderId="38" xfId="0" applyFont="1" applyFill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/>
    </xf>
    <xf numFmtId="164" fontId="3" fillId="0" borderId="41" xfId="0" applyNumberFormat="1" applyFont="1" applyBorder="1" applyAlignment="1">
      <alignment horizontal="center" vertical="center"/>
    </xf>
    <xf numFmtId="164" fontId="3" fillId="0" borderId="42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/>
    </xf>
    <xf numFmtId="164" fontId="3" fillId="0" borderId="44" xfId="0" applyNumberFormat="1" applyFont="1" applyBorder="1" applyAlignment="1">
      <alignment horizontal="center" vertical="center"/>
    </xf>
    <xf numFmtId="164" fontId="3" fillId="0" borderId="45" xfId="0" applyNumberFormat="1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164" fontId="4" fillId="0" borderId="47" xfId="0" applyNumberFormat="1" applyFont="1" applyBorder="1" applyAlignment="1">
      <alignment horizontal="center" vertical="center"/>
    </xf>
    <xf numFmtId="164" fontId="4" fillId="0" borderId="48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0" fontId="4" fillId="5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6" xfId="0" applyFont="1" applyBorder="1" applyAlignment="1">
      <alignment vertical="center"/>
    </xf>
    <xf numFmtId="0" fontId="4" fillId="3" borderId="53" xfId="0" applyFont="1" applyFill="1" applyBorder="1" applyAlignment="1">
      <alignment horizontal="center" vertical="center" wrapText="1"/>
    </xf>
    <xf numFmtId="0" fontId="4" fillId="0" borderId="54" xfId="0" applyFont="1" applyBorder="1" applyAlignment="1">
      <alignment horizontal="center" vertical="center" wrapText="1"/>
    </xf>
    <xf numFmtId="164" fontId="4" fillId="0" borderId="10" xfId="0" applyNumberFormat="1" applyFont="1" applyBorder="1" applyAlignment="1">
      <alignment horizontal="center" vertical="center" wrapText="1"/>
    </xf>
    <xf numFmtId="164" fontId="4" fillId="0" borderId="54" xfId="0" applyNumberFormat="1" applyFont="1" applyBorder="1" applyAlignment="1">
      <alignment horizontal="center" vertical="center" wrapText="1"/>
    </xf>
    <xf numFmtId="0" fontId="4" fillId="0" borderId="10" xfId="0" quotePrefix="1" applyFont="1" applyBorder="1" applyAlignment="1">
      <alignment horizontal="center" vertical="center" wrapText="1"/>
    </xf>
    <xf numFmtId="164" fontId="4" fillId="0" borderId="55" xfId="0" applyNumberFormat="1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/>
    </xf>
    <xf numFmtId="164" fontId="3" fillId="5" borderId="58" xfId="0" applyNumberFormat="1" applyFont="1" applyFill="1" applyBorder="1" applyAlignment="1">
      <alignment horizontal="center" vertical="center"/>
    </xf>
    <xf numFmtId="164" fontId="3" fillId="5" borderId="59" xfId="0" applyNumberFormat="1" applyFont="1" applyFill="1" applyBorder="1" applyAlignment="1">
      <alignment horizontal="center" vertical="center"/>
    </xf>
    <xf numFmtId="164" fontId="3" fillId="5" borderId="58" xfId="0" quotePrefix="1" applyNumberFormat="1" applyFont="1" applyFill="1" applyBorder="1" applyAlignment="1">
      <alignment horizontal="center" vertical="center"/>
    </xf>
    <xf numFmtId="164" fontId="3" fillId="5" borderId="60" xfId="0" applyNumberFormat="1" applyFont="1" applyFill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4" fillId="0" borderId="5" xfId="0" applyFont="1" applyBorder="1"/>
    <xf numFmtId="0" fontId="4" fillId="0" borderId="63" xfId="0" applyFont="1" applyBorder="1" applyAlignment="1">
      <alignment horizontal="center" vertical="center" wrapText="1"/>
    </xf>
    <xf numFmtId="0" fontId="4" fillId="0" borderId="64" xfId="0" applyFont="1" applyBorder="1" applyAlignment="1">
      <alignment horizontal="center" vertical="center" wrapText="1"/>
    </xf>
    <xf numFmtId="0" fontId="4" fillId="0" borderId="65" xfId="0" applyFont="1" applyBorder="1" applyAlignment="1">
      <alignment horizontal="center" vertical="center" wrapText="1"/>
    </xf>
    <xf numFmtId="0" fontId="4" fillId="0" borderId="66" xfId="0" applyFont="1" applyBorder="1" applyAlignment="1">
      <alignment horizontal="center" vertical="center" wrapText="1"/>
    </xf>
    <xf numFmtId="49" fontId="4" fillId="0" borderId="66" xfId="0" applyNumberFormat="1" applyFont="1" applyBorder="1" applyAlignment="1">
      <alignment horizontal="center" vertical="center" wrapText="1"/>
    </xf>
    <xf numFmtId="2" fontId="4" fillId="0" borderId="66" xfId="0" applyNumberFormat="1" applyFont="1" applyBorder="1" applyAlignment="1">
      <alignment horizontal="center" vertical="center" wrapText="1"/>
    </xf>
    <xf numFmtId="2" fontId="4" fillId="0" borderId="67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2" fontId="6" fillId="0" borderId="68" xfId="0" applyNumberFormat="1" applyFont="1" applyBorder="1" applyAlignment="1" applyProtection="1">
      <alignment horizontal="center" vertical="center"/>
      <protection locked="0"/>
    </xf>
    <xf numFmtId="2" fontId="3" fillId="0" borderId="69" xfId="0" applyNumberFormat="1" applyFont="1" applyBorder="1" applyAlignment="1">
      <alignment horizontal="center" vertical="center"/>
    </xf>
    <xf numFmtId="2" fontId="6" fillId="0" borderId="69" xfId="0" applyNumberFormat="1" applyFont="1" applyBorder="1" applyAlignment="1" applyProtection="1">
      <alignment horizontal="center" vertical="center"/>
      <protection locked="0"/>
    </xf>
    <xf numFmtId="0" fontId="3" fillId="0" borderId="69" xfId="0" applyFont="1" applyBorder="1" applyAlignment="1">
      <alignment horizontal="center" vertical="center"/>
    </xf>
    <xf numFmtId="2" fontId="3" fillId="0" borderId="69" xfId="0" applyNumberFormat="1" applyFont="1" applyBorder="1" applyAlignment="1">
      <alignment horizontal="center" vertical="center" wrapText="1"/>
    </xf>
    <xf numFmtId="2" fontId="3" fillId="0" borderId="69" xfId="0" quotePrefix="1" applyNumberFormat="1" applyFont="1" applyBorder="1" applyAlignment="1">
      <alignment horizontal="center" vertical="center"/>
    </xf>
    <xf numFmtId="2" fontId="3" fillId="0" borderId="70" xfId="0" applyNumberFormat="1" applyFont="1" applyBorder="1" applyAlignment="1">
      <alignment horizontal="center" vertical="center"/>
    </xf>
    <xf numFmtId="0" fontId="4" fillId="5" borderId="7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3" fillId="0" borderId="71" xfId="0" applyFont="1" applyBorder="1"/>
    <xf numFmtId="2" fontId="6" fillId="0" borderId="71" xfId="0" applyNumberFormat="1" applyFont="1" applyBorder="1" applyAlignment="1" applyProtection="1">
      <alignment horizontal="center" vertical="center"/>
      <protection locked="0"/>
    </xf>
    <xf numFmtId="2" fontId="3" fillId="0" borderId="71" xfId="0" applyNumberFormat="1" applyFont="1" applyBorder="1" applyAlignment="1">
      <alignment horizontal="center" vertical="center"/>
    </xf>
    <xf numFmtId="0" fontId="3" fillId="0" borderId="71" xfId="0" applyFont="1" applyBorder="1" applyAlignment="1">
      <alignment horizontal="center" vertical="center"/>
    </xf>
    <xf numFmtId="2" fontId="3" fillId="0" borderId="71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1" fontId="3" fillId="0" borderId="0" xfId="0" quotePrefix="1" applyNumberFormat="1" applyFont="1" applyAlignment="1">
      <alignment horizontal="center" vertical="center"/>
    </xf>
    <xf numFmtId="2" fontId="3" fillId="0" borderId="6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49" xfId="0" applyFont="1" applyBorder="1" applyAlignment="1">
      <alignment horizontal="center" vertical="center" wrapText="1"/>
    </xf>
    <xf numFmtId="0" fontId="4" fillId="0" borderId="51" xfId="0" applyFont="1" applyBorder="1" applyAlignment="1">
      <alignment horizontal="center" vertical="center" wrapText="1"/>
    </xf>
    <xf numFmtId="0" fontId="4" fillId="0" borderId="50" xfId="0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vertical="center" wrapText="1"/>
    </xf>
    <xf numFmtId="0" fontId="3" fillId="0" borderId="56" xfId="0" applyFont="1" applyBorder="1" applyAlignment="1">
      <alignment horizontal="center" vertical="center" wrapText="1"/>
    </xf>
    <xf numFmtId="0" fontId="3" fillId="0" borderId="57" xfId="0" applyFont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0" borderId="61" xfId="0" applyFont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4" fillId="0" borderId="57" xfId="0" applyFont="1" applyBorder="1" applyAlignment="1">
      <alignment horizontal="center" vertical="center" wrapText="1"/>
    </xf>
    <xf numFmtId="0" fontId="4" fillId="0" borderId="62" xfId="0" applyFont="1" applyBorder="1" applyAlignment="1">
      <alignment horizontal="center" vertical="center" wrapText="1"/>
    </xf>
    <xf numFmtId="0" fontId="4" fillId="0" borderId="58" xfId="0" applyFont="1" applyBorder="1" applyAlignment="1">
      <alignment horizontal="center" vertical="center" wrapText="1"/>
    </xf>
    <xf numFmtId="0" fontId="4" fillId="0" borderId="60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165" fontId="3" fillId="0" borderId="69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ABCCFB-918C-4D8D-B26C-5433A1B423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B00692-98B0-4B69-94D2-558D20EBDAA8}"/>
            </a:ext>
            <a:ext uri="{147F2762-F138-4A5C-976F-8EAC2B608ADB}">
              <a16:predDERef xmlns:a16="http://schemas.microsoft.com/office/drawing/2014/main" pred="{7182F04D-B552-4C7D-AC60-B38F5FB2D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348F25-363F-4323-982C-1CD862391D1F}"/>
            </a:ext>
            <a:ext uri="{147F2762-F138-4A5C-976F-8EAC2B608ADB}">
              <a16:predDERef xmlns:a16="http://schemas.microsoft.com/office/drawing/2014/main" pred="{2A18863C-2E16-4F57-B12D-D457EDD58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3B8CB3B-301E-47B4-9270-C45C73EC812B}"/>
            </a:ext>
            <a:ext uri="{147F2762-F138-4A5C-976F-8EAC2B608ADB}">
              <a16:predDERef xmlns:a16="http://schemas.microsoft.com/office/drawing/2014/main" pred="{E75AC0AC-9CB6-4FFC-BDBD-26F04CFFB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7CED2BE-EE9C-4124-A043-B9DAEEDEE560}"/>
            </a:ext>
            <a:ext uri="{147F2762-F138-4A5C-976F-8EAC2B608ADB}">
              <a16:predDERef xmlns:a16="http://schemas.microsoft.com/office/drawing/2014/main" pred="{1C18DFFD-1BEA-41E1-B885-56548DA52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93B12E8-0DB4-4001-802B-BBA694782A1F}"/>
            </a:ext>
            <a:ext uri="{147F2762-F138-4A5C-976F-8EAC2B608ADB}">
              <a16:predDERef xmlns:a16="http://schemas.microsoft.com/office/drawing/2014/main" pred="{FFDFCD62-5418-4D24-A668-F2F8D6862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4EC518F-0BB3-42A0-A0E4-E318983DC3A9}"/>
            </a:ext>
            <a:ext uri="{147F2762-F138-4A5C-976F-8EAC2B608ADB}">
              <a16:predDERef xmlns:a16="http://schemas.microsoft.com/office/drawing/2014/main" pred="{174DCE95-1F9F-4BCF-96C1-A7ED3D577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86E797D-410D-4DF8-8E97-C051517DF135}"/>
            </a:ext>
            <a:ext uri="{147F2762-F138-4A5C-976F-8EAC2B608ADB}">
              <a16:predDERef xmlns:a16="http://schemas.microsoft.com/office/drawing/2014/main" pred="{814F3738-FE1C-4833-89F7-A5CD26764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43690D-E928-42B7-A01D-F9591545BEDC}"/>
            </a:ext>
            <a:ext uri="{147F2762-F138-4A5C-976F-8EAC2B608ADB}">
              <a16:predDERef xmlns:a16="http://schemas.microsoft.com/office/drawing/2014/main" pred="{4C5E49B0-157A-4B58-8C45-3C95672BD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026F081-B796-4980-8892-268DED1A7FA2}"/>
            </a:ext>
            <a:ext uri="{147F2762-F138-4A5C-976F-8EAC2B608ADB}">
              <a16:predDERef xmlns:a16="http://schemas.microsoft.com/office/drawing/2014/main" pred="{6905C927-381E-4C45-8FDD-55C220695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4C601E1-59DB-4F7A-BAE1-867B4A6FD851}"/>
            </a:ext>
            <a:ext uri="{147F2762-F138-4A5C-976F-8EAC2B608ADB}">
              <a16:predDERef xmlns:a16="http://schemas.microsoft.com/office/drawing/2014/main" pred="{8EC84127-EAA4-41DE-810A-BC344925E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5DFE07D-7CC6-412D-93C5-7682E980CA29}"/>
            </a:ext>
            <a:ext uri="{147F2762-F138-4A5C-976F-8EAC2B608ADB}">
              <a16:predDERef xmlns:a16="http://schemas.microsoft.com/office/drawing/2014/main" pred="{40F900DD-FD84-4CB0-9305-EA0E1594D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6C90C41-EBE0-43D0-B0AB-9A00C6705A19}"/>
            </a:ext>
            <a:ext uri="{147F2762-F138-4A5C-976F-8EAC2B608ADB}">
              <a16:predDERef xmlns:a16="http://schemas.microsoft.com/office/drawing/2014/main" pred="{EC6D0833-8752-41B2-8BD9-17681D244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357C4EC-C078-444D-9511-7C6AAC044AD0}"/>
            </a:ext>
            <a:ext uri="{147F2762-F138-4A5C-976F-8EAC2B608ADB}">
              <a16:predDERef xmlns:a16="http://schemas.microsoft.com/office/drawing/2014/main" pred="{79EE131B-E324-4D1D-B1D7-0EC6E22A2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F510BA7-1592-4E5A-9514-98C8653226DF}"/>
            </a:ext>
            <a:ext uri="{147F2762-F138-4A5C-976F-8EAC2B608ADB}">
              <a16:predDERef xmlns:a16="http://schemas.microsoft.com/office/drawing/2014/main" pred="{5A20384B-DDA6-4D91-9682-AAEB11C8B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228216</xdr:rowOff>
    </xdr:from>
    <xdr:to>
      <xdr:col>0</xdr:col>
      <xdr:colOff>4926061</xdr:colOff>
      <xdr:row>1</xdr:row>
      <xdr:rowOff>2116090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EDC4506-6B11-4C84-BD17-53E93C648E0B}"/>
            </a:ext>
            <a:ext uri="{147F2762-F138-4A5C-976F-8EAC2B608ADB}">
              <a16:predDERef xmlns:a16="http://schemas.microsoft.com/office/drawing/2014/main" pred="{76E1DA86-7026-4BBB-ABAC-A84CDE68A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228216"/>
          <a:ext cx="4926061" cy="3030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4D144-9489-4985-A91E-B9AD9D976C31}">
  <sheetPr>
    <pageSetUpPr fitToPage="1"/>
  </sheetPr>
  <dimension ref="A1:L35"/>
  <sheetViews>
    <sheetView tabSelected="1" view="pageBreakPreview" zoomScale="20" zoomScaleNormal="100" zoomScaleSheetLayoutView="20" workbookViewId="0">
      <selection activeCell="G31" sqref="G31:G32"/>
    </sheetView>
  </sheetViews>
  <sheetFormatPr defaultColWidth="20.85546875" defaultRowHeight="114.75" customHeight="1"/>
  <cols>
    <col min="1" max="1" width="86" style="2" customWidth="1"/>
    <col min="2" max="2" width="110" style="2" customWidth="1"/>
    <col min="3" max="3" width="59.140625" style="2" customWidth="1"/>
    <col min="4" max="4" width="71.42578125" style="2" customWidth="1"/>
    <col min="5" max="5" width="76.42578125" style="2" customWidth="1"/>
    <col min="6" max="6" width="77.85546875" style="2" customWidth="1"/>
    <col min="7" max="7" width="75.28515625" style="2" customWidth="1"/>
    <col min="8" max="8" width="81.7109375" style="2" customWidth="1"/>
    <col min="9" max="9" width="83.85546875" style="2" customWidth="1"/>
    <col min="10" max="10" width="69.85546875" style="2" customWidth="1"/>
    <col min="11" max="11" width="55.140625" style="2" customWidth="1"/>
    <col min="12" max="12" width="85.5703125" style="2" customWidth="1"/>
    <col min="13" max="16384" width="20.85546875" style="2"/>
  </cols>
  <sheetData>
    <row r="1" spans="1:12" ht="90" customHeight="1" thickBot="1">
      <c r="A1" s="1"/>
      <c r="B1" s="106" t="s">
        <v>0</v>
      </c>
      <c r="C1" s="107"/>
      <c r="D1" s="107"/>
      <c r="E1" s="107"/>
      <c r="F1" s="107"/>
      <c r="G1" s="107"/>
      <c r="H1" s="107"/>
      <c r="I1" s="107"/>
      <c r="J1" s="107"/>
      <c r="K1" s="107"/>
      <c r="L1" s="108"/>
    </row>
    <row r="2" spans="1:12" ht="179.25" customHeight="1">
      <c r="A2" s="3"/>
      <c r="B2" s="109" t="s">
        <v>1</v>
      </c>
      <c r="C2" s="110"/>
      <c r="D2" s="110"/>
      <c r="E2" s="110"/>
      <c r="F2" s="110"/>
      <c r="G2" s="110"/>
      <c r="H2" s="110"/>
      <c r="I2" s="110"/>
      <c r="J2" s="110"/>
      <c r="K2" s="110"/>
      <c r="L2" s="111"/>
    </row>
    <row r="3" spans="1:12" ht="114.75" customHeight="1">
      <c r="A3" s="4"/>
      <c r="L3" s="5"/>
    </row>
    <row r="4" spans="1:12" ht="114.75" hidden="1" customHeight="1">
      <c r="A4" s="4"/>
      <c r="B4" s="112" t="s">
        <v>2</v>
      </c>
      <c r="C4" s="112"/>
      <c r="D4" s="112"/>
      <c r="E4" s="112"/>
      <c r="F4" s="112"/>
      <c r="G4" s="113"/>
      <c r="H4" s="113"/>
      <c r="I4" s="113"/>
      <c r="J4" s="113"/>
      <c r="K4" s="113"/>
      <c r="L4" s="112"/>
    </row>
    <row r="5" spans="1:12" s="10" customFormat="1" ht="114.75" hidden="1" customHeight="1">
      <c r="A5" s="6"/>
      <c r="B5" s="114" t="s">
        <v>3</v>
      </c>
      <c r="C5" s="116" t="s">
        <v>4</v>
      </c>
      <c r="D5" s="118" t="s">
        <v>5</v>
      </c>
      <c r="E5" s="119" t="s">
        <v>6</v>
      </c>
      <c r="F5" s="114" t="s">
        <v>7</v>
      </c>
      <c r="G5" s="121" t="s">
        <v>8</v>
      </c>
      <c r="H5" s="122"/>
      <c r="I5" s="122"/>
      <c r="J5" s="122"/>
      <c r="K5" s="123"/>
      <c r="L5" s="124" t="s">
        <v>9</v>
      </c>
    </row>
    <row r="6" spans="1:12" s="17" customFormat="1" ht="184.5" hidden="1" customHeight="1">
      <c r="A6" s="11"/>
      <c r="B6" s="115"/>
      <c r="C6" s="117"/>
      <c r="D6" s="118"/>
      <c r="E6" s="120"/>
      <c r="F6" s="116"/>
      <c r="G6" s="13" t="s">
        <v>10</v>
      </c>
      <c r="H6" s="14" t="s">
        <v>11</v>
      </c>
      <c r="I6" s="15" t="s">
        <v>12</v>
      </c>
      <c r="J6" s="14" t="s">
        <v>13</v>
      </c>
      <c r="K6" s="16" t="s">
        <v>14</v>
      </c>
      <c r="L6" s="117"/>
    </row>
    <row r="7" spans="1:12" s="17" customFormat="1" ht="114.75" hidden="1" customHeight="1">
      <c r="A7" s="18" t="s">
        <v>15</v>
      </c>
      <c r="B7" s="19"/>
      <c r="C7" s="20"/>
      <c r="D7" s="8" t="s">
        <v>16</v>
      </c>
      <c r="E7" s="9">
        <v>50</v>
      </c>
      <c r="F7" s="8" t="s">
        <v>17</v>
      </c>
      <c r="G7" s="9" t="s">
        <v>18</v>
      </c>
      <c r="H7" s="8">
        <v>70</v>
      </c>
      <c r="I7" s="9">
        <v>120</v>
      </c>
      <c r="J7" s="8">
        <v>185</v>
      </c>
      <c r="K7" s="9">
        <v>215</v>
      </c>
      <c r="L7" s="8" t="s">
        <v>19</v>
      </c>
    </row>
    <row r="8" spans="1:12" s="17" customFormat="1" ht="114.75" hidden="1" customHeight="1">
      <c r="A8" s="125" t="s">
        <v>20</v>
      </c>
      <c r="B8" s="21"/>
      <c r="C8" s="22"/>
      <c r="D8" s="23"/>
      <c r="E8" s="23"/>
      <c r="F8" s="24"/>
      <c r="G8" s="24"/>
      <c r="H8" s="24"/>
      <c r="I8" s="24"/>
      <c r="J8" s="24"/>
      <c r="K8" s="24"/>
      <c r="L8" s="25"/>
    </row>
    <row r="9" spans="1:12" s="17" customFormat="1" ht="114.75" hidden="1" customHeight="1">
      <c r="A9" s="125"/>
      <c r="B9" s="26"/>
      <c r="C9" s="27"/>
      <c r="D9" s="28"/>
      <c r="E9" s="28"/>
      <c r="F9" s="29"/>
      <c r="G9" s="29"/>
      <c r="H9" s="29"/>
      <c r="I9" s="29"/>
      <c r="J9" s="29"/>
      <c r="K9" s="29"/>
      <c r="L9" s="30"/>
    </row>
    <row r="10" spans="1:12" s="17" customFormat="1" ht="114.75" hidden="1" customHeight="1">
      <c r="A10" s="126"/>
      <c r="B10" s="31"/>
      <c r="C10" s="27"/>
      <c r="D10" s="32"/>
      <c r="E10" s="33"/>
      <c r="F10" s="33"/>
      <c r="G10" s="33"/>
      <c r="H10" s="33"/>
      <c r="I10" s="33"/>
      <c r="J10" s="29"/>
      <c r="K10" s="33"/>
      <c r="L10" s="30"/>
    </row>
    <row r="11" spans="1:12" s="17" customFormat="1" ht="114.75" hidden="1" customHeight="1">
      <c r="A11" s="125"/>
      <c r="B11" s="34"/>
      <c r="C11" s="35"/>
      <c r="D11" s="36"/>
      <c r="E11" s="37"/>
      <c r="F11" s="37"/>
      <c r="G11" s="38"/>
      <c r="H11" s="37"/>
      <c r="I11" s="37"/>
      <c r="J11" s="37"/>
      <c r="K11" s="37"/>
      <c r="L11" s="39"/>
    </row>
    <row r="12" spans="1:12" s="17" customFormat="1" ht="114.75" hidden="1" customHeight="1">
      <c r="A12" s="127" t="s">
        <v>21</v>
      </c>
      <c r="B12" s="128"/>
      <c r="C12" s="129"/>
      <c r="D12" s="40" t="e">
        <f t="shared" ref="D12:L12" si="0">AVERAGE(D8:D9)</f>
        <v>#DIV/0!</v>
      </c>
      <c r="E12" s="41" t="e">
        <f t="shared" si="0"/>
        <v>#DIV/0!</v>
      </c>
      <c r="F12" s="42" t="e">
        <f t="shared" si="0"/>
        <v>#DIV/0!</v>
      </c>
      <c r="G12" s="42" t="e">
        <f t="shared" si="0"/>
        <v>#DIV/0!</v>
      </c>
      <c r="H12" s="42" t="e">
        <f t="shared" si="0"/>
        <v>#DIV/0!</v>
      </c>
      <c r="I12" s="42" t="e">
        <f t="shared" si="0"/>
        <v>#DIV/0!</v>
      </c>
      <c r="J12" s="42" t="e">
        <f t="shared" si="0"/>
        <v>#DIV/0!</v>
      </c>
      <c r="K12" s="42" t="e">
        <f t="shared" si="0"/>
        <v>#DIV/0!</v>
      </c>
      <c r="L12" s="43" t="e">
        <f t="shared" si="0"/>
        <v>#DIV/0!</v>
      </c>
    </row>
    <row r="13" spans="1:12" ht="114.75" hidden="1" customHeight="1" thickBot="1">
      <c r="A13" s="4"/>
      <c r="B13" s="112" t="s">
        <v>2</v>
      </c>
      <c r="C13" s="112"/>
      <c r="D13" s="112"/>
      <c r="E13" s="112"/>
      <c r="F13" s="112"/>
      <c r="G13" s="113"/>
      <c r="H13" s="113"/>
      <c r="I13" s="113"/>
      <c r="J13" s="113"/>
      <c r="K13" s="113"/>
      <c r="L13" s="112"/>
    </row>
    <row r="14" spans="1:12" s="10" customFormat="1" ht="114.75" hidden="1" customHeight="1" thickBot="1">
      <c r="A14" s="6"/>
      <c r="B14" s="114" t="s">
        <v>22</v>
      </c>
      <c r="C14" s="116" t="s">
        <v>4</v>
      </c>
      <c r="D14" s="118" t="s">
        <v>5</v>
      </c>
      <c r="E14" s="119" t="s">
        <v>6</v>
      </c>
      <c r="F14" s="114" t="s">
        <v>7</v>
      </c>
      <c r="G14" s="121" t="s">
        <v>8</v>
      </c>
      <c r="H14" s="122"/>
      <c r="I14" s="122"/>
      <c r="J14" s="122"/>
      <c r="K14" s="123"/>
      <c r="L14" s="124" t="s">
        <v>9</v>
      </c>
    </row>
    <row r="15" spans="1:12" s="17" customFormat="1" ht="184.5" hidden="1" customHeight="1" thickBot="1">
      <c r="A15" s="11"/>
      <c r="B15" s="115"/>
      <c r="C15" s="130"/>
      <c r="D15" s="116"/>
      <c r="E15" s="120"/>
      <c r="F15" s="116"/>
      <c r="G15" s="13" t="s">
        <v>10</v>
      </c>
      <c r="H15" s="14" t="s">
        <v>11</v>
      </c>
      <c r="I15" s="15" t="s">
        <v>12</v>
      </c>
      <c r="J15" s="14" t="s">
        <v>13</v>
      </c>
      <c r="K15" s="16" t="s">
        <v>14</v>
      </c>
      <c r="L15" s="130"/>
    </row>
    <row r="16" spans="1:12" s="17" customFormat="1" ht="114.75" hidden="1" customHeight="1" thickBot="1">
      <c r="A16" s="44" t="s">
        <v>15</v>
      </c>
      <c r="B16" s="45"/>
      <c r="C16" s="46"/>
      <c r="D16" s="47" t="s">
        <v>16</v>
      </c>
      <c r="E16" s="48">
        <v>50</v>
      </c>
      <c r="F16" s="47" t="s">
        <v>17</v>
      </c>
      <c r="G16" s="48" t="s">
        <v>18</v>
      </c>
      <c r="H16" s="47">
        <v>70</v>
      </c>
      <c r="I16" s="48">
        <v>120</v>
      </c>
      <c r="J16" s="47">
        <v>185</v>
      </c>
      <c r="K16" s="48">
        <v>215</v>
      </c>
      <c r="L16" s="47" t="s">
        <v>19</v>
      </c>
    </row>
    <row r="17" spans="1:12" s="17" customFormat="1" ht="114.75" hidden="1" customHeight="1">
      <c r="A17" s="131" t="s">
        <v>23</v>
      </c>
      <c r="B17" s="134"/>
      <c r="C17" s="49" t="s">
        <v>24</v>
      </c>
      <c r="D17" s="50"/>
      <c r="E17" s="50"/>
      <c r="F17" s="50"/>
      <c r="G17" s="50"/>
      <c r="H17" s="50"/>
      <c r="I17" s="50"/>
      <c r="J17" s="50"/>
      <c r="K17" s="50"/>
      <c r="L17" s="51"/>
    </row>
    <row r="18" spans="1:12" s="17" customFormat="1" ht="114.75" hidden="1" customHeight="1">
      <c r="A18" s="132"/>
      <c r="B18" s="135"/>
      <c r="C18" s="28" t="s">
        <v>25</v>
      </c>
      <c r="D18" s="29"/>
      <c r="E18" s="29"/>
      <c r="F18" s="29"/>
      <c r="G18" s="29"/>
      <c r="H18" s="29"/>
      <c r="I18" s="29"/>
      <c r="J18" s="29"/>
      <c r="K18" s="29"/>
      <c r="L18" s="30"/>
    </row>
    <row r="19" spans="1:12" s="17" customFormat="1" ht="114.75" hidden="1" customHeight="1">
      <c r="A19" s="132"/>
      <c r="B19" s="52"/>
      <c r="C19" s="28" t="s">
        <v>24</v>
      </c>
      <c r="D19" s="29"/>
      <c r="E19" s="29"/>
      <c r="F19" s="29"/>
      <c r="G19" s="29"/>
      <c r="H19" s="29"/>
      <c r="I19" s="29"/>
      <c r="J19" s="29"/>
      <c r="K19" s="29"/>
      <c r="L19" s="30"/>
    </row>
    <row r="20" spans="1:12" s="17" customFormat="1" ht="114.75" hidden="1" customHeight="1">
      <c r="A20" s="132"/>
      <c r="B20" s="28"/>
      <c r="C20" s="28" t="s">
        <v>24</v>
      </c>
      <c r="D20" s="29"/>
      <c r="E20" s="29"/>
      <c r="F20" s="29"/>
      <c r="G20" s="29"/>
      <c r="H20" s="29"/>
      <c r="I20" s="29"/>
      <c r="J20" s="29"/>
      <c r="K20" s="29"/>
      <c r="L20" s="30"/>
    </row>
    <row r="21" spans="1:12" s="17" customFormat="1" ht="114.75" hidden="1" customHeight="1" thickBot="1">
      <c r="A21" s="133"/>
      <c r="B21" s="53"/>
      <c r="C21" s="53" t="s">
        <v>24</v>
      </c>
      <c r="D21" s="54"/>
      <c r="E21" s="54"/>
      <c r="F21" s="54"/>
      <c r="G21" s="54"/>
      <c r="H21" s="54"/>
      <c r="I21" s="54"/>
      <c r="J21" s="54"/>
      <c r="K21" s="54"/>
      <c r="L21" s="55"/>
    </row>
    <row r="22" spans="1:12" s="17" customFormat="1" ht="114.75" hidden="1" customHeight="1" thickBot="1">
      <c r="A22" s="6"/>
      <c r="B22" s="56" t="s">
        <v>26</v>
      </c>
      <c r="C22" s="57" t="s">
        <v>24</v>
      </c>
      <c r="D22" s="58">
        <f>(D20+D21+D17+D19)/4</f>
        <v>0</v>
      </c>
      <c r="E22" s="58">
        <f>(E20+E21+E17+E19)/4</f>
        <v>0</v>
      </c>
      <c r="F22" s="58">
        <f t="shared" ref="F22:L22" si="1">(F20+F21+F17+F19)/4</f>
        <v>0</v>
      </c>
      <c r="G22" s="58">
        <f t="shared" si="1"/>
        <v>0</v>
      </c>
      <c r="H22" s="58">
        <f t="shared" si="1"/>
        <v>0</v>
      </c>
      <c r="I22" s="58">
        <f t="shared" si="1"/>
        <v>0</v>
      </c>
      <c r="J22" s="58">
        <f t="shared" si="1"/>
        <v>0</v>
      </c>
      <c r="K22" s="58">
        <f t="shared" si="1"/>
        <v>0</v>
      </c>
      <c r="L22" s="59">
        <f t="shared" si="1"/>
        <v>0</v>
      </c>
    </row>
    <row r="23" spans="1:12" s="17" customFormat="1" ht="114.75" customHeight="1" thickBot="1">
      <c r="A23" s="11" t="s">
        <v>27</v>
      </c>
      <c r="B23" s="60"/>
      <c r="C23" s="60"/>
      <c r="L23" s="61"/>
    </row>
    <row r="24" spans="1:12" s="17" customFormat="1" ht="114.75" customHeight="1" thickBot="1">
      <c r="A24" s="62"/>
      <c r="B24" s="157" t="s">
        <v>28</v>
      </c>
      <c r="C24" s="158"/>
      <c r="D24" s="158"/>
      <c r="E24" s="158"/>
      <c r="F24" s="158"/>
      <c r="G24" s="158"/>
      <c r="H24" s="159"/>
      <c r="I24" s="63"/>
      <c r="J24" s="64"/>
      <c r="K24" s="64"/>
      <c r="L24" s="65"/>
    </row>
    <row r="25" spans="1:12" s="17" customFormat="1" ht="114.75" customHeight="1" thickBot="1">
      <c r="A25" s="62"/>
      <c r="B25" s="115" t="s">
        <v>3</v>
      </c>
      <c r="C25" s="120"/>
      <c r="D25" s="138" t="s">
        <v>5</v>
      </c>
      <c r="E25" s="119" t="s">
        <v>6</v>
      </c>
      <c r="F25" s="138" t="s">
        <v>29</v>
      </c>
      <c r="G25" s="119" t="s">
        <v>30</v>
      </c>
      <c r="H25" s="140" t="s">
        <v>31</v>
      </c>
      <c r="I25" s="64"/>
      <c r="J25" s="64"/>
      <c r="K25" s="64"/>
      <c r="L25" s="61"/>
    </row>
    <row r="26" spans="1:12" s="17" customFormat="1" ht="114.75" customHeight="1" thickBot="1">
      <c r="A26" s="62"/>
      <c r="B26" s="136"/>
      <c r="C26" s="137"/>
      <c r="D26" s="139"/>
      <c r="E26" s="120"/>
      <c r="F26" s="139"/>
      <c r="G26" s="120"/>
      <c r="H26" s="141"/>
      <c r="I26" s="64"/>
      <c r="J26" s="64"/>
      <c r="K26" s="64"/>
      <c r="L26" s="61"/>
    </row>
    <row r="27" spans="1:12" s="17" customFormat="1" ht="114.75" customHeight="1" thickBot="1">
      <c r="A27" s="12" t="s">
        <v>15</v>
      </c>
      <c r="B27" s="66"/>
      <c r="C27" s="66"/>
      <c r="D27" s="67" t="s">
        <v>32</v>
      </c>
      <c r="E27" s="68">
        <v>50</v>
      </c>
      <c r="F27" s="69">
        <v>46</v>
      </c>
      <c r="G27" s="70" t="s">
        <v>33</v>
      </c>
      <c r="H27" s="71">
        <v>3</v>
      </c>
      <c r="I27" s="64"/>
      <c r="J27" s="64"/>
      <c r="K27" s="64"/>
      <c r="L27" s="61"/>
    </row>
    <row r="28" spans="1:12" s="17" customFormat="1" ht="114.75" customHeight="1" thickBot="1">
      <c r="A28" s="72" t="s">
        <v>34</v>
      </c>
      <c r="B28" s="142" t="s">
        <v>35</v>
      </c>
      <c r="C28" s="143"/>
      <c r="D28" s="73">
        <v>833.2</v>
      </c>
      <c r="E28" s="74">
        <v>7</v>
      </c>
      <c r="F28" s="75">
        <v>52.5</v>
      </c>
      <c r="G28" s="74">
        <v>61</v>
      </c>
      <c r="H28" s="76" t="s">
        <v>36</v>
      </c>
      <c r="I28" s="64"/>
      <c r="J28" s="64"/>
      <c r="K28" s="64"/>
      <c r="L28" s="61"/>
    </row>
    <row r="29" spans="1:12" ht="114.75" customHeight="1" thickBot="1">
      <c r="A29" s="6"/>
      <c r="B29" s="10"/>
      <c r="C29" s="10"/>
      <c r="D29" s="77"/>
      <c r="E29" s="77"/>
      <c r="F29" s="77"/>
      <c r="G29" s="77"/>
      <c r="H29" s="78"/>
      <c r="I29" s="79"/>
      <c r="L29" s="5"/>
    </row>
    <row r="30" spans="1:12" ht="144.75" customHeight="1" thickBot="1">
      <c r="A30" s="4"/>
      <c r="B30" s="144" t="s">
        <v>37</v>
      </c>
      <c r="C30" s="145"/>
      <c r="D30" s="145"/>
      <c r="E30" s="145"/>
      <c r="F30" s="145"/>
      <c r="G30" s="145"/>
      <c r="H30" s="145"/>
      <c r="I30" s="145"/>
      <c r="J30" s="145"/>
      <c r="K30" s="145"/>
      <c r="L30" s="146"/>
    </row>
    <row r="31" spans="1:12" ht="114.75" customHeight="1" thickBot="1">
      <c r="A31" s="80"/>
      <c r="B31" s="136" t="s">
        <v>3</v>
      </c>
      <c r="C31" s="147"/>
      <c r="D31" s="150" t="s">
        <v>5</v>
      </c>
      <c r="E31" s="130" t="s">
        <v>38</v>
      </c>
      <c r="F31" s="130" t="s">
        <v>39</v>
      </c>
      <c r="G31" s="130" t="s">
        <v>40</v>
      </c>
      <c r="H31" s="148" t="s">
        <v>41</v>
      </c>
      <c r="I31" s="151"/>
      <c r="J31" s="151"/>
      <c r="K31" s="151"/>
      <c r="L31" s="152"/>
    </row>
    <row r="32" spans="1:12" ht="189.75" customHeight="1" thickBot="1">
      <c r="A32" s="80"/>
      <c r="B32" s="148"/>
      <c r="C32" s="149"/>
      <c r="D32" s="150"/>
      <c r="E32" s="130"/>
      <c r="F32" s="130"/>
      <c r="G32" s="130"/>
      <c r="H32" s="13" t="s">
        <v>42</v>
      </c>
      <c r="I32" s="81" t="s">
        <v>43</v>
      </c>
      <c r="J32" s="82" t="s">
        <v>44</v>
      </c>
      <c r="K32" s="82" t="s">
        <v>45</v>
      </c>
      <c r="L32" s="83" t="s">
        <v>46</v>
      </c>
    </row>
    <row r="33" spans="1:12" ht="144" customHeight="1" thickBot="1">
      <c r="A33" s="7" t="s">
        <v>15</v>
      </c>
      <c r="B33" s="153"/>
      <c r="C33" s="154"/>
      <c r="D33" s="18" t="s">
        <v>18</v>
      </c>
      <c r="E33" s="84">
        <v>480</v>
      </c>
      <c r="F33" s="85" t="s">
        <v>47</v>
      </c>
      <c r="G33" s="84">
        <v>0.05</v>
      </c>
      <c r="H33" s="86">
        <v>0</v>
      </c>
      <c r="I33" s="86">
        <v>0</v>
      </c>
      <c r="J33" s="86">
        <v>2</v>
      </c>
      <c r="K33" s="86">
        <v>95</v>
      </c>
      <c r="L33" s="87">
        <v>2</v>
      </c>
    </row>
    <row r="34" spans="1:12" ht="159.75" customHeight="1" thickBot="1">
      <c r="A34" s="88" t="s">
        <v>48</v>
      </c>
      <c r="B34" s="155" t="s">
        <v>49</v>
      </c>
      <c r="C34" s="156"/>
      <c r="D34" s="89">
        <f>(583.2+581.7+582.9+582.9)/4</f>
        <v>582.67500000000007</v>
      </c>
      <c r="E34" s="160">
        <f>(272+277+275+276)/4</f>
        <v>275</v>
      </c>
      <c r="F34" s="91">
        <f>(8.52+8.03+8.15+8.15)/4</f>
        <v>8.2124999999999986</v>
      </c>
      <c r="G34" s="92" t="s">
        <v>50</v>
      </c>
      <c r="H34" s="93">
        <v>0</v>
      </c>
      <c r="I34" s="93">
        <v>0</v>
      </c>
      <c r="J34" s="90">
        <v>1.7849999999999999</v>
      </c>
      <c r="K34" s="94">
        <f>(97.18+97.27+97.06+97.79)/4</f>
        <v>97.325000000000003</v>
      </c>
      <c r="L34" s="95">
        <f>(1.03+1.01+1.13+0.39)/4</f>
        <v>0.89</v>
      </c>
    </row>
    <row r="35" spans="1:12" ht="114.75" customHeight="1" thickBot="1">
      <c r="A35" s="96"/>
      <c r="B35" s="97"/>
      <c r="C35" s="98"/>
      <c r="D35" s="99"/>
      <c r="E35" s="100"/>
      <c r="F35" s="99"/>
      <c r="G35" s="101"/>
      <c r="H35" s="102"/>
      <c r="I35" s="103"/>
      <c r="J35" s="17"/>
      <c r="K35" s="104"/>
      <c r="L35" s="105"/>
    </row>
  </sheetData>
  <mergeCells count="39">
    <mergeCell ref="B33:C33"/>
    <mergeCell ref="B34:C34"/>
    <mergeCell ref="B28:C28"/>
    <mergeCell ref="B30:L30"/>
    <mergeCell ref="B31:C32"/>
    <mergeCell ref="D31:D32"/>
    <mergeCell ref="E31:E32"/>
    <mergeCell ref="F31:F32"/>
    <mergeCell ref="G31:G32"/>
    <mergeCell ref="H31:L31"/>
    <mergeCell ref="A17:A21"/>
    <mergeCell ref="B17:B18"/>
    <mergeCell ref="B25:C26"/>
    <mergeCell ref="D25:D26"/>
    <mergeCell ref="E25:E26"/>
    <mergeCell ref="F25:F26"/>
    <mergeCell ref="G25:G26"/>
    <mergeCell ref="H25:H26"/>
    <mergeCell ref="B24:H24"/>
    <mergeCell ref="A8:A11"/>
    <mergeCell ref="A12:C12"/>
    <mergeCell ref="B13:L13"/>
    <mergeCell ref="B14:B15"/>
    <mergeCell ref="C14:C15"/>
    <mergeCell ref="D14:D15"/>
    <mergeCell ref="E14:E15"/>
    <mergeCell ref="F14:F15"/>
    <mergeCell ref="G14:K14"/>
    <mergeCell ref="L14:L15"/>
    <mergeCell ref="B1:L1"/>
    <mergeCell ref="B2:L2"/>
    <mergeCell ref="B4:L4"/>
    <mergeCell ref="B5:B6"/>
    <mergeCell ref="C5:C6"/>
    <mergeCell ref="D5:D6"/>
    <mergeCell ref="E5:E6"/>
    <mergeCell ref="F5:F6"/>
    <mergeCell ref="G5:K5"/>
    <mergeCell ref="L5:L6"/>
  </mergeCells>
  <pageMargins left="0.7" right="0.7" top="0.75" bottom="0.75" header="0.3" footer="0.3"/>
  <pageSetup paperSize="9" scale="14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de59e0-9be5-46b6-acf7-bec107cbfe84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SEU7YU5J4REP-309372809-80186</_dlc_DocId>
    <_dlc_DocIdUrl xmlns="999f919b-ab5a-4db1-a56a-2b12b49855bf">
      <Url>https://swpgh.sharepoint.com/sites/swpnpa/_layouts/15/DocIdRedir.aspx?ID=SEU7YU5J4REP-309372809-80186</Url>
      <Description>SEU7YU5J4REP-309372809-80186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50F0CC0FD85844AA84FA96616EB99B" ma:contentTypeVersion="15" ma:contentTypeDescription="Create a new document." ma:contentTypeScope="" ma:versionID="94dbec205035c78edbb57d4103f9308c">
  <xsd:schema xmlns:xsd="http://www.w3.org/2001/XMLSchema" xmlns:xs="http://www.w3.org/2001/XMLSchema" xmlns:p="http://schemas.microsoft.com/office/2006/metadata/properties" xmlns:ns2="999f919b-ab5a-4db1-a56a-2b12b49855bf" xmlns:ns3="9dde59e0-9be5-46b6-acf7-bec107cbfe84" targetNamespace="http://schemas.microsoft.com/office/2006/metadata/properties" ma:root="true" ma:fieldsID="1175797f5489ccdba46b44bc0938de1b" ns2:_="" ns3:_="">
    <xsd:import namespace="999f919b-ab5a-4db1-a56a-2b12b49855bf"/>
    <xsd:import namespace="9dde59e0-9be5-46b6-acf7-bec107cbfe8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e59e0-9be5-46b6-acf7-bec107cbf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5E1C34E0-CDD2-4AA4-9B7A-5DDC23FF24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0C58FBF-1516-4603-8039-61164FD72A49}">
  <ds:schemaRefs>
    <ds:schemaRef ds:uri="http://schemas.microsoft.com/office/2006/metadata/properties"/>
    <ds:schemaRef ds:uri="http://schemas.microsoft.com/office/infopath/2007/PartnerControls"/>
    <ds:schemaRef ds:uri="9dde59e0-9be5-46b6-acf7-bec107cbfe84"/>
    <ds:schemaRef ds:uri="999f919b-ab5a-4db1-a56a-2b12b49855bf"/>
  </ds:schemaRefs>
</ds:datastoreItem>
</file>

<file path=customXml/itemProps3.xml><?xml version="1.0" encoding="utf-8"?>
<ds:datastoreItem xmlns:ds="http://schemas.openxmlformats.org/officeDocument/2006/customXml" ds:itemID="{613BA7A7-4CC6-496D-ADF8-85A63939D4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9dde59e0-9be5-46b6-acf7-bec107cbfe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C5B1D4E-AAA2-4DEF-BEA5-DCCED0C61066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APR 14-APR 20</vt:lpstr>
      <vt:lpstr>'APR 14-APR 20'!Print_Area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Josephine Asiedu</dc:creator>
  <cp:keywords/>
  <dc:description/>
  <cp:lastModifiedBy>Josephine Asiedu</cp:lastModifiedBy>
  <cp:revision/>
  <dcterms:created xsi:type="dcterms:W3CDTF">2024-12-11T11:33:35Z</dcterms:created>
  <dcterms:modified xsi:type="dcterms:W3CDTF">2024-12-16T16:39:15Z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0x010100EA50F0CC0FD85844AA84FA96616EB99B</vt:lpwstr>
  </property>
  <property fmtid="{D5CDD505-2E9C-101B-9397-08002B2CF9AE}" pid="3" name="_dlc_DocIdItemGuid">
    <vt:lpwstr>c9cd24e2-b67a-4fb1-a33c-b6c3a0f1cef3</vt:lpwstr>
  </property>
  <property fmtid="{D5CDD505-2E9C-101B-9397-08002B2CF9AE}" pid="4" name="MediaServiceImageTags">
    <vt:lpwstr/>
  </property>
</Properties>
</file>