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3" documentId="8_{406FDF2E-D531-44A0-B028-6C18269671EF}" xr6:coauthVersionLast="47" xr6:coauthVersionMax="47" xr10:uidLastSave="{9C2B95D3-FEC0-4469-A14C-196236B0EFEA}"/>
  <bookViews>
    <workbookView xWindow="-120" yWindow="-120" windowWidth="29040" windowHeight="15720" xr2:uid="{3F3C13EC-F65B-4E3C-9678-3F282FCEC2BE}"/>
  </bookViews>
  <sheets>
    <sheet name="APR 21-APR 27" sheetId="1" r:id="rId1"/>
  </sheets>
  <definedNames>
    <definedName name="_xlnm.Print_Area" localSheetId="0">'APR 21-APR 27'!$A$1:$L$47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K38" i="1"/>
  <c r="J38" i="1"/>
  <c r="F38" i="1"/>
  <c r="E38" i="1"/>
  <c r="D38" i="1"/>
  <c r="G32" i="1"/>
  <c r="F32" i="1"/>
  <c r="E32" i="1"/>
  <c r="D32" i="1"/>
  <c r="L22" i="1"/>
  <c r="K22" i="1"/>
  <c r="J22" i="1"/>
  <c r="I22" i="1"/>
  <c r="H22" i="1"/>
  <c r="G22" i="1"/>
  <c r="F22" i="1"/>
  <c r="E22" i="1"/>
  <c r="D2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<sst xmlns="http://schemas.openxmlformats.org/spreadsheetml/2006/main" count="98" uniqueCount="60">
  <si>
    <t>NATIONAL PETROLEUM AUTHORITY</t>
  </si>
  <si>
    <t>Petroleum Products Quality Indicator
April 21, 2024 -  April 27,2024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</si>
  <si>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</si>
  <si>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</si>
  <si>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</si>
  <si>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</si>
  <si>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</si>
  <si>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</si>
  <si>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</si>
  <si>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</si>
  <si>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</si>
  <si>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</si>
  <si>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</si>
  <si>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</si>
  <si>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</si>
  <si>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</si>
  <si>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</si>
  <si>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</si>
  <si>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</si>
  <si>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</si>
  <si>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</si>
  <si>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</si>
  <si>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GS 140:2024</t>
  </si>
  <si>
    <t>MT PANTERA</t>
  </si>
  <si>
    <t>Regular</t>
  </si>
  <si>
    <t>MT STI SAN ANTONIO</t>
  </si>
  <si>
    <t>Premium</t>
  </si>
  <si>
    <t>MT ARDMORE SEALION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</si>
  <si>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</si>
  <si>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</si>
  <si>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</si>
  <si>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</si>
  <si>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</si>
  <si>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</si>
  <si>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</si>
  <si>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</si>
  <si>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</si>
  <si>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RATHBONE</t>
  </si>
  <si>
    <t>L1.0</t>
  </si>
  <si>
    <t>MT SEACLIPPER</t>
  </si>
  <si>
    <t>L1.5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</si>
  <si>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</si>
  <si>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</si>
  <si>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</si>
  <si>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</si>
  <si>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</si>
  <si>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</si>
  <si>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</si>
  <si>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</si>
  <si>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</si>
  <si>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</si>
  <si>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</si>
  <si>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</si>
  <si>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VERRAZANE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</si>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</sst>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164" fontId="3" fillId="0" borderId="5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58" xfId="0" applyFont="1" applyBorder="1" applyAlignment="1">
      <alignment vertical="center"/>
    </xf>
    <xf numFmtId="0" fontId="4" fillId="0" borderId="60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63" xfId="0" applyFont="1" applyFill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64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3" fillId="5" borderId="28" xfId="0" applyNumberFormat="1" applyFont="1" applyFill="1" applyBorder="1" applyAlignment="1">
      <alignment horizontal="center" vertical="center"/>
    </xf>
    <xf numFmtId="164" fontId="3" fillId="5" borderId="67" xfId="0" applyNumberFormat="1" applyFont="1" applyFill="1" applyBorder="1" applyAlignment="1">
      <alignment horizontal="center" vertical="center"/>
    </xf>
    <xf numFmtId="164" fontId="3" fillId="5" borderId="28" xfId="0" quotePrefix="1" applyNumberFormat="1" applyFont="1" applyFill="1" applyBorder="1" applyAlignment="1">
      <alignment horizontal="center" vertical="center"/>
    </xf>
    <xf numFmtId="164" fontId="3" fillId="5" borderId="66" xfId="0" applyNumberFormat="1" applyFont="1" applyFill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64" fontId="3" fillId="5" borderId="32" xfId="0" applyNumberFormat="1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164" fontId="3" fillId="5" borderId="68" xfId="0" applyNumberFormat="1" applyFont="1" applyFill="1" applyBorder="1" applyAlignment="1">
      <alignment horizontal="center" vertical="center"/>
    </xf>
    <xf numFmtId="164" fontId="3" fillId="5" borderId="69" xfId="0" applyNumberFormat="1" applyFont="1" applyFill="1" applyBorder="1" applyAlignment="1">
      <alignment horizontal="center" vertical="center"/>
    </xf>
    <xf numFmtId="0" fontId="3" fillId="0" borderId="58" xfId="0" applyFont="1" applyBorder="1"/>
    <xf numFmtId="0" fontId="4" fillId="5" borderId="54" xfId="0" applyFont="1" applyFill="1" applyBorder="1" applyAlignment="1">
      <alignment horizontal="center" vertical="center" wrapText="1"/>
    </xf>
    <xf numFmtId="0" fontId="9" fillId="5" borderId="34" xfId="0" applyFont="1" applyFill="1" applyBorder="1" applyAlignment="1">
      <alignment horizontal="center" vertical="center" wrapText="1"/>
    </xf>
    <xf numFmtId="164" fontId="4" fillId="0" borderId="32" xfId="0" applyNumberFormat="1" applyFont="1" applyBorder="1" applyAlignment="1">
      <alignment horizontal="center" vertical="center"/>
    </xf>
    <xf numFmtId="164" fontId="4" fillId="0" borderId="68" xfId="0" applyNumberFormat="1" applyFont="1" applyBorder="1" applyAlignment="1">
      <alignment horizontal="center" vertical="center"/>
    </xf>
    <xf numFmtId="2" fontId="4" fillId="0" borderId="69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72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58" xfId="0" applyFont="1" applyBorder="1" applyAlignment="1">
      <alignment horizontal="center"/>
    </xf>
    <xf numFmtId="164" fontId="4" fillId="0" borderId="16" xfId="0" applyNumberFormat="1" applyFont="1" applyBorder="1" applyAlignment="1">
      <alignment horizontal="center" vertical="center"/>
    </xf>
    <xf numFmtId="164" fontId="4" fillId="0" borderId="64" xfId="0" applyNumberFormat="1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75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164" fontId="4" fillId="0" borderId="76" xfId="0" applyNumberFormat="1" applyFont="1" applyBorder="1" applyAlignment="1">
      <alignment horizontal="center" vertical="center"/>
    </xf>
    <xf numFmtId="2" fontId="4" fillId="0" borderId="76" xfId="0" applyNumberFormat="1" applyFont="1" applyBorder="1" applyAlignment="1">
      <alignment horizontal="center" vertical="center"/>
    </xf>
    <xf numFmtId="2" fontId="3" fillId="0" borderId="76" xfId="0" applyNumberFormat="1" applyFont="1" applyBorder="1" applyAlignment="1">
      <alignment horizontal="center" vertical="center"/>
    </xf>
    <xf numFmtId="0" fontId="3" fillId="0" borderId="76" xfId="0" applyFont="1" applyBorder="1"/>
    <xf numFmtId="0" fontId="3" fillId="0" borderId="77" xfId="0" applyFont="1" applyBorder="1"/>
    <xf numFmtId="0" fontId="4" fillId="0" borderId="11" xfId="0" applyFont="1" applyBorder="1"/>
    <xf numFmtId="0" fontId="4" fillId="0" borderId="83" xfId="0" applyFont="1" applyBorder="1" applyAlignment="1">
      <alignment horizontal="center" vertical="center" wrapText="1"/>
    </xf>
    <xf numFmtId="0" fontId="4" fillId="0" borderId="84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49" fontId="4" fillId="0" borderId="89" xfId="0" applyNumberFormat="1" applyFont="1" applyBorder="1" applyAlignment="1">
      <alignment horizontal="center" vertical="center" wrapText="1"/>
    </xf>
    <xf numFmtId="2" fontId="4" fillId="0" borderId="89" xfId="0" applyNumberFormat="1" applyFont="1" applyBorder="1" applyAlignment="1">
      <alignment horizontal="center" vertical="center" wrapText="1"/>
    </xf>
    <xf numFmtId="2" fontId="4" fillId="0" borderId="42" xfId="0" applyNumberFormat="1" applyFont="1" applyBorder="1" applyAlignment="1">
      <alignment horizontal="center" vertical="center" wrapText="1"/>
    </xf>
    <xf numFmtId="2" fontId="4" fillId="0" borderId="90" xfId="0" applyNumberFormat="1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2" fontId="6" fillId="0" borderId="64" xfId="0" applyNumberFormat="1" applyFont="1" applyBorder="1" applyAlignment="1" applyProtection="1">
      <alignment horizontal="center" vertical="center"/>
      <protection locked="0"/>
    </xf>
    <xf numFmtId="2" fontId="3" fillId="0" borderId="64" xfId="0" applyNumberFormat="1" applyFont="1" applyBorder="1" applyAlignment="1">
      <alignment horizontal="center" vertical="center" wrapText="1"/>
    </xf>
    <xf numFmtId="2" fontId="3" fillId="0" borderId="76" xfId="0" applyNumberFormat="1" applyFont="1" applyBorder="1" applyAlignment="1">
      <alignment horizontal="center" vertical="center" wrapText="1"/>
    </xf>
    <xf numFmtId="2" fontId="3" fillId="0" borderId="64" xfId="0" applyNumberFormat="1" applyFont="1" applyBorder="1" applyAlignment="1">
      <alignment horizontal="center" vertical="center"/>
    </xf>
    <xf numFmtId="2" fontId="3" fillId="0" borderId="76" xfId="0" quotePrefix="1" applyNumberFormat="1" applyFont="1" applyBorder="1" applyAlignment="1">
      <alignment horizontal="center" vertical="center"/>
    </xf>
    <xf numFmtId="0" fontId="3" fillId="0" borderId="93" xfId="0" applyFont="1" applyBorder="1"/>
    <xf numFmtId="2" fontId="6" fillId="0" borderId="94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5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96" xfId="0" applyFont="1" applyBorder="1" applyAlignment="1">
      <alignment horizontal="center" vertical="center"/>
    </xf>
    <xf numFmtId="1" fontId="3" fillId="0" borderId="55" xfId="0" quotePrefix="1" applyNumberFormat="1" applyFont="1" applyBorder="1" applyAlignment="1">
      <alignment horizontal="center" vertical="center"/>
    </xf>
    <xf numFmtId="2" fontId="3" fillId="0" borderId="57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102" xfId="0" applyFont="1" applyFill="1" applyBorder="1" applyAlignment="1">
      <alignment horizontal="center" vertical="center" wrapText="1"/>
    </xf>
    <xf numFmtId="0" fontId="4" fillId="3" borderId="103" xfId="0" applyFont="1" applyFill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164" fontId="4" fillId="0" borderId="104" xfId="0" applyNumberFormat="1" applyFont="1" applyBorder="1" applyAlignment="1">
      <alignment horizontal="center" vertical="center" wrapText="1"/>
    </xf>
    <xf numFmtId="165" fontId="4" fillId="0" borderId="105" xfId="0" applyNumberFormat="1" applyFont="1" applyBorder="1" applyAlignment="1">
      <alignment horizontal="center" vertical="center" wrapText="1"/>
    </xf>
    <xf numFmtId="0" fontId="4" fillId="0" borderId="10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9" xfId="0" applyFont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7" borderId="75" xfId="0" applyFont="1" applyFill="1" applyBorder="1" applyAlignment="1">
      <alignment horizontal="center" vertical="center"/>
    </xf>
    <xf numFmtId="0" fontId="4" fillId="7" borderId="76" xfId="0" applyFont="1" applyFill="1" applyBorder="1" applyAlignment="1">
      <alignment horizontal="center" vertical="center"/>
    </xf>
    <xf numFmtId="0" fontId="4" fillId="7" borderId="77" xfId="0" applyFont="1" applyFill="1" applyBorder="1" applyAlignment="1">
      <alignment horizontal="center" vertical="center"/>
    </xf>
    <xf numFmtId="0" fontId="4" fillId="0" borderId="97" xfId="0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87" xfId="0" applyFont="1" applyFill="1" applyBorder="1" applyAlignment="1">
      <alignment horizontal="center" vertical="center" wrapText="1"/>
    </xf>
    <xf numFmtId="0" fontId="3" fillId="0" borderId="92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100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107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164" fontId="4" fillId="0" borderId="10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33AC5-8603-45F3-AD8F-4444F2DE7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71A265-9F50-4CD8-A377-3AA4C0A864F7}"/>
            </a:ext>
            <a:ext uri="{147F2762-F138-4A5C-976F-8EAC2B608ADB}">
              <a16:predDERef xmlns:a16="http://schemas.microsoft.com/office/drawing/2014/main" pred="{7182F04D-B552-4C7D-AC60-B38F5FB2D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619BD7D-9947-4BC4-9F58-13322B7B7A41}"/>
            </a:ext>
            <a:ext uri="{147F2762-F138-4A5C-976F-8EAC2B608ADB}">
              <a16:predDERef xmlns:a16="http://schemas.microsoft.com/office/drawing/2014/main" pred="{2A18863C-2E16-4F57-B12D-D457EDD586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90D54C-1FCD-4F84-B96C-E7A3E5434AAF}"/>
            </a:ext>
            <a:ext uri="{147F2762-F138-4A5C-976F-8EAC2B608ADB}">
              <a16:predDERef xmlns:a16="http://schemas.microsoft.com/office/drawing/2014/main" pred="{E75AC0AC-9CB6-4FFC-BDBD-26F04CFF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E03EC8-C166-40B8-A069-3576E12FD2E0}"/>
            </a:ext>
            <a:ext uri="{147F2762-F138-4A5C-976F-8EAC2B608ADB}">
              <a16:predDERef xmlns:a16="http://schemas.microsoft.com/office/drawing/2014/main" pred="{1C18DFFD-1BEA-41E1-B885-56548DA52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5574BA-E38C-4D61-A568-CE8261B0CA0B}"/>
            </a:ext>
            <a:ext uri="{147F2762-F138-4A5C-976F-8EAC2B608ADB}">
              <a16:predDERef xmlns:a16="http://schemas.microsoft.com/office/drawing/2014/main" pred="{FFDFCD62-5418-4D24-A668-F2F8D686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695273-5BFB-46D5-B4D5-F943E97958E6}"/>
            </a:ext>
            <a:ext uri="{147F2762-F138-4A5C-976F-8EAC2B608ADB}">
              <a16:predDERef xmlns:a16="http://schemas.microsoft.com/office/drawing/2014/main" pred="{174DCE95-1F9F-4BCF-96C1-A7ED3D577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79238D-CF1C-4EFF-9A85-93224EC881F3}"/>
            </a:ext>
            <a:ext uri="{147F2762-F138-4A5C-976F-8EAC2B608ADB}">
              <a16:predDERef xmlns:a16="http://schemas.microsoft.com/office/drawing/2014/main" pred="{814F3738-FE1C-4833-89F7-A5CD26764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C228421-B291-4EAA-980E-4828D46A4E56}"/>
            </a:ext>
            <a:ext uri="{147F2762-F138-4A5C-976F-8EAC2B608ADB}">
              <a16:predDERef xmlns:a16="http://schemas.microsoft.com/office/drawing/2014/main" pred="{4C5E49B0-157A-4B58-8C45-3C95672BD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513568-1CEE-4C7B-8A96-767E6EA36B62}"/>
            </a:ext>
            <a:ext uri="{147F2762-F138-4A5C-976F-8EAC2B608ADB}">
              <a16:predDERef xmlns:a16="http://schemas.microsoft.com/office/drawing/2014/main" pred="{6905C927-381E-4C45-8FDD-55C220695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54D02B5-E126-4D52-A5A9-A0622B6DE4D7}"/>
            </a:ext>
            <a:ext uri="{147F2762-F138-4A5C-976F-8EAC2B608ADB}">
              <a16:predDERef xmlns:a16="http://schemas.microsoft.com/office/drawing/2014/main" pred="{8EC84127-EAA4-41DE-810A-BC344925E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315A859-FA08-4D4B-BFBE-765A435CDB0B}"/>
            </a:ext>
            <a:ext uri="{147F2762-F138-4A5C-976F-8EAC2B608ADB}">
              <a16:predDERef xmlns:a16="http://schemas.microsoft.com/office/drawing/2014/main" pred="{40F900DD-FD84-4CB0-9305-EA0E1594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791544-7880-4479-BA77-537A6DA7C2A4}"/>
            </a:ext>
            <a:ext uri="{147F2762-F138-4A5C-976F-8EAC2B608ADB}">
              <a16:predDERef xmlns:a16="http://schemas.microsoft.com/office/drawing/2014/main" pred="{EC6D0833-8752-41B2-8BD9-17681D244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B8D0B19-93DE-42FB-A7FB-2C9989FB9D10}"/>
            </a:ext>
            <a:ext uri="{147F2762-F138-4A5C-976F-8EAC2B608ADB}">
              <a16:predDERef xmlns:a16="http://schemas.microsoft.com/office/drawing/2014/main" pred="{79EE131B-E324-4D1D-B1D7-0EC6E22A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9E047D-4BD7-4BC5-B5A3-9826738E06BD}"/>
            </a:ext>
            <a:ext uri="{147F2762-F138-4A5C-976F-8EAC2B608ADB}">
              <a16:predDERef xmlns:a16="http://schemas.microsoft.com/office/drawing/2014/main" pred="{5A20384B-DDA6-4D91-9682-AAEB11C8B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540A50-998C-4324-92F0-B70D7AA56C26}"/>
            </a:ext>
            <a:ext uri="{147F2762-F138-4A5C-976F-8EAC2B608ADB}">
              <a16:predDERef xmlns:a16="http://schemas.microsoft.com/office/drawing/2014/main" pred="{76E1DA86-7026-4BBB-ABAC-A84CDE68A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CE41-777A-45B9-A461-263EAEEFB80C}">
  <dimension ref="A1:L47"/>
  <sheetViews>
    <sheetView tabSelected="1" view="pageBreakPreview" zoomScale="20" zoomScaleNormal="100" zoomScaleSheetLayoutView="20" workbookViewId="0">
      <selection activeCell="D17" sqref="D17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51" t="s">
        <v>0</v>
      </c>
      <c r="C1" s="152"/>
      <c r="D1" s="152"/>
      <c r="E1" s="152"/>
      <c r="F1" s="152"/>
      <c r="G1" s="152"/>
      <c r="H1" s="152"/>
      <c r="I1" s="152"/>
      <c r="J1" s="152"/>
      <c r="K1" s="152"/>
      <c r="L1" s="153"/>
    </row>
    <row r="2" spans="1:12" ht="179.25" customHeight="1">
      <c r="A2" s="3"/>
      <c r="B2" s="154" t="s">
        <v>1</v>
      </c>
      <c r="C2" s="155"/>
      <c r="D2" s="155"/>
      <c r="E2" s="155"/>
      <c r="F2" s="155"/>
      <c r="G2" s="155"/>
      <c r="H2" s="155"/>
      <c r="I2" s="155"/>
      <c r="J2" s="155"/>
      <c r="K2" s="155"/>
      <c r="L2" s="156"/>
    </row>
    <row r="3" spans="1:12" ht="114.75" customHeight="1" thickBo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ht="114.75" hidden="1" customHeight="1" thickBot="1">
      <c r="A4" s="7"/>
      <c r="B4" s="157" t="s">
        <v>2</v>
      </c>
      <c r="C4" s="157"/>
      <c r="D4" s="157"/>
      <c r="E4" s="157"/>
      <c r="F4" s="157"/>
      <c r="G4" s="158"/>
      <c r="H4" s="158"/>
      <c r="I4" s="158"/>
      <c r="J4" s="158"/>
      <c r="K4" s="158"/>
      <c r="L4" s="159"/>
    </row>
    <row r="5" spans="1:12" s="11" customFormat="1" ht="114.75" hidden="1" customHeight="1" thickBot="1">
      <c r="A5" s="8"/>
      <c r="B5" s="160" t="s">
        <v>3</v>
      </c>
      <c r="C5" s="162" t="s">
        <v>4</v>
      </c>
      <c r="D5" s="164" t="s">
        <v>5</v>
      </c>
      <c r="E5" s="165" t="s">
        <v>6</v>
      </c>
      <c r="F5" s="160" t="s">
        <v>7</v>
      </c>
      <c r="G5" s="167" t="s">
        <v>8</v>
      </c>
      <c r="H5" s="168"/>
      <c r="I5" s="168"/>
      <c r="J5" s="168"/>
      <c r="K5" s="169"/>
      <c r="L5" s="170" t="s">
        <v>9</v>
      </c>
    </row>
    <row r="6" spans="1:12" s="17" customFormat="1" ht="184.5" hidden="1" customHeight="1" thickBot="1">
      <c r="A6" s="12"/>
      <c r="B6" s="161"/>
      <c r="C6" s="163"/>
      <c r="D6" s="164"/>
      <c r="E6" s="166"/>
      <c r="F6" s="162"/>
      <c r="G6" s="13" t="s">
        <v>10</v>
      </c>
      <c r="H6" s="14" t="s">
        <v>11</v>
      </c>
      <c r="I6" s="15" t="s">
        <v>12</v>
      </c>
      <c r="J6" s="14" t="s">
        <v>13</v>
      </c>
      <c r="K6" s="16" t="s">
        <v>14</v>
      </c>
      <c r="L6" s="171"/>
    </row>
    <row r="7" spans="1:12" s="17" customFormat="1" ht="114.75" hidden="1" customHeight="1" thickBot="1">
      <c r="A7" s="18" t="s">
        <v>15</v>
      </c>
      <c r="B7" s="19"/>
      <c r="C7" s="20"/>
      <c r="D7" s="9" t="s">
        <v>16</v>
      </c>
      <c r="E7" s="10">
        <v>50</v>
      </c>
      <c r="F7" s="9" t="s">
        <v>17</v>
      </c>
      <c r="G7" s="10" t="s">
        <v>18</v>
      </c>
      <c r="H7" s="9">
        <v>70</v>
      </c>
      <c r="I7" s="10">
        <v>120</v>
      </c>
      <c r="J7" s="9">
        <v>185</v>
      </c>
      <c r="K7" s="10">
        <v>215</v>
      </c>
      <c r="L7" s="21" t="s">
        <v>19</v>
      </c>
    </row>
    <row r="8" spans="1:12" s="17" customFormat="1" ht="114.75" hidden="1" customHeight="1">
      <c r="A8" s="172" t="s">
        <v>20</v>
      </c>
      <c r="B8" s="22"/>
      <c r="C8" s="23"/>
      <c r="D8" s="24"/>
      <c r="E8" s="24"/>
      <c r="F8" s="25"/>
      <c r="G8" s="25"/>
      <c r="H8" s="25"/>
      <c r="I8" s="25"/>
      <c r="J8" s="25"/>
      <c r="K8" s="25"/>
      <c r="L8" s="26"/>
    </row>
    <row r="9" spans="1:12" s="17" customFormat="1" ht="114.75" hidden="1" customHeight="1">
      <c r="A9" s="172"/>
      <c r="B9" s="27"/>
      <c r="C9" s="28"/>
      <c r="D9" s="29"/>
      <c r="E9" s="29"/>
      <c r="F9" s="30"/>
      <c r="G9" s="30"/>
      <c r="H9" s="30"/>
      <c r="I9" s="30"/>
      <c r="J9" s="30"/>
      <c r="K9" s="30"/>
      <c r="L9" s="31"/>
    </row>
    <row r="10" spans="1:12" s="17" customFormat="1" ht="114.75" hidden="1" customHeight="1">
      <c r="A10" s="173"/>
      <c r="B10" s="32"/>
      <c r="C10" s="28"/>
      <c r="D10" s="33"/>
      <c r="E10" s="34"/>
      <c r="F10" s="34"/>
      <c r="G10" s="34"/>
      <c r="H10" s="34"/>
      <c r="I10" s="34"/>
      <c r="J10" s="30"/>
      <c r="K10" s="34"/>
      <c r="L10" s="31"/>
    </row>
    <row r="11" spans="1:12" s="17" customFormat="1" ht="114.75" hidden="1" customHeight="1" thickBot="1">
      <c r="A11" s="172"/>
      <c r="B11" s="35"/>
      <c r="C11" s="36"/>
      <c r="D11" s="37"/>
      <c r="E11" s="38"/>
      <c r="F11" s="38"/>
      <c r="G11" s="39"/>
      <c r="H11" s="38"/>
      <c r="I11" s="38"/>
      <c r="J11" s="38"/>
      <c r="K11" s="38"/>
      <c r="L11" s="40"/>
    </row>
    <row r="12" spans="1:12" s="17" customFormat="1" ht="114.75" hidden="1" customHeight="1" thickBot="1">
      <c r="A12" s="174" t="s">
        <v>21</v>
      </c>
      <c r="B12" s="175"/>
      <c r="C12" s="176"/>
      <c r="D12" s="41" t="e">
        <f t="shared" ref="D12:L12" si="0">AVERAGE(D8:D9)</f>
        <v>#DIV/0!</v>
      </c>
      <c r="E12" s="42" t="e">
        <f t="shared" si="0"/>
        <v>#DIV/0!</v>
      </c>
      <c r="F12" s="43" t="e">
        <f t="shared" si="0"/>
        <v>#DIV/0!</v>
      </c>
      <c r="G12" s="43" t="e">
        <f t="shared" si="0"/>
        <v>#DIV/0!</v>
      </c>
      <c r="H12" s="43" t="e">
        <f t="shared" si="0"/>
        <v>#DIV/0!</v>
      </c>
      <c r="I12" s="43" t="e">
        <f t="shared" si="0"/>
        <v>#DIV/0!</v>
      </c>
      <c r="J12" s="43" t="e">
        <f t="shared" si="0"/>
        <v>#DIV/0!</v>
      </c>
      <c r="K12" s="43" t="e">
        <f t="shared" si="0"/>
        <v>#DIV/0!</v>
      </c>
      <c r="L12" s="44" t="e">
        <f t="shared" si="0"/>
        <v>#DIV/0!</v>
      </c>
    </row>
    <row r="13" spans="1:12" ht="114.75" customHeight="1" thickBot="1">
      <c r="A13" s="7"/>
      <c r="B13" s="157" t="s">
        <v>2</v>
      </c>
      <c r="C13" s="157"/>
      <c r="D13" s="157"/>
      <c r="E13" s="157"/>
      <c r="F13" s="157"/>
      <c r="G13" s="158"/>
      <c r="H13" s="158"/>
      <c r="I13" s="158"/>
      <c r="J13" s="158"/>
      <c r="K13" s="158"/>
      <c r="L13" s="159"/>
    </row>
    <row r="14" spans="1:12" s="11" customFormat="1" ht="114.75" customHeight="1" thickBot="1">
      <c r="A14" s="8"/>
      <c r="B14" s="160" t="s">
        <v>3</v>
      </c>
      <c r="C14" s="162" t="s">
        <v>4</v>
      </c>
      <c r="D14" s="164" t="s">
        <v>5</v>
      </c>
      <c r="E14" s="165" t="s">
        <v>6</v>
      </c>
      <c r="F14" s="160" t="s">
        <v>7</v>
      </c>
      <c r="G14" s="167" t="s">
        <v>8</v>
      </c>
      <c r="H14" s="168"/>
      <c r="I14" s="168"/>
      <c r="J14" s="168"/>
      <c r="K14" s="169"/>
      <c r="L14" s="170" t="s">
        <v>9</v>
      </c>
    </row>
    <row r="15" spans="1:12" s="17" customFormat="1" ht="184.5" customHeight="1" thickBot="1">
      <c r="A15" s="12"/>
      <c r="B15" s="161"/>
      <c r="C15" s="177"/>
      <c r="D15" s="162"/>
      <c r="E15" s="166"/>
      <c r="F15" s="162"/>
      <c r="G15" s="13" t="s">
        <v>10</v>
      </c>
      <c r="H15" s="14" t="s">
        <v>11</v>
      </c>
      <c r="I15" s="15" t="s">
        <v>12</v>
      </c>
      <c r="J15" s="14" t="s">
        <v>13</v>
      </c>
      <c r="K15" s="16" t="s">
        <v>14</v>
      </c>
      <c r="L15" s="178"/>
    </row>
    <row r="16" spans="1:12" s="17" customFormat="1" ht="114.75" customHeight="1" thickBot="1">
      <c r="A16" s="45" t="s">
        <v>15</v>
      </c>
      <c r="B16" s="46"/>
      <c r="C16" s="47"/>
      <c r="D16" s="48" t="s">
        <v>16</v>
      </c>
      <c r="E16" s="49">
        <v>50</v>
      </c>
      <c r="F16" s="48" t="s">
        <v>17</v>
      </c>
      <c r="G16" s="49" t="s">
        <v>18</v>
      </c>
      <c r="H16" s="48">
        <v>70</v>
      </c>
      <c r="I16" s="49">
        <v>120</v>
      </c>
      <c r="J16" s="48">
        <v>185</v>
      </c>
      <c r="K16" s="49">
        <v>215</v>
      </c>
      <c r="L16" s="50" t="s">
        <v>19</v>
      </c>
    </row>
    <row r="17" spans="1:12" s="55" customFormat="1" ht="114.75" customHeight="1">
      <c r="A17" s="179" t="s">
        <v>22</v>
      </c>
      <c r="B17" s="51" t="s">
        <v>23</v>
      </c>
      <c r="C17" s="52" t="s">
        <v>24</v>
      </c>
      <c r="D17" s="53">
        <v>728.7</v>
      </c>
      <c r="E17" s="53">
        <v>7</v>
      </c>
      <c r="F17" s="53">
        <v>92.8</v>
      </c>
      <c r="G17" s="53">
        <v>37</v>
      </c>
      <c r="H17" s="53">
        <v>51</v>
      </c>
      <c r="I17" s="53">
        <v>90</v>
      </c>
      <c r="J17" s="53">
        <v>164</v>
      </c>
      <c r="K17" s="53">
        <v>201</v>
      </c>
      <c r="L17" s="54">
        <v>60.5</v>
      </c>
    </row>
    <row r="18" spans="1:12" s="17" customFormat="1" ht="114.75" customHeight="1">
      <c r="A18" s="180"/>
      <c r="B18" s="181" t="s">
        <v>25</v>
      </c>
      <c r="C18" s="29" t="s">
        <v>24</v>
      </c>
      <c r="D18" s="30">
        <v>721.5</v>
      </c>
      <c r="E18" s="30">
        <v>12.5</v>
      </c>
      <c r="F18" s="30">
        <v>91</v>
      </c>
      <c r="G18" s="30">
        <v>37</v>
      </c>
      <c r="H18" s="30">
        <v>50</v>
      </c>
      <c r="I18" s="30">
        <v>71</v>
      </c>
      <c r="J18" s="30">
        <v>127</v>
      </c>
      <c r="K18" s="30">
        <v>174</v>
      </c>
      <c r="L18" s="31">
        <v>61.4</v>
      </c>
    </row>
    <row r="19" spans="1:12" s="17" customFormat="1" ht="114.75" customHeight="1">
      <c r="A19" s="180"/>
      <c r="B19" s="182"/>
      <c r="C19" s="29" t="s">
        <v>26</v>
      </c>
      <c r="D19" s="30">
        <v>729</v>
      </c>
      <c r="E19" s="30">
        <v>4.3</v>
      </c>
      <c r="F19" s="30">
        <v>95</v>
      </c>
      <c r="G19" s="30">
        <v>38</v>
      </c>
      <c r="H19" s="30">
        <v>51</v>
      </c>
      <c r="I19" s="30">
        <v>72</v>
      </c>
      <c r="J19" s="30">
        <v>130</v>
      </c>
      <c r="K19" s="30">
        <v>176</v>
      </c>
      <c r="L19" s="31">
        <v>63</v>
      </c>
    </row>
    <row r="20" spans="1:12" s="17" customFormat="1" ht="114.75" customHeight="1" thickBot="1">
      <c r="A20" s="180"/>
      <c r="B20" s="56" t="s">
        <v>27</v>
      </c>
      <c r="C20" s="29" t="s">
        <v>24</v>
      </c>
      <c r="D20" s="30">
        <v>730.8</v>
      </c>
      <c r="E20" s="30">
        <v>36</v>
      </c>
      <c r="F20" s="30">
        <v>91.1</v>
      </c>
      <c r="G20" s="30">
        <v>40</v>
      </c>
      <c r="H20" s="30">
        <v>50</v>
      </c>
      <c r="I20" s="30">
        <v>95</v>
      </c>
      <c r="J20" s="30">
        <v>158</v>
      </c>
      <c r="K20" s="30">
        <v>184</v>
      </c>
      <c r="L20" s="31">
        <v>62.6</v>
      </c>
    </row>
    <row r="21" spans="1:12" s="17" customFormat="1" ht="114.75" hidden="1" customHeight="1">
      <c r="A21" s="180"/>
      <c r="B21" s="150"/>
      <c r="C21" s="128"/>
      <c r="D21" s="223"/>
      <c r="E21" s="223"/>
      <c r="F21" s="223"/>
      <c r="G21" s="223"/>
      <c r="H21" s="223"/>
      <c r="I21" s="223"/>
      <c r="J21" s="223"/>
      <c r="K21" s="223"/>
      <c r="L21" s="224"/>
    </row>
    <row r="22" spans="1:12" s="17" customFormat="1" ht="114.75" customHeight="1" thickBot="1">
      <c r="A22" s="180"/>
      <c r="B22" s="227" t="s">
        <v>28</v>
      </c>
      <c r="C22" s="228" t="s">
        <v>24</v>
      </c>
      <c r="D22" s="43">
        <f>(D17+D18+D20)/3</f>
        <v>727</v>
      </c>
      <c r="E22" s="43">
        <f t="shared" ref="E22:L22" si="1">(E17+E18+E20)/3</f>
        <v>18.5</v>
      </c>
      <c r="F22" s="43">
        <f t="shared" si="1"/>
        <v>91.633333333333326</v>
      </c>
      <c r="G22" s="43">
        <f t="shared" si="1"/>
        <v>38</v>
      </c>
      <c r="H22" s="43">
        <f t="shared" si="1"/>
        <v>50.333333333333336</v>
      </c>
      <c r="I22" s="43">
        <f t="shared" si="1"/>
        <v>85.333333333333329</v>
      </c>
      <c r="J22" s="43">
        <f t="shared" si="1"/>
        <v>149.66666666666666</v>
      </c>
      <c r="K22" s="43">
        <f t="shared" si="1"/>
        <v>186.33333333333334</v>
      </c>
      <c r="L22" s="229">
        <f t="shared" si="1"/>
        <v>61.5</v>
      </c>
    </row>
    <row r="23" spans="1:12" s="17" customFormat="1" ht="114.75" customHeight="1" thickBot="1">
      <c r="A23" s="57" t="s">
        <v>29</v>
      </c>
      <c r="B23" s="225"/>
      <c r="C23" s="225"/>
      <c r="D23" s="226"/>
      <c r="E23" s="226"/>
      <c r="F23" s="226"/>
      <c r="G23" s="226"/>
      <c r="H23" s="226"/>
      <c r="I23" s="226"/>
      <c r="J23" s="226"/>
      <c r="K23" s="226"/>
      <c r="L23" s="64"/>
    </row>
    <row r="24" spans="1:12" s="17" customFormat="1" ht="114.75" customHeight="1" thickBot="1">
      <c r="A24" s="60"/>
      <c r="B24" s="183" t="s">
        <v>30</v>
      </c>
      <c r="C24" s="184"/>
      <c r="D24" s="184"/>
      <c r="E24" s="184"/>
      <c r="F24" s="184"/>
      <c r="G24" s="184"/>
      <c r="H24" s="185"/>
      <c r="I24" s="61"/>
      <c r="J24" s="55"/>
      <c r="K24" s="55"/>
      <c r="L24" s="62"/>
    </row>
    <row r="25" spans="1:12" s="17" customFormat="1" ht="114.75" customHeight="1" thickBot="1">
      <c r="A25" s="60"/>
      <c r="B25" s="186" t="s">
        <v>3</v>
      </c>
      <c r="C25" s="187"/>
      <c r="D25" s="188" t="s">
        <v>5</v>
      </c>
      <c r="E25" s="190" t="s">
        <v>6</v>
      </c>
      <c r="F25" s="188" t="s">
        <v>31</v>
      </c>
      <c r="G25" s="190" t="s">
        <v>32</v>
      </c>
      <c r="H25" s="188" t="s">
        <v>33</v>
      </c>
      <c r="I25" s="55"/>
      <c r="J25" s="55"/>
      <c r="K25" s="55"/>
      <c r="L25" s="64"/>
    </row>
    <row r="26" spans="1:12" s="17" customFormat="1" ht="114.75" customHeight="1" thickBot="1">
      <c r="A26" s="60"/>
      <c r="B26" s="186"/>
      <c r="C26" s="187"/>
      <c r="D26" s="189"/>
      <c r="E26" s="166"/>
      <c r="F26" s="189"/>
      <c r="G26" s="166"/>
      <c r="H26" s="189"/>
      <c r="I26" s="55"/>
      <c r="J26" s="55"/>
      <c r="K26" s="55"/>
      <c r="L26" s="64"/>
    </row>
    <row r="27" spans="1:12" s="17" customFormat="1" ht="114.75" customHeight="1" thickBot="1">
      <c r="A27" s="65" t="s">
        <v>15</v>
      </c>
      <c r="B27" s="66"/>
      <c r="C27" s="67"/>
      <c r="D27" s="68" t="s">
        <v>34</v>
      </c>
      <c r="E27" s="69">
        <v>50</v>
      </c>
      <c r="F27" s="70">
        <v>46</v>
      </c>
      <c r="G27" s="71" t="s">
        <v>35</v>
      </c>
      <c r="H27" s="70">
        <v>3</v>
      </c>
      <c r="I27" s="55"/>
      <c r="J27" s="55"/>
      <c r="K27" s="55"/>
      <c r="L27" s="64"/>
    </row>
    <row r="28" spans="1:12" s="17" customFormat="1" ht="114.75" customHeight="1">
      <c r="A28" s="179" t="s">
        <v>36</v>
      </c>
      <c r="B28" s="192" t="s">
        <v>37</v>
      </c>
      <c r="C28" s="193"/>
      <c r="D28" s="72">
        <v>842</v>
      </c>
      <c r="E28" s="73">
        <v>19.5</v>
      </c>
      <c r="F28" s="74">
        <v>51.3</v>
      </c>
      <c r="G28" s="73">
        <v>69</v>
      </c>
      <c r="H28" s="75" t="s">
        <v>38</v>
      </c>
      <c r="I28" s="55"/>
      <c r="J28" s="55"/>
      <c r="K28" s="55"/>
      <c r="L28" s="64"/>
    </row>
    <row r="29" spans="1:12" ht="114.75" hidden="1" customHeight="1">
      <c r="A29" s="180"/>
      <c r="B29" s="76"/>
      <c r="C29" s="77"/>
      <c r="D29" s="78"/>
      <c r="E29" s="79"/>
      <c r="F29" s="80"/>
      <c r="G29" s="81"/>
      <c r="H29" s="82"/>
      <c r="L29" s="83"/>
    </row>
    <row r="30" spans="1:12" ht="114.75" hidden="1" customHeight="1">
      <c r="A30" s="180"/>
      <c r="B30" s="84"/>
      <c r="C30" s="85"/>
      <c r="D30" s="86"/>
      <c r="E30" s="87"/>
      <c r="F30" s="86"/>
      <c r="G30" s="87"/>
      <c r="H30" s="88"/>
      <c r="I30" s="89"/>
      <c r="L30" s="83"/>
    </row>
    <row r="31" spans="1:12" s="17" customFormat="1" ht="114.75" customHeight="1" thickBot="1">
      <c r="A31" s="180"/>
      <c r="B31" s="194" t="s">
        <v>39</v>
      </c>
      <c r="C31" s="195"/>
      <c r="D31" s="90">
        <v>839.9</v>
      </c>
      <c r="E31" s="91">
        <v>29.7</v>
      </c>
      <c r="F31" s="90">
        <v>53.7</v>
      </c>
      <c r="G31" s="91">
        <v>77</v>
      </c>
      <c r="H31" s="92" t="s">
        <v>40</v>
      </c>
      <c r="I31" s="93"/>
      <c r="J31" s="93"/>
      <c r="K31" s="93"/>
      <c r="L31" s="94"/>
    </row>
    <row r="32" spans="1:12" ht="114.75" customHeight="1" thickBot="1">
      <c r="A32" s="191"/>
      <c r="B32" s="196" t="s">
        <v>28</v>
      </c>
      <c r="C32" s="197"/>
      <c r="D32" s="95">
        <f>AVERAGE(D28:D31)</f>
        <v>840.95</v>
      </c>
      <c r="E32" s="96">
        <f>AVERAGE(E28:E31)</f>
        <v>24.6</v>
      </c>
      <c r="F32" s="95">
        <f t="shared" ref="F32:G32" si="2">AVERAGE(F28:F31)</f>
        <v>52.5</v>
      </c>
      <c r="G32" s="96">
        <f t="shared" si="2"/>
        <v>73</v>
      </c>
      <c r="H32" s="97" t="s">
        <v>38</v>
      </c>
      <c r="I32" s="98"/>
      <c r="L32" s="83"/>
    </row>
    <row r="33" spans="1:12" ht="114.75" customHeight="1" thickBot="1">
      <c r="A33" s="99"/>
      <c r="B33" s="100"/>
      <c r="C33" s="100"/>
      <c r="D33" s="101"/>
      <c r="E33" s="101"/>
      <c r="F33" s="101"/>
      <c r="G33" s="101"/>
      <c r="H33" s="102"/>
      <c r="I33" s="103"/>
      <c r="J33" s="104"/>
      <c r="K33" s="104"/>
      <c r="L33" s="105"/>
    </row>
    <row r="34" spans="1:12" ht="144.75" customHeight="1" thickBot="1">
      <c r="A34" s="7"/>
      <c r="B34" s="198" t="s">
        <v>41</v>
      </c>
      <c r="C34" s="199"/>
      <c r="D34" s="199"/>
      <c r="E34" s="199"/>
      <c r="F34" s="199"/>
      <c r="G34" s="199"/>
      <c r="H34" s="199"/>
      <c r="I34" s="199"/>
      <c r="J34" s="199"/>
      <c r="K34" s="199"/>
      <c r="L34" s="200"/>
    </row>
    <row r="35" spans="1:12" ht="114.75" customHeight="1" thickBot="1">
      <c r="A35" s="106"/>
      <c r="B35" s="213" t="s">
        <v>3</v>
      </c>
      <c r="C35" s="219"/>
      <c r="D35" s="221" t="s">
        <v>5</v>
      </c>
      <c r="E35" s="177" t="s">
        <v>42</v>
      </c>
      <c r="F35" s="177" t="s">
        <v>43</v>
      </c>
      <c r="G35" s="177" t="s">
        <v>44</v>
      </c>
      <c r="H35" s="205" t="s">
        <v>45</v>
      </c>
      <c r="I35" s="190"/>
      <c r="J35" s="190"/>
      <c r="K35" s="190"/>
      <c r="L35" s="206"/>
    </row>
    <row r="36" spans="1:12" ht="189.75" customHeight="1" thickBot="1">
      <c r="A36" s="106"/>
      <c r="B36" s="205"/>
      <c r="C36" s="220"/>
      <c r="D36" s="222"/>
      <c r="E36" s="163"/>
      <c r="F36" s="163"/>
      <c r="G36" s="163"/>
      <c r="H36" s="63" t="s">
        <v>46</v>
      </c>
      <c r="I36" s="107" t="s">
        <v>47</v>
      </c>
      <c r="J36" s="108" t="s">
        <v>48</v>
      </c>
      <c r="K36" s="108" t="s">
        <v>49</v>
      </c>
      <c r="L36" s="109" t="s">
        <v>50</v>
      </c>
    </row>
    <row r="37" spans="1:12" ht="144" customHeight="1" thickBot="1">
      <c r="A37" s="110" t="s">
        <v>15</v>
      </c>
      <c r="B37" s="207"/>
      <c r="C37" s="208"/>
      <c r="D37" s="111" t="s">
        <v>18</v>
      </c>
      <c r="E37" s="112">
        <v>480</v>
      </c>
      <c r="F37" s="113" t="s">
        <v>51</v>
      </c>
      <c r="G37" s="112">
        <v>0.05</v>
      </c>
      <c r="H37" s="114">
        <v>0</v>
      </c>
      <c r="I37" s="115">
        <v>0</v>
      </c>
      <c r="J37" s="114">
        <v>2</v>
      </c>
      <c r="K37" s="115">
        <v>95</v>
      </c>
      <c r="L37" s="116">
        <v>2</v>
      </c>
    </row>
    <row r="38" spans="1:12" ht="159.75" customHeight="1" thickBot="1">
      <c r="A38" s="117" t="s">
        <v>52</v>
      </c>
      <c r="B38" s="209" t="s">
        <v>53</v>
      </c>
      <c r="C38" s="210"/>
      <c r="D38" s="119">
        <f>(575.4+576.2)/2</f>
        <v>575.79999999999995</v>
      </c>
      <c r="E38" s="103">
        <f>(321+314)/2</f>
        <v>317.5</v>
      </c>
      <c r="F38" s="119">
        <f>(8.65+8.02)/2</f>
        <v>8.3350000000000009</v>
      </c>
      <c r="G38" s="118" t="s">
        <v>54</v>
      </c>
      <c r="H38" s="120">
        <v>0</v>
      </c>
      <c r="I38" s="121">
        <v>0</v>
      </c>
      <c r="J38" s="122">
        <f>(1.69+1.26)/2</f>
        <v>1.4750000000000001</v>
      </c>
      <c r="K38" s="123">
        <f>(98.18+98.57)/2</f>
        <v>98.375</v>
      </c>
      <c r="L38" s="122">
        <f>(0.13+0.17)/2</f>
        <v>0.15000000000000002</v>
      </c>
    </row>
    <row r="39" spans="1:12" ht="114.75" hidden="1" customHeight="1">
      <c r="A39" s="211" t="s">
        <v>28</v>
      </c>
      <c r="B39" s="212"/>
      <c r="C39" s="124"/>
      <c r="D39" s="125"/>
      <c r="E39" s="126"/>
      <c r="F39" s="127">
        <v>0</v>
      </c>
      <c r="G39" s="128"/>
      <c r="H39" s="129"/>
      <c r="I39" s="130"/>
      <c r="J39" s="131"/>
      <c r="K39" s="132"/>
      <c r="L39" s="133"/>
    </row>
    <row r="40" spans="1:12" ht="114.75" customHeight="1">
      <c r="A40" s="134"/>
      <c r="B40" s="134"/>
      <c r="D40" s="135"/>
      <c r="E40" s="98"/>
      <c r="F40" s="135"/>
      <c r="G40" s="17"/>
      <c r="H40" s="136"/>
      <c r="I40" s="136"/>
      <c r="J40" s="17"/>
      <c r="K40" s="137"/>
      <c r="L40" s="98"/>
    </row>
    <row r="41" spans="1:12" ht="114.75" customHeight="1">
      <c r="A41" s="134"/>
      <c r="B41" s="134"/>
      <c r="D41" s="135"/>
      <c r="E41" s="98"/>
      <c r="F41" s="135"/>
      <c r="G41" s="17"/>
      <c r="H41" s="136"/>
      <c r="I41" s="136"/>
      <c r="J41" s="17"/>
      <c r="K41" s="137"/>
      <c r="L41" s="98"/>
    </row>
    <row r="42" spans="1:12" ht="114.75" customHeight="1" thickBot="1">
      <c r="A42" s="134"/>
      <c r="B42" s="134"/>
      <c r="D42" s="135"/>
      <c r="E42" s="98"/>
      <c r="F42" s="135"/>
      <c r="G42" s="17"/>
      <c r="H42" s="136"/>
      <c r="I42" s="136"/>
      <c r="J42" s="17"/>
      <c r="K42" s="137"/>
      <c r="L42" s="98"/>
    </row>
    <row r="43" spans="1:12" ht="129.75" customHeight="1" thickBot="1">
      <c r="A43" s="4"/>
      <c r="B43" s="183" t="s">
        <v>55</v>
      </c>
      <c r="C43" s="184"/>
      <c r="D43" s="184"/>
      <c r="E43" s="184"/>
      <c r="F43" s="184"/>
      <c r="G43" s="184"/>
      <c r="H43" s="185"/>
      <c r="I43" s="138"/>
      <c r="J43" s="58"/>
      <c r="K43" s="58"/>
      <c r="L43" s="59"/>
    </row>
    <row r="44" spans="1:12" ht="34.5" customHeight="1">
      <c r="A44" s="8"/>
      <c r="B44" s="213" t="s">
        <v>3</v>
      </c>
      <c r="C44" s="214"/>
      <c r="D44" s="217" t="s">
        <v>56</v>
      </c>
      <c r="E44" s="217" t="s">
        <v>6</v>
      </c>
      <c r="F44" s="217" t="s">
        <v>31</v>
      </c>
      <c r="G44" s="217" t="s">
        <v>32</v>
      </c>
      <c r="H44" s="201" t="s">
        <v>57</v>
      </c>
      <c r="I44" s="98"/>
      <c r="J44" s="17"/>
      <c r="K44" s="17"/>
      <c r="L44" s="64"/>
    </row>
    <row r="45" spans="1:12" ht="159.75" customHeight="1" thickBot="1">
      <c r="A45" s="12"/>
      <c r="B45" s="215"/>
      <c r="C45" s="216"/>
      <c r="D45" s="218"/>
      <c r="E45" s="218"/>
      <c r="F45" s="218"/>
      <c r="G45" s="218"/>
      <c r="H45" s="202"/>
      <c r="I45" s="98"/>
      <c r="J45" s="17"/>
      <c r="K45" s="17"/>
      <c r="L45" s="64"/>
    </row>
    <row r="46" spans="1:12" ht="121.5" customHeight="1" thickBot="1">
      <c r="A46" s="139" t="s">
        <v>15</v>
      </c>
      <c r="B46" s="140"/>
      <c r="C46" s="141"/>
      <c r="D46" s="142">
        <v>890</v>
      </c>
      <c r="E46" s="143">
        <v>50</v>
      </c>
      <c r="F46" s="143">
        <v>46</v>
      </c>
      <c r="G46" s="142">
        <v>60</v>
      </c>
      <c r="H46" s="144" t="s">
        <v>58</v>
      </c>
      <c r="I46" s="98"/>
      <c r="J46" s="17"/>
      <c r="K46" s="17"/>
      <c r="L46" s="64"/>
    </row>
    <row r="47" spans="1:12" ht="162" customHeight="1" thickBot="1">
      <c r="A47" s="145" t="s">
        <v>59</v>
      </c>
      <c r="B47" s="203" t="s">
        <v>37</v>
      </c>
      <c r="C47" s="204"/>
      <c r="D47" s="146">
        <v>851.4</v>
      </c>
      <c r="E47" s="147">
        <v>0.152</v>
      </c>
      <c r="F47" s="146">
        <v>49.9</v>
      </c>
      <c r="G47" s="147">
        <v>72</v>
      </c>
      <c r="H47" s="148">
        <v>3.4279999999999999</v>
      </c>
      <c r="I47" s="103"/>
      <c r="J47" s="118"/>
      <c r="K47" s="118"/>
      <c r="L47" s="149"/>
    </row>
  </sheetData>
  <mergeCells count="51">
    <mergeCell ref="H44:H45"/>
    <mergeCell ref="B47:C47"/>
    <mergeCell ref="H35:L35"/>
    <mergeCell ref="B37:C37"/>
    <mergeCell ref="B38:C38"/>
    <mergeCell ref="A39:B39"/>
    <mergeCell ref="B43:H43"/>
    <mergeCell ref="B44:C45"/>
    <mergeCell ref="D44:D45"/>
    <mergeCell ref="E44:E45"/>
    <mergeCell ref="F44:F45"/>
    <mergeCell ref="G44:G45"/>
    <mergeCell ref="B35:C36"/>
    <mergeCell ref="D35:D36"/>
    <mergeCell ref="E35:E36"/>
    <mergeCell ref="F35:F36"/>
    <mergeCell ref="G35:G36"/>
    <mergeCell ref="A17:A22"/>
    <mergeCell ref="B18:B19"/>
    <mergeCell ref="B24:H24"/>
    <mergeCell ref="B25:C26"/>
    <mergeCell ref="D25:D26"/>
    <mergeCell ref="E25:E26"/>
    <mergeCell ref="F25:F26"/>
    <mergeCell ref="G25:G26"/>
    <mergeCell ref="H25:H26"/>
    <mergeCell ref="A28:A32"/>
    <mergeCell ref="B28:C28"/>
    <mergeCell ref="B31:C31"/>
    <mergeCell ref="B32:C32"/>
    <mergeCell ref="B34:L34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SEU7YU5J4REP-309372809-80187</_dlc_DocId>
    <_dlc_DocIdUrl xmlns="999f919b-ab5a-4db1-a56a-2b12b49855bf">
      <Url>https://swpgh.sharepoint.com/sites/swpnpa/_layouts/15/DocIdRedir.aspx?ID=SEU7YU5J4REP-309372809-80187</Url>
      <Description>SEU7YU5J4REP-309372809-80187</Description>
    </_dlc_DocIdUrl>
  </documentManagement>
</p:properties>
</file>

<file path=customXml/itemProps1.xml><?xml version="1.0" encoding="utf-8"?>
<ds:datastoreItem xmlns:ds="http://schemas.openxmlformats.org/officeDocument/2006/customXml" ds:itemID="{95C566B8-03AA-42F3-89C5-09729BB758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A7BB26-0EAC-40DF-9E83-358755B80C1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F56A9D0E-04A2-4463-B6DB-A8ADCCD0895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3A4485A-24BC-44D3-AC0E-219780B0CC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 21-APR 27</vt:lpstr>
      <vt:lpstr>'APR 21-APR 27'!Print_Area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2024-12-11T11:37:33Z</dcterms:created>
  <dcterms:modified xsi:type="dcterms:W3CDTF">2024-12-16T16:42:31Z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15c21da7-739e-4c6e-9f24-bbdee95fa0c9</vt:lpwstr>
  </property>
  <property fmtid="{D5CDD505-2E9C-101B-9397-08002B2CF9AE}" pid="4" name="MediaServiceImageTags">
    <vt:lpwstr/>
  </property>
</Properties>
</file>