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6" documentId="8_{042BDE79-D1DC-4DE0-B5FA-1A539BDDAD45}" xr6:coauthVersionLast="47" xr6:coauthVersionMax="47" xr10:uidLastSave="{161E767E-17C1-4CE3-AD9A-2857259DA344}"/>
  <bookViews>
    <workbookView xWindow="-120" yWindow="-120" windowWidth="29040" windowHeight="15720" xr2:uid="{A339445A-B7A3-4D97-8F48-0D4261E98BC3}"/>
  </bookViews>
  <sheets>
    <sheet name="AUGUST 11 - 17" sheetId="1" r:id="rId1"/>
  </sheets>
  <definedNames>
    <definedName name="_xlnm.Print_Area" localSheetId="0">'AUGUST 11 - 17'!$A$1:$M$33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3" i="1" s="1"/>
  <c r="K31" i="1"/>
  <c r="K33" i="1" s="1"/>
  <c r="J31" i="1"/>
  <c r="J33" i="1" s="1"/>
  <c r="F31" i="1"/>
  <c r="F33" i="1" s="1"/>
  <c r="E31" i="1"/>
  <c r="E33" i="1" s="1"/>
  <c r="D31" i="1"/>
  <c r="D33" i="1" s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<sst xmlns="http://schemas.openxmlformats.org/spreadsheetml/2006/main" count="84" uniqueCount="58">
  <si>
    <t>NATIONAL PETROLEUM AUTHORITY</t>
  </si>
  <si>
    <t>Petroleum Product Quality Indicators 
August 11, 2024 -  August 17,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</si>
  <si>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</si>
  <si>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</si>
  <si>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</si>
  <si>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</si>
  <si>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</si>
  <si>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</si>
  <si>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</si>
  <si>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</si>
  <si>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</si>
  <si>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</si>
  <si>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</si>
  <si>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</si>
  <si>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</si>
  <si>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</si>
  <si>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</si>
  <si>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</si>
  <si>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</si>
  <si>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</si>
  <si>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</si>
  <si>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</si>
  <si>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</si>
  <si>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 xml:space="preserve"> Refinery</t>
  </si>
  <si>
    <t xml:space="preserve">Regular 50
</t>
  </si>
  <si>
    <t xml:space="preserve">Regular 91
Premium 95 </t>
  </si>
  <si>
    <t>SENTUO OIL REFINERY</t>
  </si>
  <si>
    <t>Regular</t>
  </si>
  <si>
    <t>IMPORT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</si>
  <si>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</si>
  <si>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</si>
  <si>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</si>
  <si>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</si>
  <si>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</si>
  <si>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</si>
  <si>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</si>
  <si>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</si>
  <si>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BRITISH SAILOR</t>
  </si>
  <si>
    <t>L1.0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</si>
  <si>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</si>
  <si>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</si>
  <si>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</si>
  <si>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</si>
  <si>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</si>
  <si>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</si>
  <si>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</si>
  <si>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</si>
  <si>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</si>
  <si>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</si>
  <si>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</si>
  <si>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</si>
  <si>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</si>
  <si>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</si>
  <si>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 xml:space="preserve">GT NOVA SCOTIA </t>
  </si>
  <si>
    <t>&lt;0.5</t>
  </si>
  <si>
    <t>0.00</t>
  </si>
  <si>
    <t>AVERAGE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</si>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</sst>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64" fontId="3" fillId="0" borderId="3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 wrapText="1"/>
    </xf>
    <xf numFmtId="2" fontId="1" fillId="0" borderId="53" xfId="0" applyNumberFormat="1" applyFont="1" applyBorder="1" applyAlignment="1">
      <alignment horizontal="center" vertical="center" wrapText="1"/>
    </xf>
    <xf numFmtId="164" fontId="1" fillId="0" borderId="52" xfId="0" applyNumberFormat="1" applyFont="1" applyBorder="1" applyAlignment="1">
      <alignment horizontal="center" vertical="center" wrapText="1"/>
    </xf>
    <xf numFmtId="164" fontId="1" fillId="0" borderId="54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9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4" fontId="3" fillId="0" borderId="65" xfId="0" applyNumberFormat="1" applyFont="1" applyBorder="1" applyAlignment="1">
      <alignment horizontal="center" vertical="center"/>
    </xf>
    <xf numFmtId="2" fontId="3" fillId="0" borderId="65" xfId="0" applyNumberFormat="1" applyFont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" fillId="0" borderId="65" xfId="0" applyFont="1" applyBorder="1"/>
    <xf numFmtId="0" fontId="1" fillId="0" borderId="66" xfId="0" applyFont="1" applyBorder="1"/>
    <xf numFmtId="0" fontId="3" fillId="0" borderId="5" xfId="0" applyFont="1" applyBorder="1" applyAlignment="1">
      <alignment wrapText="1"/>
    </xf>
    <xf numFmtId="0" fontId="3" fillId="0" borderId="63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74" xfId="0" applyNumberFormat="1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2" fontId="3" fillId="0" borderId="76" xfId="0" applyNumberFormat="1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center" vertical="center"/>
    </xf>
    <xf numFmtId="2" fontId="4" fillId="0" borderId="77" xfId="0" applyNumberFormat="1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7" xfId="0" quotePrefix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1" fillId="0" borderId="78" xfId="0" applyNumberFormat="1" applyFont="1" applyBorder="1" applyAlignment="1" applyProtection="1">
      <alignment horizontal="center" vertical="center"/>
      <protection locked="0"/>
    </xf>
    <xf numFmtId="1" fontId="1" fillId="0" borderId="79" xfId="0" applyNumberFormat="1" applyFont="1" applyBorder="1" applyAlignment="1">
      <alignment horizontal="center" vertical="center"/>
    </xf>
    <xf numFmtId="2" fontId="1" fillId="0" borderId="79" xfId="0" applyNumberFormat="1" applyFont="1" applyBorder="1" applyAlignment="1" applyProtection="1">
      <alignment horizontal="center" vertical="center"/>
      <protection locked="0"/>
    </xf>
    <xf numFmtId="0" fontId="1" fillId="0" borderId="79" xfId="0" applyFont="1" applyBorder="1" applyAlignment="1">
      <alignment horizontal="center" vertical="center"/>
    </xf>
    <xf numFmtId="2" fontId="1" fillId="0" borderId="79" xfId="0" applyNumberFormat="1" applyFont="1" applyBorder="1" applyAlignment="1">
      <alignment horizontal="center" vertical="center" wrapText="1"/>
    </xf>
    <xf numFmtId="2" fontId="1" fillId="0" borderId="79" xfId="0" quotePrefix="1" applyNumberFormat="1" applyFont="1" applyBorder="1" applyAlignment="1">
      <alignment horizontal="center" vertical="center"/>
    </xf>
    <xf numFmtId="2" fontId="1" fillId="0" borderId="80" xfId="0" applyNumberFormat="1" applyFont="1" applyBorder="1" applyAlignment="1">
      <alignment horizontal="center" vertical="center"/>
    </xf>
    <xf numFmtId="164" fontId="1" fillId="0" borderId="77" xfId="0" applyNumberFormat="1" applyFont="1" applyBorder="1" applyAlignment="1" applyProtection="1">
      <alignment horizontal="center" vertical="center"/>
      <protection locked="0"/>
    </xf>
    <xf numFmtId="1" fontId="1" fillId="0" borderId="77" xfId="0" applyNumberFormat="1" applyFont="1" applyBorder="1" applyAlignment="1" applyProtection="1">
      <alignment horizontal="center" vertical="center"/>
      <protection locked="0"/>
    </xf>
    <xf numFmtId="2" fontId="1" fillId="0" borderId="77" xfId="0" applyNumberFormat="1" applyFont="1" applyBorder="1" applyAlignment="1" applyProtection="1">
      <alignment horizontal="center" vertical="center"/>
      <protection locked="0"/>
    </xf>
    <xf numFmtId="2" fontId="1" fillId="0" borderId="73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5" borderId="77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02AA1-5C6D-40B6-82FD-06C97063A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2BE94-D8E6-476C-B671-8396206AE79C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EA83F1-101C-43AD-A965-35D5E86312E9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C0A8DA-41C5-4FCF-AD17-98C868CA208B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12AEAE-11FC-4B4F-A2CF-FDAAAF1E0DAF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07C304-A07F-4BE3-935D-276E628F6708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EAB92C-8EF1-45AA-AB38-07CE10764001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B0EE24-E4C6-479D-AD03-E9E6DBFD3F15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91AA379-28CD-4507-BDA1-3B7B2DE1ADEF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008D-B7FF-46C7-B58B-A9D7420D9B84}">
  <dimension ref="A1:L34"/>
  <sheetViews>
    <sheetView tabSelected="1" view="pageBreakPreview" zoomScale="17" zoomScaleNormal="100" zoomScaleSheetLayoutView="17" workbookViewId="0">
      <selection activeCell="B20" sqref="A20:L20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63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5"/>
    </row>
    <row r="2" spans="1:12" ht="179.25" customHeight="1">
      <c r="A2" s="3"/>
      <c r="B2" s="166" t="s">
        <v>1</v>
      </c>
      <c r="C2" s="167"/>
      <c r="D2" s="167"/>
      <c r="E2" s="167"/>
      <c r="F2" s="167"/>
      <c r="G2" s="167"/>
      <c r="H2" s="167"/>
      <c r="I2" s="167"/>
      <c r="J2" s="167"/>
      <c r="K2" s="167"/>
      <c r="L2" s="168"/>
    </row>
    <row r="3" spans="1:12" ht="114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 thickBot="1">
      <c r="A4" s="3"/>
      <c r="B4" s="169" t="s">
        <v>2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</row>
    <row r="5" spans="1:12" s="11" customFormat="1" ht="114.75" hidden="1" customHeight="1" thickBot="1">
      <c r="A5" s="7"/>
      <c r="B5" s="142" t="s">
        <v>3</v>
      </c>
      <c r="C5" s="134" t="s">
        <v>4</v>
      </c>
      <c r="D5" s="144" t="s">
        <v>5</v>
      </c>
      <c r="E5" s="145" t="s">
        <v>6</v>
      </c>
      <c r="F5" s="142" t="s">
        <v>7</v>
      </c>
      <c r="G5" s="170" t="s">
        <v>8</v>
      </c>
      <c r="H5" s="171"/>
      <c r="I5" s="171"/>
      <c r="J5" s="171"/>
      <c r="K5" s="172"/>
      <c r="L5" s="173" t="s">
        <v>9</v>
      </c>
    </row>
    <row r="6" spans="1:12" s="19" customFormat="1" ht="184.5" hidden="1" customHeight="1" thickBot="1">
      <c r="A6" s="12"/>
      <c r="B6" s="143"/>
      <c r="C6" s="128"/>
      <c r="D6" s="144"/>
      <c r="E6" s="141"/>
      <c r="F6" s="134"/>
      <c r="G6" s="15" t="s">
        <v>10</v>
      </c>
      <c r="H6" s="16" t="s">
        <v>11</v>
      </c>
      <c r="I6" s="17" t="s">
        <v>12</v>
      </c>
      <c r="J6" s="16" t="s">
        <v>13</v>
      </c>
      <c r="K6" s="18" t="s">
        <v>14</v>
      </c>
      <c r="L6" s="128"/>
    </row>
    <row r="7" spans="1:12" s="19" customFormat="1" ht="114.75" hidden="1" customHeight="1" thickBot="1">
      <c r="A7" s="13" t="s">
        <v>15</v>
      </c>
      <c r="B7" s="20"/>
      <c r="C7" s="21"/>
      <c r="D7" s="8" t="s">
        <v>16</v>
      </c>
      <c r="E7" s="14">
        <v>50</v>
      </c>
      <c r="F7" s="8" t="s">
        <v>17</v>
      </c>
      <c r="G7" s="14" t="s">
        <v>18</v>
      </c>
      <c r="H7" s="8">
        <v>70</v>
      </c>
      <c r="I7" s="14">
        <v>120</v>
      </c>
      <c r="J7" s="8">
        <v>185</v>
      </c>
      <c r="K7" s="14">
        <v>215</v>
      </c>
      <c r="L7" s="8" t="s">
        <v>19</v>
      </c>
    </row>
    <row r="8" spans="1:12" s="19" customFormat="1" ht="114.75" hidden="1" customHeight="1">
      <c r="A8" s="151" t="s">
        <v>20</v>
      </c>
      <c r="B8" s="154"/>
      <c r="C8" s="22"/>
      <c r="D8" s="23"/>
      <c r="E8" s="24"/>
      <c r="F8" s="25"/>
      <c r="G8" s="25"/>
      <c r="H8" s="25"/>
      <c r="I8" s="25"/>
      <c r="J8" s="25"/>
      <c r="K8" s="25"/>
      <c r="L8" s="26"/>
    </row>
    <row r="9" spans="1:12" s="19" customFormat="1" ht="114.75" hidden="1" customHeight="1" thickBot="1">
      <c r="A9" s="152"/>
      <c r="B9" s="155"/>
      <c r="C9" s="27"/>
      <c r="D9" s="28"/>
      <c r="E9" s="29"/>
      <c r="F9" s="30"/>
      <c r="G9" s="30"/>
      <c r="H9" s="30"/>
      <c r="I9" s="30"/>
      <c r="J9" s="30"/>
      <c r="K9" s="30"/>
      <c r="L9" s="31"/>
    </row>
    <row r="10" spans="1:12" s="19" customFormat="1" ht="114.75" hidden="1" customHeight="1">
      <c r="A10" s="152"/>
      <c r="B10" s="156"/>
      <c r="C10" s="27"/>
      <c r="D10" s="28"/>
      <c r="E10" s="29"/>
      <c r="F10" s="30"/>
      <c r="G10" s="30"/>
      <c r="H10" s="30"/>
      <c r="I10" s="30"/>
      <c r="J10" s="30"/>
      <c r="K10" s="30"/>
      <c r="L10" s="31"/>
    </row>
    <row r="11" spans="1:12" s="19" customFormat="1" ht="114.75" hidden="1" customHeight="1" thickBot="1">
      <c r="A11" s="153"/>
      <c r="B11" s="156"/>
      <c r="C11" s="32"/>
      <c r="D11" s="33"/>
      <c r="E11" s="34"/>
      <c r="F11" s="35"/>
      <c r="G11" s="35"/>
      <c r="H11" s="35"/>
      <c r="I11" s="35"/>
      <c r="J11" s="35"/>
      <c r="K11" s="35"/>
      <c r="L11" s="36"/>
    </row>
    <row r="12" spans="1:12" s="19" customFormat="1" ht="114.75" hidden="1" customHeight="1" thickBot="1">
      <c r="A12" s="37"/>
      <c r="B12" s="157" t="s">
        <v>21</v>
      </c>
      <c r="C12" s="158"/>
      <c r="D12" s="38" t="e">
        <f>AVERAGE(D8,D10)</f>
        <v>#DIV/0!</v>
      </c>
      <c r="E12" s="39" t="e">
        <f t="shared" ref="E12:L13" si="0">AVERAGE(E8,E10)</f>
        <v>#DIV/0!</v>
      </c>
      <c r="F12" s="40" t="e">
        <f t="shared" si="0"/>
        <v>#DIV/0!</v>
      </c>
      <c r="G12" s="40" t="e">
        <f t="shared" si="0"/>
        <v>#DIV/0!</v>
      </c>
      <c r="H12" s="40" t="e">
        <f t="shared" si="0"/>
        <v>#DIV/0!</v>
      </c>
      <c r="I12" s="40" t="e">
        <f t="shared" si="0"/>
        <v>#DIV/0!</v>
      </c>
      <c r="J12" s="40" t="e">
        <f t="shared" si="0"/>
        <v>#DIV/0!</v>
      </c>
      <c r="K12" s="40">
        <v>184</v>
      </c>
      <c r="L12" s="41" t="e">
        <f t="shared" si="0"/>
        <v>#DIV/0!</v>
      </c>
    </row>
    <row r="13" spans="1:12" s="19" customFormat="1" ht="114.75" hidden="1" customHeight="1" thickBot="1">
      <c r="A13" s="7"/>
      <c r="B13" s="159" t="s">
        <v>22</v>
      </c>
      <c r="C13" s="158"/>
      <c r="D13" s="42" t="e">
        <f>AVERAGE(D9,D11)</f>
        <v>#DIV/0!</v>
      </c>
      <c r="E13" s="43" t="e">
        <f t="shared" si="0"/>
        <v>#DIV/0!</v>
      </c>
      <c r="F13" s="43" t="e">
        <f t="shared" si="0"/>
        <v>#DIV/0!</v>
      </c>
      <c r="G13" s="43" t="e">
        <f t="shared" si="0"/>
        <v>#DIV/0!</v>
      </c>
      <c r="H13" s="43" t="e">
        <f t="shared" si="0"/>
        <v>#DIV/0!</v>
      </c>
      <c r="I13" s="43" t="e">
        <f t="shared" si="0"/>
        <v>#DIV/0!</v>
      </c>
      <c r="J13" s="43" t="e">
        <f t="shared" si="0"/>
        <v>#DIV/0!</v>
      </c>
      <c r="K13" s="43" t="e">
        <f t="shared" si="0"/>
        <v>#DIV/0!</v>
      </c>
      <c r="L13" s="44" t="e">
        <f t="shared" si="0"/>
        <v>#DIV/0!</v>
      </c>
    </row>
    <row r="14" spans="1:12" s="19" customFormat="1" ht="114.75" hidden="1" customHeight="1" thickBot="1">
      <c r="A14" s="3"/>
      <c r="B14" s="160" t="s">
        <v>2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2"/>
    </row>
    <row r="15" spans="1:12" s="19" customFormat="1" ht="114.75" hidden="1" customHeight="1" thickBot="1">
      <c r="A15" s="7"/>
      <c r="B15" s="142" t="s">
        <v>23</v>
      </c>
      <c r="C15" s="143" t="s">
        <v>4</v>
      </c>
      <c r="D15" s="144" t="s">
        <v>5</v>
      </c>
      <c r="E15" s="145" t="s">
        <v>6</v>
      </c>
      <c r="F15" s="144" t="s">
        <v>7</v>
      </c>
      <c r="G15" s="146" t="s">
        <v>8</v>
      </c>
      <c r="H15" s="147"/>
      <c r="I15" s="146"/>
      <c r="J15" s="147"/>
      <c r="K15" s="146"/>
      <c r="L15" s="134" t="s">
        <v>9</v>
      </c>
    </row>
    <row r="16" spans="1:12" s="19" customFormat="1" ht="114.75" hidden="1" customHeight="1" thickBot="1">
      <c r="A16" s="12"/>
      <c r="B16" s="143"/>
      <c r="C16" s="122"/>
      <c r="D16" s="134"/>
      <c r="E16" s="141"/>
      <c r="F16" s="134"/>
      <c r="G16" s="15" t="s">
        <v>10</v>
      </c>
      <c r="H16" s="8" t="s">
        <v>11</v>
      </c>
      <c r="I16" s="15" t="s">
        <v>12</v>
      </c>
      <c r="J16" s="8" t="s">
        <v>13</v>
      </c>
      <c r="K16" s="15" t="s">
        <v>14</v>
      </c>
      <c r="L16" s="127"/>
    </row>
    <row r="17" spans="1:12" s="19" customFormat="1" ht="114.75" hidden="1" customHeight="1" thickBot="1">
      <c r="A17" s="45" t="s">
        <v>15</v>
      </c>
      <c r="B17" s="46"/>
      <c r="C17" s="47"/>
      <c r="D17" s="9" t="s">
        <v>16</v>
      </c>
      <c r="E17" s="10" t="s">
        <v>24</v>
      </c>
      <c r="F17" s="9" t="s">
        <v>25</v>
      </c>
      <c r="G17" s="10" t="s">
        <v>18</v>
      </c>
      <c r="H17" s="9">
        <v>70</v>
      </c>
      <c r="I17" s="10">
        <v>120</v>
      </c>
      <c r="J17" s="9">
        <v>185</v>
      </c>
      <c r="K17" s="10">
        <v>215</v>
      </c>
      <c r="L17" s="9" t="s">
        <v>19</v>
      </c>
    </row>
    <row r="18" spans="1:12" s="19" customFormat="1" ht="114.75" hidden="1" customHeight="1" thickBot="1">
      <c r="A18" s="48" t="s">
        <v>20</v>
      </c>
      <c r="B18" s="49" t="s">
        <v>26</v>
      </c>
      <c r="C18" s="50" t="s">
        <v>27</v>
      </c>
      <c r="D18" s="51"/>
      <c r="E18" s="52"/>
      <c r="F18" s="53"/>
      <c r="G18" s="54"/>
      <c r="H18" s="55"/>
      <c r="I18" s="54"/>
      <c r="J18" s="55"/>
      <c r="K18" s="54"/>
      <c r="L18" s="55"/>
    </row>
    <row r="19" spans="1:12" s="19" customFormat="1" ht="114.75" hidden="1" customHeight="1">
      <c r="A19" s="7"/>
      <c r="B19" s="11"/>
      <c r="D19" s="56"/>
      <c r="E19" s="56"/>
      <c r="F19" s="56"/>
      <c r="G19" s="56"/>
      <c r="H19" s="56"/>
      <c r="I19" s="56"/>
      <c r="J19" s="56"/>
      <c r="K19" s="56"/>
      <c r="L19" s="57"/>
    </row>
    <row r="20" spans="1:12" s="19" customFormat="1" ht="114.75" customHeight="1" thickBot="1">
      <c r="A20" s="148" t="s">
        <v>28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50"/>
    </row>
    <row r="21" spans="1:12" s="19" customFormat="1" ht="114.75" customHeight="1" thickBot="1">
      <c r="A21" s="58" t="s">
        <v>29</v>
      </c>
      <c r="B21" s="135" t="s">
        <v>30</v>
      </c>
      <c r="C21" s="136"/>
      <c r="D21" s="136"/>
      <c r="E21" s="136"/>
      <c r="F21" s="136"/>
      <c r="G21" s="136"/>
      <c r="H21" s="137"/>
      <c r="L21" s="59"/>
    </row>
    <row r="22" spans="1:12" ht="114.75" customHeight="1" thickBot="1">
      <c r="A22" s="60"/>
      <c r="B22" s="138" t="s">
        <v>3</v>
      </c>
      <c r="C22" s="129"/>
      <c r="D22" s="139" t="s">
        <v>5</v>
      </c>
      <c r="E22" s="130" t="s">
        <v>6</v>
      </c>
      <c r="F22" s="139" t="s">
        <v>31</v>
      </c>
      <c r="G22" s="130" t="s">
        <v>32</v>
      </c>
      <c r="H22" s="139" t="s">
        <v>33</v>
      </c>
      <c r="I22" s="62"/>
      <c r="J22" s="62"/>
      <c r="K22" s="62"/>
      <c r="L22" s="59"/>
    </row>
    <row r="23" spans="1:12" ht="85.5" customHeight="1" thickBot="1">
      <c r="A23" s="60"/>
      <c r="B23" s="138"/>
      <c r="C23" s="129"/>
      <c r="D23" s="140"/>
      <c r="E23" s="141"/>
      <c r="F23" s="140"/>
      <c r="G23" s="141"/>
      <c r="H23" s="140"/>
      <c r="I23" s="62"/>
      <c r="J23" s="62"/>
      <c r="K23" s="62"/>
      <c r="L23" s="59"/>
    </row>
    <row r="24" spans="1:12" ht="120.75" thickBot="1">
      <c r="A24" s="13" t="s">
        <v>15</v>
      </c>
      <c r="B24" s="63"/>
      <c r="C24" s="64"/>
      <c r="D24" s="8" t="s">
        <v>34</v>
      </c>
      <c r="E24" s="65">
        <v>50</v>
      </c>
      <c r="F24" s="66">
        <v>46</v>
      </c>
      <c r="G24" s="67" t="s">
        <v>35</v>
      </c>
      <c r="H24" s="66">
        <v>3</v>
      </c>
      <c r="I24" s="62"/>
      <c r="J24" s="62"/>
      <c r="K24" s="62"/>
      <c r="L24" s="59"/>
    </row>
    <row r="25" spans="1:12" ht="111.75" customHeight="1" thickBot="1">
      <c r="A25" s="89" t="s">
        <v>36</v>
      </c>
      <c r="B25" s="132" t="s">
        <v>37</v>
      </c>
      <c r="C25" s="133"/>
      <c r="D25" s="68">
        <v>843.7</v>
      </c>
      <c r="E25" s="69">
        <v>15.4</v>
      </c>
      <c r="F25" s="68">
        <v>52.3</v>
      </c>
      <c r="G25" s="68">
        <v>70</v>
      </c>
      <c r="H25" s="68" t="s">
        <v>38</v>
      </c>
      <c r="I25" s="62"/>
      <c r="J25" s="62"/>
      <c r="K25" s="62"/>
      <c r="L25" s="59"/>
    </row>
    <row r="26" spans="1:12" ht="114.75" customHeight="1" thickBot="1">
      <c r="A26" s="71"/>
      <c r="B26" s="72"/>
      <c r="C26" s="72"/>
      <c r="D26" s="73"/>
      <c r="E26" s="73"/>
      <c r="F26" s="73"/>
      <c r="G26" s="73"/>
      <c r="H26" s="74"/>
      <c r="I26" s="75"/>
      <c r="J26" s="76"/>
      <c r="K26" s="76"/>
      <c r="L26" s="77"/>
    </row>
    <row r="27" spans="1:12" ht="114.75" customHeight="1" thickBot="1">
      <c r="A27" s="3"/>
      <c r="B27" s="119" t="s">
        <v>39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1"/>
    </row>
    <row r="28" spans="1:12" ht="126.75" customHeight="1" thickBot="1">
      <c r="A28" s="78"/>
      <c r="B28" s="122" t="s">
        <v>40</v>
      </c>
      <c r="C28" s="123"/>
      <c r="D28" s="126" t="s">
        <v>5</v>
      </c>
      <c r="E28" s="127" t="s">
        <v>41</v>
      </c>
      <c r="F28" s="127" t="s">
        <v>42</v>
      </c>
      <c r="G28" s="127" t="s">
        <v>43</v>
      </c>
      <c r="H28" s="124" t="s">
        <v>44</v>
      </c>
      <c r="I28" s="129"/>
      <c r="J28" s="130"/>
      <c r="K28" s="130"/>
      <c r="L28" s="131"/>
    </row>
    <row r="29" spans="1:12" ht="216" customHeight="1" thickBot="1">
      <c r="A29" s="78"/>
      <c r="B29" s="124"/>
      <c r="C29" s="125"/>
      <c r="D29" s="126"/>
      <c r="E29" s="128"/>
      <c r="F29" s="128"/>
      <c r="G29" s="128"/>
      <c r="H29" s="61" t="s">
        <v>45</v>
      </c>
      <c r="I29" s="79" t="s">
        <v>46</v>
      </c>
      <c r="J29" s="80" t="s">
        <v>47</v>
      </c>
      <c r="K29" s="81" t="s">
        <v>48</v>
      </c>
      <c r="L29" s="82" t="s">
        <v>49</v>
      </c>
    </row>
    <row r="30" spans="1:12" ht="159.75" customHeight="1" thickBot="1">
      <c r="A30" s="8" t="s">
        <v>15</v>
      </c>
      <c r="B30" s="111"/>
      <c r="C30" s="112"/>
      <c r="D30" s="83" t="s">
        <v>18</v>
      </c>
      <c r="E30" s="8">
        <v>480</v>
      </c>
      <c r="F30" s="84" t="s">
        <v>50</v>
      </c>
      <c r="G30" s="85">
        <v>0.05</v>
      </c>
      <c r="H30" s="86">
        <v>0</v>
      </c>
      <c r="I30" s="87">
        <v>1</v>
      </c>
      <c r="J30" s="88" t="s">
        <v>51</v>
      </c>
      <c r="K30" s="88" t="s">
        <v>51</v>
      </c>
      <c r="L30" s="88">
        <v>2</v>
      </c>
    </row>
    <row r="31" spans="1:12" ht="114.75" customHeight="1" thickBot="1">
      <c r="A31" s="89" t="s">
        <v>52</v>
      </c>
      <c r="B31" s="113" t="s">
        <v>53</v>
      </c>
      <c r="C31" s="114"/>
      <c r="D31" s="90">
        <f>AVERAGE(583,582.6,583.3)</f>
        <v>582.96666666666658</v>
      </c>
      <c r="E31" s="90">
        <f>AVERAGE(265,269,263)</f>
        <v>265.66666666666669</v>
      </c>
      <c r="F31" s="91">
        <f>AVERAGE(13.32,13.24,13.36)</f>
        <v>13.306666666666667</v>
      </c>
      <c r="G31" s="92" t="s">
        <v>54</v>
      </c>
      <c r="H31" s="93" t="s">
        <v>55</v>
      </c>
      <c r="I31" s="93" t="s">
        <v>55</v>
      </c>
      <c r="J31" s="91">
        <f>AVERAGE(0.51,0.79,0.4)</f>
        <v>0.56666666666666676</v>
      </c>
      <c r="K31" s="91">
        <f>AVERAGE(98.81,98.73,98.81)</f>
        <v>98.783333333333346</v>
      </c>
      <c r="L31" s="94">
        <f>AVERAGE(0.68,0.48,0.79)</f>
        <v>0.65</v>
      </c>
    </row>
    <row r="32" spans="1:12" ht="114.75" hidden="1" customHeight="1" thickBot="1">
      <c r="A32" s="95"/>
      <c r="B32" s="115"/>
      <c r="C32" s="116"/>
      <c r="D32" s="96"/>
      <c r="E32" s="97"/>
      <c r="F32" s="98"/>
      <c r="G32" s="99"/>
      <c r="H32" s="100"/>
      <c r="I32" s="100"/>
      <c r="J32" s="99"/>
      <c r="K32" s="101"/>
      <c r="L32" s="102"/>
    </row>
    <row r="33" spans="1:12" ht="114.75" hidden="1" customHeight="1" thickBot="1">
      <c r="A33" s="117" t="s">
        <v>56</v>
      </c>
      <c r="B33" s="118"/>
      <c r="C33" s="118"/>
      <c r="D33" s="103">
        <f>AVERAGE(D31:D32)</f>
        <v>582.96666666666658</v>
      </c>
      <c r="E33" s="104">
        <f t="shared" ref="E33:L33" si="1">AVERAGE(E31:E32)</f>
        <v>265.66666666666669</v>
      </c>
      <c r="F33" s="105">
        <f t="shared" si="1"/>
        <v>13.306666666666667</v>
      </c>
      <c r="G33" s="105" t="s">
        <v>57</v>
      </c>
      <c r="H33" s="105">
        <v>0</v>
      </c>
      <c r="I33" s="105">
        <v>0</v>
      </c>
      <c r="J33" s="105">
        <f t="shared" si="1"/>
        <v>0.56666666666666676</v>
      </c>
      <c r="K33" s="105">
        <f t="shared" si="1"/>
        <v>98.783333333333346</v>
      </c>
      <c r="L33" s="106">
        <f t="shared" si="1"/>
        <v>0.65</v>
      </c>
    </row>
    <row r="34" spans="1:12" ht="114.75" customHeight="1">
      <c r="A34" s="107"/>
      <c r="B34" s="107"/>
      <c r="D34" s="108"/>
      <c r="E34" s="70"/>
      <c r="F34" s="108"/>
      <c r="G34" s="19"/>
      <c r="H34" s="109"/>
      <c r="I34" s="109"/>
      <c r="J34" s="19"/>
      <c r="K34" s="110"/>
      <c r="L34" s="70"/>
    </row>
  </sheetData>
  <mergeCells count="43">
    <mergeCell ref="B14:L14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B8:B9"/>
    <mergeCell ref="B10:B11"/>
    <mergeCell ref="B12:C12"/>
    <mergeCell ref="B13:C13"/>
    <mergeCell ref="B25:C25"/>
    <mergeCell ref="L15:L16"/>
    <mergeCell ref="B21:H21"/>
    <mergeCell ref="B22:C23"/>
    <mergeCell ref="D22:D23"/>
    <mergeCell ref="E22:E23"/>
    <mergeCell ref="F22:F23"/>
    <mergeCell ref="G22:G23"/>
    <mergeCell ref="H22:H23"/>
    <mergeCell ref="B15:B16"/>
    <mergeCell ref="C15:C16"/>
    <mergeCell ref="D15:D16"/>
    <mergeCell ref="E15:E16"/>
    <mergeCell ref="F15:F16"/>
    <mergeCell ref="G15:K15"/>
    <mergeCell ref="A20:L20"/>
    <mergeCell ref="B30:C30"/>
    <mergeCell ref="B31:C31"/>
    <mergeCell ref="B32:C32"/>
    <mergeCell ref="A33:C33"/>
    <mergeCell ref="B27:L27"/>
    <mergeCell ref="B28:C29"/>
    <mergeCell ref="D28:D29"/>
    <mergeCell ref="E28:E29"/>
    <mergeCell ref="F28:F29"/>
    <mergeCell ref="G28:G29"/>
    <mergeCell ref="H28:L28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SEU7YU5J4REP-309372809-79876</_dlc_DocId>
    <_dlc_DocIdUrl xmlns="999f919b-ab5a-4db1-a56a-2b12b49855bf">
      <Url>https://swpgh.sharepoint.com/sites/swpnpa/_layouts/15/DocIdRedir.aspx?ID=SEU7YU5J4REP-309372809-79876</Url>
      <Description>SEU7YU5J4REP-309372809-79876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1C8919-81AA-49EE-82AD-AD00D6FB8A44}"/>
</file>

<file path=customXml/itemProps2.xml><?xml version="1.0" encoding="utf-8"?>
<ds:datastoreItem xmlns:ds="http://schemas.openxmlformats.org/officeDocument/2006/customXml" ds:itemID="{C466157C-5A4C-422A-A9A9-19F2348E892F}"/>
</file>

<file path=customXml/itemProps3.xml><?xml version="1.0" encoding="utf-8"?>
<ds:datastoreItem xmlns:ds="http://schemas.openxmlformats.org/officeDocument/2006/customXml" ds:itemID="{B04C64CD-4FC2-4B55-BAA6-C001E4548CD9}"/>
</file>

<file path=customXml/itemProps4.xml><?xml version="1.0" encoding="utf-8"?>
<ds:datastoreItem xmlns:ds="http://schemas.openxmlformats.org/officeDocument/2006/customXml" ds:itemID="{C0E97838-6E6C-4870-A24B-2AA435A59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2024-11-13T19:55:42Z</dcterms:created>
  <dcterms:modified xsi:type="dcterms:W3CDTF">2024-12-03T12:13:24Z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db8daf96-9ff6-43c5-8507-d5dc9ab70178</vt:lpwstr>
  </property>
  <property fmtid="{D5CDD505-2E9C-101B-9397-08002B2CF9AE}" pid="4" name="MediaServiceImageTags">
    <vt:lpwstr/>
  </property>
</Properties>
</file>