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"/>
    </mc:Choice>
  </mc:AlternateContent>
  <xr:revisionPtr revIDLastSave="3" documentId="8_{5652158A-D596-41B3-AF1F-9FA1F976DF9C}" xr6:coauthVersionLast="47" xr6:coauthVersionMax="47" xr10:uidLastSave="{5BD492D9-7DF2-4055-B485-EA4416598987}"/>
  <bookViews>
    <workbookView xWindow="-120" yWindow="-120" windowWidth="29040" windowHeight="15720" xr2:uid="{5C80838C-8ABD-4A1E-AAB6-B58DE39E8F07}"/>
  </bookViews>
  <sheets>
    <sheet name="AUGUST 24 - 31" sheetId="1" r:id="rId1"/>
  </sheets>
  <definedNames>
    <definedName name="_xlnm.Print_Area" localSheetId="0">'AUGUST 24 - 31'!$A$1:$M$46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1" l="1"/>
  <c r="K46" i="1"/>
  <c r="J46" i="1"/>
  <c r="E46" i="1"/>
  <c r="L44" i="1"/>
  <c r="K44" i="1"/>
  <c r="J44" i="1"/>
  <c r="F44" i="1"/>
  <c r="F46" i="1" s="1"/>
  <c r="E44" i="1"/>
  <c r="D44" i="1"/>
  <c r="D46" i="1" s="1"/>
  <c r="G38" i="1"/>
  <c r="F38" i="1"/>
  <c r="E38" i="1"/>
  <c r="D38" i="1"/>
  <c r="G29" i="1"/>
  <c r="F29" i="1"/>
  <c r="E29" i="1"/>
  <c r="D29" i="1"/>
  <c r="L20" i="1"/>
  <c r="K20" i="1"/>
  <c r="J20" i="1"/>
  <c r="I20" i="1"/>
  <c r="H20" i="1"/>
  <c r="G20" i="1"/>
  <c r="F20" i="1"/>
  <c r="E20" i="1"/>
  <c r="D20" i="1"/>
  <c r="L13" i="1"/>
  <c r="K13" i="1"/>
  <c r="J13" i="1"/>
  <c r="I13" i="1"/>
  <c r="H13" i="1"/>
  <c r="G13" i="1"/>
  <c r="F13" i="1"/>
  <c r="E13" i="1"/>
  <c r="D13" i="1"/>
  <c r="L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<sst xmlns="http://schemas.openxmlformats.org/spreadsheetml/2006/main" count="103" uniqueCount="60">
  <si>
    <t>NATIONAL PETROLEUM AUTHORITY</t>
  </si>
  <si>
    <t>Petroleum Product Quality Indicators
 August 25, 2024 -  August 31, 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</si>
  <si>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</si>
  <si>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</si>
  <si>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</si>
  <si>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</si>
  <si>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</si>
  <si>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</si>
  <si>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</si>
  <si>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</si>
  <si>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</si>
  <si>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</si>
  <si>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</si>
  <si>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</si>
  <si>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</si>
  <si>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</si>
  <si>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</si>
  <si>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</si>
  <si>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</si>
  <si>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</si>
  <si>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</si>
  <si>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AVERAGE REGULAR</t>
  </si>
  <si>
    <t>AVERAGE PREMUIM</t>
  </si>
  <si>
    <t>GASOLINE (IMPORT)</t>
  </si>
  <si>
    <t xml:space="preserve">Regular 50
</t>
  </si>
  <si>
    <t xml:space="preserve">Regular 91
Premium 95 </t>
  </si>
  <si>
    <t>MT BRITISH SAILOR</t>
  </si>
  <si>
    <t>Regular</t>
  </si>
  <si>
    <t>MT PS ROMA</t>
  </si>
  <si>
    <t>AVERAGE</t>
  </si>
  <si>
    <t xml:space="preserve"> </t>
  </si>
  <si>
    <t>GASOIL (IMPORT)</t>
  </si>
  <si>
    <t>Cetane Index, min</t>
  </si>
  <si>
    <t>Flash Point, min
(°C)</t>
  </si>
  <si>
    <t>Colour, max</t>
  </si>
  <si>
    <t>820 - 850</t>
  </si>
  <si>
    <t>55.0</t>
  </si>
  <si>
    <t>GS 141:2022</t>
  </si>
  <si>
    <t>MT ALKIVIADIS</t>
  </si>
  <si>
    <t>L1.5</t>
  </si>
  <si>
    <t>MT VELEBIT</t>
  </si>
  <si>
    <t>GASOIL (LOCAL REFINERY)</t>
  </si>
  <si>
    <t>Refinery</t>
  </si>
  <si>
    <t>SENTUO OIL REFINERY</t>
  </si>
  <si>
    <t>L1.3</t>
  </si>
  <si>
    <t>LPG (IMPORT)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</si>
  <si>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</si>
  <si>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</si>
  <si>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</si>
  <si>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</si>
  <si>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</si>
  <si>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</si>
  <si>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</si>
  <si>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</si>
  <si>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</si>
  <si>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</si>
  <si>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</si>
  <si>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</si>
  <si>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ENRICO FERMI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</si>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</sst>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42" xfId="0" applyNumberFormat="1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164" fontId="3" fillId="0" borderId="47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3" fillId="4" borderId="55" xfId="0" applyFont="1" applyFill="1" applyBorder="1" applyAlignment="1">
      <alignment horizontal="center" vertical="center" wrapText="1"/>
    </xf>
    <xf numFmtId="0" fontId="1" fillId="5" borderId="57" xfId="0" applyFont="1" applyFill="1" applyBorder="1" applyAlignment="1">
      <alignment horizontal="center" vertical="center" wrapText="1"/>
    </xf>
    <xf numFmtId="0" fontId="1" fillId="5" borderId="5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164" fontId="1" fillId="0" borderId="58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5" borderId="59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 wrapText="1"/>
    </xf>
    <xf numFmtId="164" fontId="3" fillId="0" borderId="6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58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5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51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9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7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9" xfId="0" applyFont="1" applyBorder="1"/>
    <xf numFmtId="164" fontId="3" fillId="0" borderId="0" xfId="0" applyNumberFormat="1" applyFont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 wrapText="1"/>
    </xf>
    <xf numFmtId="164" fontId="3" fillId="0" borderId="74" xfId="0" applyNumberFormat="1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164" fontId="1" fillId="0" borderId="78" xfId="0" quotePrefix="1" applyNumberFormat="1" applyFont="1" applyBorder="1" applyAlignment="1">
      <alignment horizontal="center" vertical="center"/>
    </xf>
    <xf numFmtId="164" fontId="1" fillId="0" borderId="50" xfId="0" quotePrefix="1" applyNumberFormat="1" applyFont="1" applyBorder="1" applyAlignment="1">
      <alignment horizontal="center" vertical="center"/>
    </xf>
    <xf numFmtId="164" fontId="1" fillId="0" borderId="62" xfId="0" quotePrefix="1" applyNumberFormat="1" applyFont="1" applyBorder="1" applyAlignment="1">
      <alignment horizontal="center" vertical="center"/>
    </xf>
    <xf numFmtId="1" fontId="1" fillId="0" borderId="79" xfId="0" quotePrefix="1" applyNumberFormat="1" applyFont="1" applyBorder="1" applyAlignment="1">
      <alignment horizontal="center" vertical="center"/>
    </xf>
    <xf numFmtId="164" fontId="1" fillId="0" borderId="80" xfId="0" quotePrefix="1" applyNumberFormat="1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164" fontId="1" fillId="0" borderId="81" xfId="0" quotePrefix="1" applyNumberFormat="1" applyFont="1" applyBorder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164" fontId="1" fillId="0" borderId="5" xfId="0" quotePrefix="1" applyNumberFormat="1" applyFont="1" applyBorder="1" applyAlignment="1">
      <alignment horizontal="center" vertical="center"/>
    </xf>
    <xf numFmtId="1" fontId="1" fillId="0" borderId="81" xfId="0" quotePrefix="1" applyNumberFormat="1" applyFont="1" applyBorder="1" applyAlignment="1">
      <alignment horizontal="center" vertical="center"/>
    </xf>
    <xf numFmtId="164" fontId="1" fillId="0" borderId="49" xfId="0" quotePrefix="1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4" fontId="1" fillId="0" borderId="14" xfId="0" quotePrefix="1" applyNumberFormat="1" applyFont="1" applyBorder="1" applyAlignment="1">
      <alignment horizontal="center" vertical="center"/>
    </xf>
    <xf numFmtId="164" fontId="1" fillId="0" borderId="63" xfId="0" quotePrefix="1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164" fontId="3" fillId="0" borderId="82" xfId="0" applyNumberFormat="1" applyFont="1" applyBorder="1" applyAlignment="1">
      <alignment horizontal="center" vertical="center"/>
    </xf>
    <xf numFmtId="2" fontId="3" fillId="0" borderId="82" xfId="0" applyNumberFormat="1" applyFont="1" applyBorder="1" applyAlignment="1">
      <alignment horizontal="center" vertical="center"/>
    </xf>
    <xf numFmtId="2" fontId="1" fillId="0" borderId="82" xfId="0" applyNumberFormat="1" applyFont="1" applyBorder="1" applyAlignment="1">
      <alignment horizontal="center" vertical="center"/>
    </xf>
    <xf numFmtId="0" fontId="1" fillId="0" borderId="82" xfId="0" applyFont="1" applyBorder="1"/>
    <xf numFmtId="0" fontId="1" fillId="0" borderId="76" xfId="0" applyFont="1" applyBorder="1"/>
    <xf numFmtId="0" fontId="3" fillId="0" borderId="5" xfId="0" applyFont="1" applyBorder="1" applyAlignment="1">
      <alignment wrapText="1"/>
    </xf>
    <xf numFmtId="0" fontId="3" fillId="0" borderId="78" xfId="0" applyFont="1" applyBorder="1" applyAlignment="1">
      <alignment horizontal="center" vertical="center" wrapText="1"/>
    </xf>
    <xf numFmtId="0" fontId="3" fillId="0" borderId="86" xfId="0" applyFont="1" applyBorder="1" applyAlignment="1">
      <alignment horizontal="center" vertical="center" wrapText="1"/>
    </xf>
    <xf numFmtId="0" fontId="3" fillId="0" borderId="87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3" fillId="0" borderId="8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90" xfId="0" applyNumberFormat="1" applyFont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 wrapText="1"/>
    </xf>
    <xf numFmtId="2" fontId="3" fillId="0" borderId="92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0" fontId="3" fillId="0" borderId="93" xfId="0" applyFont="1" applyBorder="1" applyAlignment="1">
      <alignment horizontal="center" vertical="center"/>
    </xf>
    <xf numFmtId="164" fontId="4" fillId="0" borderId="94" xfId="0" applyNumberFormat="1" applyFont="1" applyBorder="1" applyAlignment="1">
      <alignment horizontal="center" vertical="center"/>
    </xf>
    <xf numFmtId="1" fontId="4" fillId="0" borderId="94" xfId="0" applyNumberFormat="1" applyFont="1" applyBorder="1" applyAlignment="1">
      <alignment horizontal="center" vertical="center"/>
    </xf>
    <xf numFmtId="2" fontId="4" fillId="0" borderId="95" xfId="0" applyNumberFormat="1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2" fontId="4" fillId="0" borderId="95" xfId="0" quotePrefix="1" applyNumberFormat="1" applyFont="1" applyBorder="1" applyAlignment="1">
      <alignment horizontal="center" vertical="center"/>
    </xf>
    <xf numFmtId="2" fontId="4" fillId="0" borderId="96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4" fontId="1" fillId="0" borderId="97" xfId="0" applyNumberFormat="1" applyFont="1" applyBorder="1" applyAlignment="1" applyProtection="1">
      <alignment horizontal="center" vertical="center"/>
      <protection locked="0"/>
    </xf>
    <xf numFmtId="1" fontId="1" fillId="0" borderId="98" xfId="0" applyNumberFormat="1" applyFont="1" applyBorder="1" applyAlignment="1">
      <alignment horizontal="center" vertical="center"/>
    </xf>
    <xf numFmtId="2" fontId="1" fillId="0" borderId="98" xfId="0" applyNumberFormat="1" applyFont="1" applyBorder="1" applyAlignment="1" applyProtection="1">
      <alignment horizontal="center" vertical="center"/>
      <protection locked="0"/>
    </xf>
    <xf numFmtId="0" fontId="1" fillId="0" borderId="98" xfId="0" applyFont="1" applyBorder="1" applyAlignment="1">
      <alignment horizontal="center" vertical="center"/>
    </xf>
    <xf numFmtId="2" fontId="1" fillId="0" borderId="98" xfId="0" applyNumberFormat="1" applyFont="1" applyBorder="1" applyAlignment="1">
      <alignment horizontal="center" vertical="center" wrapText="1"/>
    </xf>
    <xf numFmtId="2" fontId="1" fillId="0" borderId="98" xfId="0" quotePrefix="1" applyNumberFormat="1" applyFont="1" applyBorder="1" applyAlignment="1">
      <alignment horizontal="center" vertical="center"/>
    </xf>
    <xf numFmtId="2" fontId="1" fillId="0" borderId="99" xfId="0" applyNumberFormat="1" applyFont="1" applyBorder="1" applyAlignment="1">
      <alignment horizontal="center" vertical="center"/>
    </xf>
    <xf numFmtId="164" fontId="1" fillId="0" borderId="100" xfId="0" applyNumberFormat="1" applyFont="1" applyBorder="1" applyAlignment="1" applyProtection="1">
      <alignment horizontal="center" vertical="center"/>
      <protection locked="0"/>
    </xf>
    <xf numFmtId="1" fontId="1" fillId="0" borderId="100" xfId="0" applyNumberFormat="1" applyFont="1" applyBorder="1" applyAlignment="1" applyProtection="1">
      <alignment horizontal="center" vertical="center"/>
      <protection locked="0"/>
    </xf>
    <xf numFmtId="2" fontId="1" fillId="0" borderId="100" xfId="0" applyNumberFormat="1" applyFont="1" applyBorder="1" applyAlignment="1" applyProtection="1">
      <alignment horizontal="center" vertical="center"/>
      <protection locked="0"/>
    </xf>
    <xf numFmtId="2" fontId="1" fillId="0" borderId="101" xfId="0" applyNumberFormat="1" applyFont="1" applyBorder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6" borderId="62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6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6" borderId="72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3" fillId="5" borderId="70" xfId="0" applyFont="1" applyFill="1" applyBorder="1" applyAlignment="1">
      <alignment horizontal="center" vertical="center" wrapText="1"/>
    </xf>
    <xf numFmtId="0" fontId="3" fillId="5" borderId="100" xfId="0" applyFont="1" applyFill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7" borderId="62" xfId="0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horizontal="center" vertical="center"/>
    </xf>
    <xf numFmtId="0" fontId="3" fillId="7" borderId="63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BC14D-0128-4CE6-8F80-8B547A858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383D0-CDA8-445C-90DB-5FE5B4EE0790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988B65-D8AB-4234-B318-B03757F8B8D7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4D3EF0-3F1D-4CF4-88CD-5622E389D003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1E4915-D053-496E-8EB4-7ADFE5083741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2FAA9D-ABFB-426C-9291-239C20293791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4F2318-25A8-4CF1-B334-EA3E06A83D75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8C0045-E47C-4A56-8991-F1AA191514FB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13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B13A623-6A7B-4D2B-A529-B1C2CB17BD8C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AE9B-0213-4602-A2F3-57B3EB118F3A}">
  <dimension ref="A1:L47"/>
  <sheetViews>
    <sheetView tabSelected="1" view="pageBreakPreview" zoomScale="17" zoomScaleNormal="100" zoomScaleSheetLayoutView="17" workbookViewId="0">
      <selection activeCell="B14" sqref="B14:L14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45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7"/>
    </row>
    <row r="2" spans="1:12" ht="179.25" customHeight="1">
      <c r="A2" s="3"/>
      <c r="B2" s="148" t="s">
        <v>1</v>
      </c>
      <c r="C2" s="149"/>
      <c r="D2" s="149"/>
      <c r="E2" s="149"/>
      <c r="F2" s="149"/>
      <c r="G2" s="149"/>
      <c r="H2" s="149"/>
      <c r="I2" s="149"/>
      <c r="J2" s="149"/>
      <c r="K2" s="149"/>
      <c r="L2" s="150"/>
    </row>
    <row r="3" spans="1:12" ht="114.75" hidden="1" customHeight="1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2" ht="114.75" hidden="1" customHeight="1">
      <c r="A4" s="3"/>
      <c r="B4" s="151" t="s">
        <v>2</v>
      </c>
      <c r="C4" s="151"/>
      <c r="D4" s="151"/>
      <c r="E4" s="151"/>
      <c r="F4" s="151"/>
      <c r="G4" s="151"/>
      <c r="H4" s="151"/>
      <c r="I4" s="151"/>
      <c r="J4" s="151"/>
      <c r="K4" s="151"/>
      <c r="L4" s="152"/>
    </row>
    <row r="5" spans="1:12" s="10" customFormat="1" ht="114.75" hidden="1" customHeight="1">
      <c r="A5" s="6"/>
      <c r="B5" s="153" t="s">
        <v>3</v>
      </c>
      <c r="C5" s="155" t="s">
        <v>4</v>
      </c>
      <c r="D5" s="157" t="s">
        <v>5</v>
      </c>
      <c r="E5" s="158" t="s">
        <v>6</v>
      </c>
      <c r="F5" s="153" t="s">
        <v>7</v>
      </c>
      <c r="G5" s="160" t="s">
        <v>8</v>
      </c>
      <c r="H5" s="161"/>
      <c r="I5" s="161"/>
      <c r="J5" s="161"/>
      <c r="K5" s="162"/>
      <c r="L5" s="163" t="s">
        <v>9</v>
      </c>
    </row>
    <row r="6" spans="1:12" s="18" customFormat="1" ht="184.5" hidden="1" customHeight="1">
      <c r="A6" s="11"/>
      <c r="B6" s="154"/>
      <c r="C6" s="156"/>
      <c r="D6" s="157"/>
      <c r="E6" s="159"/>
      <c r="F6" s="155"/>
      <c r="G6" s="13" t="s">
        <v>10</v>
      </c>
      <c r="H6" s="14" t="s">
        <v>11</v>
      </c>
      <c r="I6" s="15" t="s">
        <v>12</v>
      </c>
      <c r="J6" s="14" t="s">
        <v>13</v>
      </c>
      <c r="K6" s="16" t="s">
        <v>14</v>
      </c>
      <c r="L6" s="164"/>
    </row>
    <row r="7" spans="1:12" s="18" customFormat="1" ht="114.75" hidden="1" customHeight="1">
      <c r="A7" s="19" t="s">
        <v>15</v>
      </c>
      <c r="B7" s="20"/>
      <c r="C7" s="21"/>
      <c r="D7" s="7" t="s">
        <v>16</v>
      </c>
      <c r="E7" s="12">
        <v>50</v>
      </c>
      <c r="F7" s="7" t="s">
        <v>17</v>
      </c>
      <c r="G7" s="12" t="s">
        <v>18</v>
      </c>
      <c r="H7" s="7">
        <v>70</v>
      </c>
      <c r="I7" s="12">
        <v>120</v>
      </c>
      <c r="J7" s="7">
        <v>185</v>
      </c>
      <c r="K7" s="12">
        <v>215</v>
      </c>
      <c r="L7" s="22" t="s">
        <v>19</v>
      </c>
    </row>
    <row r="8" spans="1:12" s="18" customFormat="1" ht="114.75" hidden="1" customHeight="1">
      <c r="A8" s="167" t="s">
        <v>20</v>
      </c>
      <c r="B8" s="170"/>
      <c r="C8" s="23"/>
      <c r="D8" s="24"/>
      <c r="E8" s="25"/>
      <c r="F8" s="26"/>
      <c r="G8" s="26"/>
      <c r="H8" s="26"/>
      <c r="I8" s="26"/>
      <c r="J8" s="26"/>
      <c r="K8" s="26"/>
      <c r="L8" s="27"/>
    </row>
    <row r="9" spans="1:12" s="18" customFormat="1" ht="114.75" hidden="1" customHeight="1">
      <c r="A9" s="168"/>
      <c r="B9" s="171"/>
      <c r="C9" s="28"/>
      <c r="D9" s="29"/>
      <c r="E9" s="30"/>
      <c r="F9" s="31"/>
      <c r="G9" s="31"/>
      <c r="H9" s="31"/>
      <c r="I9" s="31"/>
      <c r="J9" s="31"/>
      <c r="K9" s="31"/>
      <c r="L9" s="32"/>
    </row>
    <row r="10" spans="1:12" s="18" customFormat="1" ht="114.75" hidden="1" customHeight="1">
      <c r="A10" s="168"/>
      <c r="B10" s="172"/>
      <c r="C10" s="28"/>
      <c r="D10" s="29"/>
      <c r="E10" s="30"/>
      <c r="F10" s="31"/>
      <c r="G10" s="31"/>
      <c r="H10" s="31"/>
      <c r="I10" s="31"/>
      <c r="J10" s="31"/>
      <c r="K10" s="31"/>
      <c r="L10" s="32"/>
    </row>
    <row r="11" spans="1:12" s="18" customFormat="1" ht="114.75" hidden="1" customHeight="1">
      <c r="A11" s="169"/>
      <c r="B11" s="172"/>
      <c r="C11" s="33"/>
      <c r="D11" s="34"/>
      <c r="E11" s="35"/>
      <c r="F11" s="36"/>
      <c r="G11" s="36"/>
      <c r="H11" s="36"/>
      <c r="I11" s="36"/>
      <c r="J11" s="36"/>
      <c r="K11" s="36"/>
      <c r="L11" s="37"/>
    </row>
    <row r="12" spans="1:12" s="18" customFormat="1" ht="114.75" hidden="1" customHeight="1">
      <c r="A12" s="38"/>
      <c r="B12" s="173" t="s">
        <v>21</v>
      </c>
      <c r="C12" s="174"/>
      <c r="D12" s="39" t="e">
        <f>AVERAGE(D8,D10)</f>
        <v>#DIV/0!</v>
      </c>
      <c r="E12" s="40" t="e">
        <f t="shared" ref="E12:L13" si="0">AVERAGE(E8,E10)</f>
        <v>#DIV/0!</v>
      </c>
      <c r="F12" s="41" t="e">
        <f t="shared" si="0"/>
        <v>#DIV/0!</v>
      </c>
      <c r="G12" s="41" t="e">
        <f t="shared" si="0"/>
        <v>#DIV/0!</v>
      </c>
      <c r="H12" s="41" t="e">
        <f t="shared" si="0"/>
        <v>#DIV/0!</v>
      </c>
      <c r="I12" s="41" t="e">
        <f t="shared" si="0"/>
        <v>#DIV/0!</v>
      </c>
      <c r="J12" s="41" t="e">
        <f t="shared" si="0"/>
        <v>#DIV/0!</v>
      </c>
      <c r="K12" s="41">
        <v>184</v>
      </c>
      <c r="L12" s="42" t="e">
        <f t="shared" si="0"/>
        <v>#DIV/0!</v>
      </c>
    </row>
    <row r="13" spans="1:12" s="18" customFormat="1" ht="114.75" hidden="1" customHeight="1">
      <c r="A13" s="6"/>
      <c r="B13" s="175" t="s">
        <v>22</v>
      </c>
      <c r="C13" s="174"/>
      <c r="D13" s="43" t="e">
        <f>AVERAGE(D9,D11)</f>
        <v>#DIV/0!</v>
      </c>
      <c r="E13" s="44" t="e">
        <f t="shared" si="0"/>
        <v>#DIV/0!</v>
      </c>
      <c r="F13" s="44" t="e">
        <f t="shared" si="0"/>
        <v>#DIV/0!</v>
      </c>
      <c r="G13" s="44" t="e">
        <f t="shared" si="0"/>
        <v>#DIV/0!</v>
      </c>
      <c r="H13" s="44" t="e">
        <f t="shared" si="0"/>
        <v>#DIV/0!</v>
      </c>
      <c r="I13" s="44" t="e">
        <f t="shared" si="0"/>
        <v>#DIV/0!</v>
      </c>
      <c r="J13" s="44" t="e">
        <f t="shared" si="0"/>
        <v>#DIV/0!</v>
      </c>
      <c r="K13" s="44" t="e">
        <f t="shared" si="0"/>
        <v>#DIV/0!</v>
      </c>
      <c r="L13" s="45" t="e">
        <f t="shared" si="0"/>
        <v>#DIV/0!</v>
      </c>
    </row>
    <row r="14" spans="1:12" s="18" customFormat="1" ht="114.75" customHeight="1" thickBot="1">
      <c r="A14" s="3"/>
      <c r="B14" s="176" t="s">
        <v>23</v>
      </c>
      <c r="C14" s="177"/>
      <c r="D14" s="177"/>
      <c r="E14" s="177"/>
      <c r="F14" s="177"/>
      <c r="G14" s="177"/>
      <c r="H14" s="177"/>
      <c r="I14" s="177"/>
      <c r="J14" s="177"/>
      <c r="K14" s="177"/>
      <c r="L14" s="178"/>
    </row>
    <row r="15" spans="1:12" s="18" customFormat="1" ht="114.75" customHeight="1" thickBot="1">
      <c r="A15" s="6"/>
      <c r="B15" s="153" t="s">
        <v>3</v>
      </c>
      <c r="C15" s="154" t="s">
        <v>4</v>
      </c>
      <c r="D15" s="157" t="s">
        <v>5</v>
      </c>
      <c r="E15" s="158" t="s">
        <v>6</v>
      </c>
      <c r="F15" s="157" t="s">
        <v>7</v>
      </c>
      <c r="G15" s="165" t="s">
        <v>8</v>
      </c>
      <c r="H15" s="166"/>
      <c r="I15" s="165"/>
      <c r="J15" s="166"/>
      <c r="K15" s="165"/>
      <c r="L15" s="179" t="s">
        <v>9</v>
      </c>
    </row>
    <row r="16" spans="1:12" s="18" customFormat="1" ht="114.75" customHeight="1" thickBot="1">
      <c r="A16" s="11"/>
      <c r="B16" s="154"/>
      <c r="C16" s="192"/>
      <c r="D16" s="155"/>
      <c r="E16" s="159"/>
      <c r="F16" s="155"/>
      <c r="G16" s="13" t="s">
        <v>10</v>
      </c>
      <c r="H16" s="7" t="s">
        <v>11</v>
      </c>
      <c r="I16" s="13" t="s">
        <v>12</v>
      </c>
      <c r="J16" s="7" t="s">
        <v>13</v>
      </c>
      <c r="K16" s="13" t="s">
        <v>14</v>
      </c>
      <c r="L16" s="180"/>
    </row>
    <row r="17" spans="1:12" s="18" customFormat="1" ht="114.75" customHeight="1" thickBot="1">
      <c r="A17" s="46" t="s">
        <v>15</v>
      </c>
      <c r="B17" s="47"/>
      <c r="C17" s="48"/>
      <c r="D17" s="8" t="s">
        <v>16</v>
      </c>
      <c r="E17" s="9" t="s">
        <v>24</v>
      </c>
      <c r="F17" s="8" t="s">
        <v>25</v>
      </c>
      <c r="G17" s="9" t="s">
        <v>18</v>
      </c>
      <c r="H17" s="8">
        <v>70</v>
      </c>
      <c r="I17" s="9">
        <v>120</v>
      </c>
      <c r="J17" s="8">
        <v>185</v>
      </c>
      <c r="K17" s="9">
        <v>215</v>
      </c>
      <c r="L17" s="17" t="s">
        <v>19</v>
      </c>
    </row>
    <row r="18" spans="1:12" s="18" customFormat="1" ht="114.75" customHeight="1" thickBot="1">
      <c r="A18" s="181" t="s">
        <v>20</v>
      </c>
      <c r="B18" s="49" t="s">
        <v>26</v>
      </c>
      <c r="C18" s="50" t="s">
        <v>27</v>
      </c>
      <c r="D18" s="51">
        <v>721.4</v>
      </c>
      <c r="E18" s="52">
        <v>7.8</v>
      </c>
      <c r="F18" s="51">
        <v>91.4</v>
      </c>
      <c r="G18" s="53">
        <v>37</v>
      </c>
      <c r="H18" s="54">
        <v>50</v>
      </c>
      <c r="I18" s="53">
        <v>67</v>
      </c>
      <c r="J18" s="54">
        <v>124</v>
      </c>
      <c r="K18" s="53">
        <v>167</v>
      </c>
      <c r="L18" s="55">
        <v>63.2</v>
      </c>
    </row>
    <row r="19" spans="1:12" s="18" customFormat="1" ht="114.75" customHeight="1" thickBot="1">
      <c r="A19" s="182"/>
      <c r="B19" s="56" t="s">
        <v>28</v>
      </c>
      <c r="C19" s="50" t="s">
        <v>27</v>
      </c>
      <c r="D19" s="54">
        <v>721</v>
      </c>
      <c r="E19" s="52">
        <v>13.8</v>
      </c>
      <c r="F19" s="51">
        <v>91.1</v>
      </c>
      <c r="G19" s="53">
        <v>36</v>
      </c>
      <c r="H19" s="54">
        <v>50</v>
      </c>
      <c r="I19" s="53">
        <v>69</v>
      </c>
      <c r="J19" s="54">
        <v>125</v>
      </c>
      <c r="K19" s="53">
        <v>171</v>
      </c>
      <c r="L19" s="55">
        <v>63.7</v>
      </c>
    </row>
    <row r="20" spans="1:12" s="18" customFormat="1" ht="114.75" customHeight="1" thickBot="1">
      <c r="A20" s="183"/>
      <c r="B20" s="57" t="s">
        <v>29</v>
      </c>
      <c r="C20" s="58" t="s">
        <v>27</v>
      </c>
      <c r="D20" s="59">
        <f>AVERAGE(D18:D19)</f>
        <v>721.2</v>
      </c>
      <c r="E20" s="59">
        <f t="shared" ref="E20:L20" si="1">AVERAGE(E18:E19)</f>
        <v>10.8</v>
      </c>
      <c r="F20" s="60">
        <f t="shared" si="1"/>
        <v>91.25</v>
      </c>
      <c r="G20" s="59">
        <f t="shared" si="1"/>
        <v>36.5</v>
      </c>
      <c r="H20" s="60">
        <f t="shared" si="1"/>
        <v>50</v>
      </c>
      <c r="I20" s="60">
        <f t="shared" si="1"/>
        <v>68</v>
      </c>
      <c r="J20" s="59">
        <f t="shared" si="1"/>
        <v>124.5</v>
      </c>
      <c r="K20" s="60">
        <f t="shared" si="1"/>
        <v>169</v>
      </c>
      <c r="L20" s="60">
        <f t="shared" si="1"/>
        <v>63.45</v>
      </c>
    </row>
    <row r="21" spans="1:12" s="18" customFormat="1" ht="114.75" customHeight="1">
      <c r="A21" s="6"/>
      <c r="B21" s="10"/>
      <c r="D21" s="61"/>
      <c r="E21" s="61"/>
      <c r="F21" s="61"/>
      <c r="G21" s="61"/>
      <c r="H21" s="61"/>
      <c r="I21" s="61"/>
      <c r="J21" s="61"/>
      <c r="K21" s="61"/>
      <c r="L21" s="62"/>
    </row>
    <row r="22" spans="1:12" s="18" customFormat="1" ht="114.75" customHeight="1" thickBot="1">
      <c r="A22" s="6"/>
      <c r="B22" s="10"/>
      <c r="D22" s="61"/>
      <c r="E22" s="61"/>
      <c r="F22" s="61"/>
      <c r="G22" s="61"/>
      <c r="H22" s="61"/>
      <c r="I22" s="61"/>
      <c r="J22" s="61"/>
      <c r="K22" s="61"/>
      <c r="L22" s="62"/>
    </row>
    <row r="23" spans="1:12" s="18" customFormat="1" ht="114.75" customHeight="1" thickBot="1">
      <c r="A23" s="63" t="s">
        <v>30</v>
      </c>
      <c r="B23" s="184" t="s">
        <v>31</v>
      </c>
      <c r="C23" s="185"/>
      <c r="D23" s="185"/>
      <c r="E23" s="185"/>
      <c r="F23" s="185"/>
      <c r="G23" s="185"/>
      <c r="H23" s="186"/>
      <c r="L23" s="64"/>
    </row>
    <row r="24" spans="1:12" ht="114.75" customHeight="1" thickBot="1">
      <c r="A24" s="65"/>
      <c r="B24" s="187" t="s">
        <v>3</v>
      </c>
      <c r="C24" s="188"/>
      <c r="D24" s="189" t="s">
        <v>5</v>
      </c>
      <c r="E24" s="191" t="s">
        <v>6</v>
      </c>
      <c r="F24" s="189" t="s">
        <v>32</v>
      </c>
      <c r="G24" s="191" t="s">
        <v>33</v>
      </c>
      <c r="H24" s="189" t="s">
        <v>34</v>
      </c>
      <c r="I24" s="67"/>
      <c r="J24" s="67"/>
      <c r="K24" s="67"/>
      <c r="L24" s="64"/>
    </row>
    <row r="25" spans="1:12" ht="85.5" customHeight="1" thickBot="1">
      <c r="A25" s="65"/>
      <c r="B25" s="187"/>
      <c r="C25" s="188"/>
      <c r="D25" s="190"/>
      <c r="E25" s="159"/>
      <c r="F25" s="190"/>
      <c r="G25" s="159"/>
      <c r="H25" s="190"/>
      <c r="I25" s="67"/>
      <c r="J25" s="67"/>
      <c r="K25" s="67"/>
      <c r="L25" s="64"/>
    </row>
    <row r="26" spans="1:12" ht="120.75" thickBot="1">
      <c r="A26" s="19" t="s">
        <v>15</v>
      </c>
      <c r="B26" s="68"/>
      <c r="C26" s="69"/>
      <c r="D26" s="7" t="s">
        <v>35</v>
      </c>
      <c r="E26" s="70">
        <v>50</v>
      </c>
      <c r="F26" s="71">
        <v>46</v>
      </c>
      <c r="G26" s="72" t="s">
        <v>36</v>
      </c>
      <c r="H26" s="71">
        <v>3</v>
      </c>
      <c r="I26" s="67"/>
      <c r="J26" s="67"/>
      <c r="K26" s="67"/>
      <c r="L26" s="64"/>
    </row>
    <row r="27" spans="1:12" ht="111.75" customHeight="1" thickBot="1">
      <c r="A27" s="193" t="s">
        <v>37</v>
      </c>
      <c r="B27" s="194" t="s">
        <v>38</v>
      </c>
      <c r="C27" s="195"/>
      <c r="D27" s="73">
        <v>830.9</v>
      </c>
      <c r="E27" s="74">
        <v>7.1</v>
      </c>
      <c r="F27" s="74">
        <v>53</v>
      </c>
      <c r="G27" s="74">
        <v>62</v>
      </c>
      <c r="H27" s="73" t="s">
        <v>39</v>
      </c>
      <c r="I27" s="67"/>
      <c r="J27" s="67"/>
      <c r="K27" s="67"/>
      <c r="L27" s="64"/>
    </row>
    <row r="28" spans="1:12" s="18" customFormat="1" ht="130.5" customHeight="1" thickBot="1">
      <c r="A28" s="182"/>
      <c r="B28" s="196" t="s">
        <v>40</v>
      </c>
      <c r="C28" s="197"/>
      <c r="D28" s="75">
        <v>831.1</v>
      </c>
      <c r="E28" s="75">
        <v>8.1</v>
      </c>
      <c r="F28" s="75">
        <v>52.8</v>
      </c>
      <c r="G28" s="75">
        <v>62</v>
      </c>
      <c r="H28" s="75">
        <v>1</v>
      </c>
      <c r="I28" s="76"/>
      <c r="J28" s="76"/>
      <c r="K28" s="76"/>
      <c r="L28" s="77"/>
    </row>
    <row r="29" spans="1:12" s="18" customFormat="1" ht="114.75" customHeight="1" thickBot="1">
      <c r="A29" s="183"/>
      <c r="B29" s="198" t="s">
        <v>29</v>
      </c>
      <c r="C29" s="199"/>
      <c r="D29" s="78">
        <f>AVERAGE(D27:D28)</f>
        <v>831</v>
      </c>
      <c r="E29" s="78">
        <f>AVERAGE(E27:E28)</f>
        <v>7.6</v>
      </c>
      <c r="F29" s="78">
        <f>AVERAGE(F27:F28)</f>
        <v>52.9</v>
      </c>
      <c r="G29" s="78">
        <f t="shared" ref="G29" si="2">AVERAGE(G27:G28)</f>
        <v>62</v>
      </c>
      <c r="H29" s="79" t="s">
        <v>39</v>
      </c>
      <c r="I29" s="80"/>
      <c r="J29" s="2"/>
      <c r="K29" s="2"/>
      <c r="L29" s="81"/>
    </row>
    <row r="30" spans="1:12" s="18" customFormat="1" ht="60">
      <c r="A30" s="6"/>
      <c r="B30" s="10"/>
      <c r="C30" s="10"/>
      <c r="D30" s="82"/>
      <c r="E30" s="82"/>
      <c r="F30" s="82"/>
      <c r="G30" s="82"/>
      <c r="H30" s="82"/>
      <c r="I30" s="80"/>
      <c r="J30" s="2"/>
      <c r="K30" s="2"/>
      <c r="L30" s="81"/>
    </row>
    <row r="31" spans="1:12" s="18" customFormat="1" ht="124.5" customHeight="1" thickBot="1">
      <c r="A31" s="6"/>
      <c r="B31" s="10"/>
      <c r="C31" s="10"/>
      <c r="D31" s="82"/>
      <c r="E31" s="82"/>
      <c r="F31" s="82"/>
      <c r="G31" s="82"/>
      <c r="H31" s="82"/>
      <c r="I31" s="80"/>
      <c r="J31" s="2"/>
      <c r="K31" s="2"/>
      <c r="L31" s="81"/>
    </row>
    <row r="32" spans="1:12" s="18" customFormat="1" ht="114.75" customHeight="1" thickBot="1">
      <c r="A32" s="83" t="s">
        <v>30</v>
      </c>
      <c r="B32" s="200" t="s">
        <v>41</v>
      </c>
      <c r="C32" s="201"/>
      <c r="D32" s="201"/>
      <c r="E32" s="201"/>
      <c r="F32" s="201"/>
      <c r="G32" s="201"/>
      <c r="H32" s="202"/>
      <c r="L32" s="64"/>
    </row>
    <row r="33" spans="1:12" s="18" customFormat="1" ht="114.75" customHeight="1">
      <c r="A33" s="65"/>
      <c r="B33" s="223" t="s">
        <v>42</v>
      </c>
      <c r="C33" s="224"/>
      <c r="D33" s="179" t="s">
        <v>5</v>
      </c>
      <c r="E33" s="179" t="s">
        <v>6</v>
      </c>
      <c r="F33" s="179" t="s">
        <v>32</v>
      </c>
      <c r="G33" s="179" t="s">
        <v>33</v>
      </c>
      <c r="H33" s="211" t="s">
        <v>34</v>
      </c>
      <c r="I33" s="67"/>
      <c r="J33" s="67"/>
      <c r="K33" s="67"/>
      <c r="L33" s="64"/>
    </row>
    <row r="34" spans="1:12" s="18" customFormat="1" ht="114.75" customHeight="1" thickBot="1">
      <c r="A34" s="65"/>
      <c r="B34" s="225"/>
      <c r="C34" s="226"/>
      <c r="D34" s="189"/>
      <c r="E34" s="180"/>
      <c r="F34" s="180"/>
      <c r="G34" s="180"/>
      <c r="H34" s="212"/>
      <c r="I34" s="67"/>
      <c r="J34" s="67"/>
      <c r="K34" s="67"/>
      <c r="L34" s="64"/>
    </row>
    <row r="35" spans="1:12" s="18" customFormat="1" ht="114.75" customHeight="1" thickBot="1">
      <c r="A35" s="84" t="s">
        <v>15</v>
      </c>
      <c r="B35" s="69"/>
      <c r="C35" s="69"/>
      <c r="D35" s="7" t="s">
        <v>35</v>
      </c>
      <c r="E35" s="70">
        <v>50</v>
      </c>
      <c r="F35" s="71">
        <v>46</v>
      </c>
      <c r="G35" s="72" t="s">
        <v>36</v>
      </c>
      <c r="H35" s="85">
        <v>3</v>
      </c>
      <c r="I35" s="67"/>
      <c r="J35" s="67"/>
      <c r="K35" s="67"/>
      <c r="L35" s="64"/>
    </row>
    <row r="36" spans="1:12" s="18" customFormat="1" ht="114.75" customHeight="1" thickBot="1">
      <c r="A36" s="86" t="s">
        <v>37</v>
      </c>
      <c r="B36" s="213" t="s">
        <v>43</v>
      </c>
      <c r="C36" s="214"/>
      <c r="D36" s="88">
        <v>824.9</v>
      </c>
      <c r="E36" s="89">
        <v>22.6</v>
      </c>
      <c r="F36" s="90">
        <v>54.85</v>
      </c>
      <c r="G36" s="91">
        <v>65</v>
      </c>
      <c r="H36" s="92">
        <v>0.5</v>
      </c>
      <c r="I36" s="76"/>
      <c r="J36" s="76"/>
      <c r="K36" s="76"/>
      <c r="L36" s="77"/>
    </row>
    <row r="37" spans="1:12" s="18" customFormat="1" ht="114.75" hidden="1" customHeight="1">
      <c r="A37" s="93"/>
      <c r="B37" s="10"/>
      <c r="C37" s="10"/>
      <c r="D37" s="94"/>
      <c r="E37" s="95"/>
      <c r="F37" s="96"/>
      <c r="G37" s="97"/>
      <c r="H37" s="98"/>
      <c r="I37" s="76"/>
      <c r="J37" s="76"/>
      <c r="K37" s="76"/>
      <c r="L37" s="77"/>
    </row>
    <row r="38" spans="1:12" s="18" customFormat="1" ht="114.75" hidden="1" customHeight="1">
      <c r="A38" s="57"/>
      <c r="B38" s="87" t="s">
        <v>29</v>
      </c>
      <c r="C38" s="99"/>
      <c r="D38" s="90">
        <f>AVERAGE(D36:D37)</f>
        <v>824.9</v>
      </c>
      <c r="E38" s="90">
        <f t="shared" ref="E38:G38" si="3">AVERAGE(E36:E37)</f>
        <v>22.6</v>
      </c>
      <c r="F38" s="90">
        <f t="shared" si="3"/>
        <v>54.85</v>
      </c>
      <c r="G38" s="100">
        <f t="shared" si="3"/>
        <v>65</v>
      </c>
      <c r="H38" s="101" t="s">
        <v>44</v>
      </c>
      <c r="I38" s="76"/>
      <c r="J38" s="76"/>
      <c r="K38" s="76"/>
      <c r="L38" s="77"/>
    </row>
    <row r="39" spans="1:12" ht="114.75" customHeight="1" thickBot="1">
      <c r="A39" s="102"/>
      <c r="B39" s="103"/>
      <c r="C39" s="103"/>
      <c r="D39" s="104"/>
      <c r="E39" s="104"/>
      <c r="F39" s="104"/>
      <c r="G39" s="104"/>
      <c r="H39" s="105"/>
      <c r="I39" s="106"/>
      <c r="J39" s="107"/>
      <c r="K39" s="107"/>
      <c r="L39" s="108"/>
    </row>
    <row r="40" spans="1:12" ht="114.75" customHeight="1" thickBot="1">
      <c r="A40" s="3"/>
      <c r="B40" s="215" t="s">
        <v>45</v>
      </c>
      <c r="C40" s="216"/>
      <c r="D40" s="216"/>
      <c r="E40" s="216"/>
      <c r="F40" s="216"/>
      <c r="G40" s="216"/>
      <c r="H40" s="216"/>
      <c r="I40" s="216"/>
      <c r="J40" s="216"/>
      <c r="K40" s="216"/>
      <c r="L40" s="217"/>
    </row>
    <row r="41" spans="1:12" ht="126.75" customHeight="1" thickBot="1">
      <c r="A41" s="109"/>
      <c r="B41" s="192" t="s">
        <v>3</v>
      </c>
      <c r="C41" s="218"/>
      <c r="D41" s="221" t="s">
        <v>5</v>
      </c>
      <c r="E41" s="222" t="s">
        <v>46</v>
      </c>
      <c r="F41" s="222" t="s">
        <v>47</v>
      </c>
      <c r="G41" s="222" t="s">
        <v>48</v>
      </c>
      <c r="H41" s="219" t="s">
        <v>49</v>
      </c>
      <c r="I41" s="188"/>
      <c r="J41" s="191"/>
      <c r="K41" s="191"/>
      <c r="L41" s="220"/>
    </row>
    <row r="42" spans="1:12" ht="216" customHeight="1" thickBot="1">
      <c r="A42" s="109"/>
      <c r="B42" s="219"/>
      <c r="C42" s="220"/>
      <c r="D42" s="221"/>
      <c r="E42" s="156"/>
      <c r="F42" s="156"/>
      <c r="G42" s="156"/>
      <c r="H42" s="66" t="s">
        <v>50</v>
      </c>
      <c r="I42" s="110" t="s">
        <v>51</v>
      </c>
      <c r="J42" s="111" t="s">
        <v>52</v>
      </c>
      <c r="K42" s="112" t="s">
        <v>53</v>
      </c>
      <c r="L42" s="113" t="s">
        <v>54</v>
      </c>
    </row>
    <row r="43" spans="1:12" ht="159.75" customHeight="1" thickBot="1">
      <c r="A43" s="114" t="s">
        <v>15</v>
      </c>
      <c r="B43" s="203"/>
      <c r="C43" s="204"/>
      <c r="D43" s="115" t="s">
        <v>18</v>
      </c>
      <c r="E43" s="7">
        <v>480</v>
      </c>
      <c r="F43" s="116" t="s">
        <v>55</v>
      </c>
      <c r="G43" s="117">
        <v>0.05</v>
      </c>
      <c r="H43" s="118">
        <v>0</v>
      </c>
      <c r="I43" s="119">
        <v>1</v>
      </c>
      <c r="J43" s="120" t="s">
        <v>56</v>
      </c>
      <c r="K43" s="120" t="s">
        <v>56</v>
      </c>
      <c r="L43" s="121">
        <v>2</v>
      </c>
    </row>
    <row r="44" spans="1:12" ht="114.75" customHeight="1" thickBot="1">
      <c r="A44" s="122" t="s">
        <v>57</v>
      </c>
      <c r="B44" s="205" t="s">
        <v>58</v>
      </c>
      <c r="C44" s="206"/>
      <c r="D44" s="123">
        <f>(583.5+584.2+584.1)/3</f>
        <v>583.93333333333339</v>
      </c>
      <c r="E44" s="124">
        <f>(264+255+257)/3</f>
        <v>258.66666666666669</v>
      </c>
      <c r="F44" s="125">
        <f>(12.58+10.78+11.68)/3</f>
        <v>11.68</v>
      </c>
      <c r="G44" s="126" t="s">
        <v>59</v>
      </c>
      <c r="H44" s="127">
        <v>0</v>
      </c>
      <c r="I44" s="127">
        <v>0</v>
      </c>
      <c r="J44" s="125">
        <f>(0.8+0.05+0.15)/3</f>
        <v>0.33333333333333331</v>
      </c>
      <c r="K44" s="125">
        <f>(98.76+99.42+99.37)/3</f>
        <v>99.183333333333337</v>
      </c>
      <c r="L44" s="128">
        <f>(0.44+0.53+0.48)/3</f>
        <v>0.48333333333333334</v>
      </c>
    </row>
    <row r="45" spans="1:12" ht="114.75" hidden="1" customHeight="1">
      <c r="A45" s="129"/>
      <c r="B45" s="207"/>
      <c r="C45" s="208"/>
      <c r="D45" s="130"/>
      <c r="E45" s="131"/>
      <c r="F45" s="132"/>
      <c r="G45" s="133"/>
      <c r="H45" s="134"/>
      <c r="I45" s="134"/>
      <c r="J45" s="133"/>
      <c r="K45" s="135"/>
      <c r="L45" s="136"/>
    </row>
    <row r="46" spans="1:12" ht="114.75" hidden="1" customHeight="1">
      <c r="A46" s="209" t="s">
        <v>29</v>
      </c>
      <c r="B46" s="210"/>
      <c r="C46" s="210"/>
      <c r="D46" s="137">
        <f>AVERAGE(D44:D45)</f>
        <v>583.93333333333339</v>
      </c>
      <c r="E46" s="138">
        <f t="shared" ref="E46:L46" si="4">AVERAGE(E44:E45)</f>
        <v>258.66666666666669</v>
      </c>
      <c r="F46" s="139">
        <f t="shared" si="4"/>
        <v>11.68</v>
      </c>
      <c r="G46" s="139" t="s">
        <v>59</v>
      </c>
      <c r="H46" s="139">
        <v>0</v>
      </c>
      <c r="I46" s="139">
        <v>0</v>
      </c>
      <c r="J46" s="139">
        <f t="shared" si="4"/>
        <v>0.33333333333333331</v>
      </c>
      <c r="K46" s="139">
        <f t="shared" si="4"/>
        <v>99.183333333333337</v>
      </c>
      <c r="L46" s="140">
        <f t="shared" si="4"/>
        <v>0.48333333333333334</v>
      </c>
    </row>
    <row r="47" spans="1:12" ht="114.75" customHeight="1">
      <c r="A47" s="141"/>
      <c r="B47" s="141"/>
      <c r="D47" s="142"/>
      <c r="E47" s="80"/>
      <c r="F47" s="142"/>
      <c r="G47" s="18"/>
      <c r="H47" s="143"/>
      <c r="I47" s="143"/>
      <c r="J47" s="18"/>
      <c r="K47" s="144"/>
      <c r="L47" s="80"/>
    </row>
  </sheetData>
  <mergeCells count="54">
    <mergeCell ref="B43:C43"/>
    <mergeCell ref="B44:C44"/>
    <mergeCell ref="B45:C45"/>
    <mergeCell ref="A46:C46"/>
    <mergeCell ref="H33:H34"/>
    <mergeCell ref="B36:C36"/>
    <mergeCell ref="B40:L40"/>
    <mergeCell ref="B41:C42"/>
    <mergeCell ref="D41:D42"/>
    <mergeCell ref="E41:E42"/>
    <mergeCell ref="F41:F42"/>
    <mergeCell ref="G41:G42"/>
    <mergeCell ref="H41:L41"/>
    <mergeCell ref="B33:C34"/>
    <mergeCell ref="D33:D34"/>
    <mergeCell ref="E33:E34"/>
    <mergeCell ref="A27:A29"/>
    <mergeCell ref="B27:C27"/>
    <mergeCell ref="B28:C28"/>
    <mergeCell ref="B29:C29"/>
    <mergeCell ref="B32:H32"/>
    <mergeCell ref="F33:F34"/>
    <mergeCell ref="G33:G34"/>
    <mergeCell ref="L15:L16"/>
    <mergeCell ref="A18:A20"/>
    <mergeCell ref="B23:H23"/>
    <mergeCell ref="B24:C25"/>
    <mergeCell ref="D24:D25"/>
    <mergeCell ref="E24:E25"/>
    <mergeCell ref="F24:F25"/>
    <mergeCell ref="G24:G25"/>
    <mergeCell ref="H24:H25"/>
    <mergeCell ref="B15:B16"/>
    <mergeCell ref="C15:C16"/>
    <mergeCell ref="D15:D16"/>
    <mergeCell ref="E15:E16"/>
    <mergeCell ref="F15:F16"/>
    <mergeCell ref="G15:K15"/>
    <mergeCell ref="A8:A11"/>
    <mergeCell ref="B8:B9"/>
    <mergeCell ref="B10:B11"/>
    <mergeCell ref="B12:C12"/>
    <mergeCell ref="B13:C13"/>
    <mergeCell ref="B14:L14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SEU7YU5J4REP-309372809-79874</_dlc_DocId>
    <_dlc_DocIdUrl xmlns="999f919b-ab5a-4db1-a56a-2b12b49855bf">
      <Url>https://swpgh.sharepoint.com/sites/swpnpa/_layouts/15/DocIdRedir.aspx?ID=SEU7YU5J4REP-309372809-79874</Url>
      <Description>SEU7YU5J4REP-309372809-79874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69AF655-D808-4EA0-90B2-B0258AB1685B}"/>
</file>

<file path=customXml/itemProps2.xml><?xml version="1.0" encoding="utf-8"?>
<ds:datastoreItem xmlns:ds="http://schemas.openxmlformats.org/officeDocument/2006/customXml" ds:itemID="{E4B13A99-3628-4BD9-9796-B69D6BE03CB9}"/>
</file>

<file path=customXml/itemProps3.xml><?xml version="1.0" encoding="utf-8"?>
<ds:datastoreItem xmlns:ds="http://schemas.openxmlformats.org/officeDocument/2006/customXml" ds:itemID="{D14A10F1-5CDC-4057-A0D3-DACB326E637E}"/>
</file>

<file path=customXml/itemProps4.xml><?xml version="1.0" encoding="utf-8"?>
<ds:datastoreItem xmlns:ds="http://schemas.openxmlformats.org/officeDocument/2006/customXml" ds:itemID="{DAA7A383-4EC8-4BAA-9535-DBD65C4F28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2024-11-13T20:09:02Z</dcterms:created>
  <dcterms:modified xsi:type="dcterms:W3CDTF">2024-12-03T12:12:07Z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ed16f7af-af34-4e1b-91f5-ebbb2b31f51e</vt:lpwstr>
  </property>
  <property fmtid="{D5CDD505-2E9C-101B-9397-08002B2CF9AE}" pid="4" name="MediaServiceImageTags">
    <vt:lpwstr/>
  </property>
</Properties>
</file>