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Collective/"/>
    </mc:Choice>
  </mc:AlternateContent>
  <xr:revisionPtr revIDLastSave="10" documentId="8_{0116D8E7-B600-4129-B6E6-959968A7C773}" xr6:coauthVersionLast="47" xr6:coauthVersionMax="47" xr10:uidLastSave="{E8FDF205-FD82-474F-A231-96668B62A5FE}"/>
  <bookViews>
    <workbookView xWindow="-120" yWindow="-120" windowWidth="29040" windowHeight="15720" xr2:uid="{77D1C1D7-33BF-4EF1-96FD-8A051E718807}"/>
  </bookViews>
  <sheets>
    <sheet name="JULY WEEK 4" sheetId="1" r:id="rId1"/>
  </sheets>
  <definedNames>
    <definedName name="_xlnm.Print_Area" localSheetId="0">'JULY WEEK 4'!$A$1:$M$29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H29" i="1"/>
  <c r="L27" i="1"/>
  <c r="L29" i="1" s="1"/>
  <c r="K27" i="1"/>
  <c r="K29" i="1" s="1"/>
  <c r="J27" i="1"/>
  <c r="J29" i="1" s="1"/>
  <c r="F27" i="1"/>
  <c r="F29" i="1" s="1"/>
  <c r="E27" i="1"/>
  <c r="E29" i="1" s="1"/>
  <c r="D27" i="1"/>
  <c r="D29" i="1" s="1"/>
  <c r="G21" i="1"/>
  <c r="F21" i="1"/>
  <c r="E21" i="1"/>
  <c r="D21" i="1"/>
</calcChain>
</file>

<file path=xl/sharedStrings.xml><?xml version="1.0" encoding="utf-8"?>
<sst xmlns="http://schemas.openxmlformats.org/spreadsheetml/2006/main" count="86" uniqueCount="57">
  <si>
    <t>NATIONAL PETROLEUM AUTHORITY</t>
  </si>
  <si>
    <t>Petroleum Product Quality Indicators
July 21, 2024 -  July 27, 2024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</si>
  <si>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</si>
  <si>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</si>
  <si>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</si>
  <si>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</si>
  <si>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</si>
  <si>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</si>
  <si>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</si>
  <si>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</si>
  <si>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</si>
  <si>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</si>
  <si>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</si>
  <si>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</si>
  <si>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</si>
  <si>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</si>
  <si>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</si>
  <si>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</si>
  <si>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</si>
  <si>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</si>
  <si>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</si>
  <si>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140:2024</t>
  </si>
  <si>
    <t>MT TORM ANABEL</t>
  </si>
  <si>
    <t>Regular</t>
  </si>
  <si>
    <t xml:space="preserve"> Refinery</t>
  </si>
  <si>
    <t xml:space="preserve">Regular 50
</t>
  </si>
  <si>
    <t xml:space="preserve">Regular 91
Premium 95 </t>
  </si>
  <si>
    <t>SENTUO OIL REFINERY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</si>
  <si>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</si>
  <si>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</si>
  <si>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</si>
  <si>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</si>
  <si>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</si>
  <si>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</si>
  <si>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</si>
  <si>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</si>
  <si>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PERICLES</t>
  </si>
  <si>
    <t>L1.5</t>
  </si>
  <si>
    <t>MT AVAX</t>
  </si>
  <si>
    <t>L1.0</t>
  </si>
  <si>
    <t>AVERAGE</t>
  </si>
  <si>
    <t xml:space="preserve">LPG </t>
  </si>
  <si>
    <t>VESSEL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</si>
  <si>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</si>
  <si>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</si>
  <si>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</si>
  <si>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</si>
  <si>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</si>
  <si>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</si>
  <si>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</si>
  <si>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</si>
  <si>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</si>
  <si>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</si>
  <si>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</si>
  <si>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</si>
  <si>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>GT ALFRED TEMILE 10</t>
  </si>
  <si>
    <t>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</si>
</sst>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1" fillId="0" borderId="8" xfId="0" applyFont="1" applyBorder="1"/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 wrapText="1"/>
    </xf>
    <xf numFmtId="164" fontId="1" fillId="0" borderId="29" xfId="0" applyNumberFormat="1" applyFont="1" applyBorder="1" applyAlignment="1">
      <alignment horizontal="center" vertical="center" wrapText="1"/>
    </xf>
    <xf numFmtId="164" fontId="1" fillId="0" borderId="31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3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3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164" fontId="3" fillId="0" borderId="38" xfId="0" applyNumberFormat="1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7" xfId="0" applyFont="1" applyBorder="1"/>
    <xf numFmtId="164" fontId="3" fillId="0" borderId="0" xfId="0" applyNumberFormat="1" applyFont="1" applyAlignment="1">
      <alignment horizontal="center" vertical="center"/>
    </xf>
    <xf numFmtId="0" fontId="3" fillId="0" borderId="5" xfId="0" applyFont="1" applyBorder="1" applyAlignment="1">
      <alignment wrapText="1"/>
    </xf>
    <xf numFmtId="0" fontId="3" fillId="0" borderId="49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49" fontId="3" fillId="0" borderId="53" xfId="0" applyNumberFormat="1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2" fontId="3" fillId="0" borderId="55" xfId="0" applyNumberFormat="1" applyFont="1" applyBorder="1" applyAlignment="1">
      <alignment horizontal="center" vertical="center" wrapText="1"/>
    </xf>
    <xf numFmtId="2" fontId="3" fillId="0" borderId="34" xfId="0" applyNumberFormat="1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1" fontId="4" fillId="0" borderId="24" xfId="0" applyNumberFormat="1" applyFont="1" applyBorder="1" applyAlignment="1">
      <alignment horizontal="center" vertical="center"/>
    </xf>
    <xf numFmtId="1" fontId="4" fillId="0" borderId="56" xfId="0" applyNumberFormat="1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2" fontId="4" fillId="0" borderId="56" xfId="0" applyNumberFormat="1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4" fontId="1" fillId="0" borderId="57" xfId="0" applyNumberFormat="1" applyFont="1" applyBorder="1" applyAlignment="1" applyProtection="1">
      <alignment horizontal="center" vertical="center"/>
      <protection locked="0"/>
    </xf>
    <xf numFmtId="1" fontId="1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 applyProtection="1">
      <alignment horizontal="center" vertical="center"/>
      <protection locked="0"/>
    </xf>
    <xf numFmtId="0" fontId="1" fillId="0" borderId="58" xfId="0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 wrapText="1"/>
    </xf>
    <xf numFmtId="2" fontId="1" fillId="0" borderId="58" xfId="0" quotePrefix="1" applyNumberFormat="1" applyFont="1" applyBorder="1" applyAlignment="1">
      <alignment horizontal="center" vertical="center"/>
    </xf>
    <xf numFmtId="2" fontId="1" fillId="0" borderId="59" xfId="0" applyNumberFormat="1" applyFont="1" applyBorder="1" applyAlignment="1">
      <alignment horizontal="center" vertical="center"/>
    </xf>
    <xf numFmtId="164" fontId="1" fillId="0" borderId="56" xfId="0" applyNumberFormat="1" applyFont="1" applyBorder="1" applyAlignment="1" applyProtection="1">
      <alignment horizontal="center" vertical="center"/>
      <protection locked="0"/>
    </xf>
    <xf numFmtId="1" fontId="1" fillId="0" borderId="56" xfId="0" applyNumberFormat="1" applyFont="1" applyBorder="1" applyAlignment="1" applyProtection="1">
      <alignment horizontal="center" vertical="center"/>
      <protection locked="0"/>
    </xf>
    <xf numFmtId="2" fontId="1" fillId="0" borderId="56" xfId="0" applyNumberFormat="1" applyFont="1" applyBorder="1" applyAlignment="1" applyProtection="1">
      <alignment horizontal="center" vertical="center"/>
      <protection locked="0"/>
    </xf>
    <xf numFmtId="2" fontId="1" fillId="0" borderId="52" xfId="0" applyNumberFormat="1" applyFont="1" applyBorder="1" applyAlignment="1" applyProtection="1">
      <alignment horizontal="center" vertical="center"/>
      <protection locked="0"/>
    </xf>
    <xf numFmtId="0" fontId="3" fillId="7" borderId="0" xfId="0" applyFont="1" applyFill="1" applyAlignment="1">
      <alignment horizontal="center" vertical="center" wrapText="1"/>
    </xf>
    <xf numFmtId="2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quotePrefix="1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6" borderId="32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 wrapText="1"/>
    </xf>
    <xf numFmtId="0" fontId="3" fillId="7" borderId="56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2FA8FB-FA74-495D-B4C8-1B7A4E335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74434F-CA62-4327-9754-35B9F98C5BF3}"/>
            </a:ext>
            <a:ext uri="{147F2762-F138-4A5C-976F-8EAC2B608ADB}">
              <a16:predDERef xmlns:a16="http://schemas.microsoft.com/office/drawing/2014/main" pred="{51823129-AACB-407F-89DA-F6606628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0CC2CF-1EBB-45BB-9B4D-6FC4D306298F}"/>
            </a:ext>
            <a:ext uri="{147F2762-F138-4A5C-976F-8EAC2B608ADB}">
              <a16:predDERef xmlns:a16="http://schemas.microsoft.com/office/drawing/2014/main" pred="{0DABBC7A-68F3-494D-9E53-D29CCA98C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62AC360-A8DB-445E-A832-DD70C4320E70}"/>
            </a:ext>
            <a:ext uri="{147F2762-F138-4A5C-976F-8EAC2B608ADB}">
              <a16:predDERef xmlns:a16="http://schemas.microsoft.com/office/drawing/2014/main" pred="{ADFF36F2-E029-44B9-B0D1-29C01A422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7283F32-F084-4C6F-AD7C-71A3C0B49FF2}"/>
            </a:ext>
            <a:ext uri="{147F2762-F138-4A5C-976F-8EAC2B608ADB}">
              <a16:predDERef xmlns:a16="http://schemas.microsoft.com/office/drawing/2014/main" pred="{3536BB72-DA7E-441D-97FC-C804C0281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F92F825-C866-4468-A243-3CC458BA957C}"/>
            </a:ext>
            <a:ext uri="{147F2762-F138-4A5C-976F-8EAC2B608ADB}">
              <a16:predDERef xmlns:a16="http://schemas.microsoft.com/office/drawing/2014/main" pred="{C20C2FBA-22DB-4CC5-8B4F-24285BCBF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E90086A-0593-4922-8B8B-344D0FDE1BCB}"/>
            </a:ext>
            <a:ext uri="{147F2762-F138-4A5C-976F-8EAC2B608ADB}">
              <a16:predDERef xmlns:a16="http://schemas.microsoft.com/office/drawing/2014/main" pred="{9A1B9E92-7D78-47FE-8D36-7BCEBC95E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5DDFC1-6176-4F38-B279-1AE204C3BA8C}"/>
            </a:ext>
            <a:ext uri="{147F2762-F138-4A5C-976F-8EAC2B608ADB}">
              <a16:predDERef xmlns:a16="http://schemas.microsoft.com/office/drawing/2014/main" pred="{8173588A-E655-43A7-953E-D36356D9B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1</xdr:col>
      <xdr:colOff>1131094</xdr:colOff>
      <xdr:row>2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EA0F4C4-0287-451C-B3BD-4C917415A7C7}"/>
            </a:ext>
            <a:ext uri="{147F2762-F138-4A5C-976F-8EAC2B608ADB}">
              <a16:predDERef xmlns:a16="http://schemas.microsoft.com/office/drawing/2014/main" pred="{8D042D7D-BE55-422C-9C18-BEC6AFA8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9974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8AEA-9810-4177-A18F-9440AE337E08}">
  <dimension ref="A1:L30"/>
  <sheetViews>
    <sheetView tabSelected="1" view="pageBreakPreview" zoomScale="25" zoomScaleNormal="100" zoomScaleSheetLayoutView="25" workbookViewId="0">
      <selection activeCell="B3" sqref="B3:L3"/>
    </sheetView>
  </sheetViews>
  <sheetFormatPr defaultColWidth="20.85546875" defaultRowHeight="114.75" customHeight="1"/>
  <cols>
    <col min="1" max="1" width="79.85546875" style="2" customWidth="1"/>
    <col min="2" max="2" width="114.42578125" style="2" customWidth="1"/>
    <col min="3" max="3" width="52.140625" style="2" customWidth="1"/>
    <col min="4" max="4" width="68.7109375" style="2" customWidth="1"/>
    <col min="5" max="5" width="65.7109375" style="2" customWidth="1"/>
    <col min="6" max="6" width="70.7109375" style="2" customWidth="1"/>
    <col min="7" max="7" width="75.28515625" style="2" customWidth="1"/>
    <col min="8" max="8" width="74.42578125" style="2" customWidth="1"/>
    <col min="9" max="9" width="83.7109375" style="2" customWidth="1"/>
    <col min="10" max="10" width="69.85546875" style="2" customWidth="1"/>
    <col min="11" max="11" width="56" style="2" customWidth="1"/>
    <col min="12" max="12" width="85.42578125" style="2" customWidth="1"/>
    <col min="13" max="16384" width="20.85546875" style="2"/>
  </cols>
  <sheetData>
    <row r="1" spans="1:12" ht="90" customHeight="1" thickBot="1">
      <c r="A1" s="1"/>
      <c r="B1" s="92" t="s">
        <v>0</v>
      </c>
      <c r="C1" s="93"/>
      <c r="D1" s="93"/>
      <c r="E1" s="93"/>
      <c r="F1" s="93"/>
      <c r="G1" s="93"/>
      <c r="H1" s="93"/>
      <c r="I1" s="93"/>
      <c r="J1" s="93"/>
      <c r="K1" s="93"/>
      <c r="L1" s="94"/>
    </row>
    <row r="2" spans="1:12" ht="179.25" customHeight="1">
      <c r="A2" s="3"/>
      <c r="B2" s="95" t="s">
        <v>1</v>
      </c>
      <c r="C2" s="96"/>
      <c r="D2" s="96"/>
      <c r="E2" s="96"/>
      <c r="F2" s="96"/>
      <c r="G2" s="96"/>
      <c r="H2" s="96"/>
      <c r="I2" s="96"/>
      <c r="J2" s="96"/>
      <c r="K2" s="96"/>
      <c r="L2" s="97"/>
    </row>
    <row r="3" spans="1:12" ht="114.75" customHeight="1" thickBot="1">
      <c r="A3" s="4"/>
      <c r="B3" s="110" t="s">
        <v>2</v>
      </c>
      <c r="C3" s="110"/>
      <c r="D3" s="110"/>
      <c r="E3" s="110"/>
      <c r="F3" s="110"/>
      <c r="G3" s="110"/>
      <c r="H3" s="110"/>
      <c r="I3" s="110"/>
      <c r="J3" s="110"/>
      <c r="K3" s="110"/>
      <c r="L3" s="111"/>
    </row>
    <row r="4" spans="1:12" ht="114.75" customHeight="1" thickBot="1">
      <c r="A4" s="3"/>
      <c r="B4" s="98" t="s">
        <v>3</v>
      </c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2" s="10" customFormat="1" ht="114.75" customHeight="1" thickBot="1">
      <c r="A5" s="5"/>
      <c r="B5" s="99" t="s">
        <v>4</v>
      </c>
      <c r="C5" s="101" t="s">
        <v>5</v>
      </c>
      <c r="D5" s="103" t="s">
        <v>6</v>
      </c>
      <c r="E5" s="104" t="s">
        <v>7</v>
      </c>
      <c r="F5" s="99" t="s">
        <v>8</v>
      </c>
      <c r="G5" s="106" t="s">
        <v>9</v>
      </c>
      <c r="H5" s="107"/>
      <c r="I5" s="107"/>
      <c r="J5" s="107"/>
      <c r="K5" s="108"/>
      <c r="L5" s="109" t="s">
        <v>10</v>
      </c>
    </row>
    <row r="6" spans="1:12" s="17" customFormat="1" ht="184.5" customHeight="1" thickBot="1">
      <c r="A6" s="11"/>
      <c r="B6" s="100"/>
      <c r="C6" s="102"/>
      <c r="D6" s="103"/>
      <c r="E6" s="105"/>
      <c r="F6" s="101"/>
      <c r="G6" s="13" t="s">
        <v>11</v>
      </c>
      <c r="H6" s="14" t="s">
        <v>12</v>
      </c>
      <c r="I6" s="15" t="s">
        <v>13</v>
      </c>
      <c r="J6" s="14" t="s">
        <v>14</v>
      </c>
      <c r="K6" s="16" t="s">
        <v>15</v>
      </c>
      <c r="L6" s="102"/>
    </row>
    <row r="7" spans="1:12" s="17" customFormat="1" ht="114.75" customHeight="1" thickBot="1">
      <c r="A7" s="6" t="s">
        <v>16</v>
      </c>
      <c r="B7" s="18"/>
      <c r="C7" s="19"/>
      <c r="D7" s="8" t="s">
        <v>17</v>
      </c>
      <c r="E7" s="9">
        <v>50</v>
      </c>
      <c r="F7" s="8" t="s">
        <v>18</v>
      </c>
      <c r="G7" s="9" t="s">
        <v>19</v>
      </c>
      <c r="H7" s="8">
        <v>70</v>
      </c>
      <c r="I7" s="9">
        <v>120</v>
      </c>
      <c r="J7" s="8">
        <v>185</v>
      </c>
      <c r="K7" s="9">
        <v>215</v>
      </c>
      <c r="L7" s="8" t="s">
        <v>20</v>
      </c>
    </row>
    <row r="8" spans="1:12" s="17" customFormat="1" ht="114.75" customHeight="1" thickBot="1">
      <c r="A8" s="20" t="s">
        <v>21</v>
      </c>
      <c r="B8" s="21" t="s">
        <v>22</v>
      </c>
      <c r="C8" s="22" t="s">
        <v>23</v>
      </c>
      <c r="D8" s="23">
        <v>721.8</v>
      </c>
      <c r="E8" s="23">
        <v>39</v>
      </c>
      <c r="F8" s="24">
        <v>91</v>
      </c>
      <c r="G8" s="24">
        <v>36</v>
      </c>
      <c r="H8" s="24">
        <v>49</v>
      </c>
      <c r="I8" s="24">
        <v>72</v>
      </c>
      <c r="J8" s="24">
        <v>135</v>
      </c>
      <c r="K8" s="24">
        <v>172</v>
      </c>
      <c r="L8" s="25">
        <v>61</v>
      </c>
    </row>
    <row r="9" spans="1:12" s="17" customFormat="1" ht="114.75" customHeight="1" thickBot="1">
      <c r="A9" s="5"/>
      <c r="B9" s="10"/>
      <c r="D9" s="26"/>
      <c r="E9" s="26"/>
      <c r="F9" s="26"/>
      <c r="G9" s="26"/>
      <c r="H9" s="26"/>
      <c r="I9" s="26"/>
      <c r="J9" s="26"/>
      <c r="K9" s="26"/>
      <c r="L9" s="27"/>
    </row>
    <row r="10" spans="1:12" s="17" customFormat="1" ht="114.75" hidden="1" customHeight="1" thickBot="1">
      <c r="A10" s="3"/>
      <c r="B10" s="112" t="s">
        <v>3</v>
      </c>
      <c r="C10" s="113"/>
      <c r="D10" s="113"/>
      <c r="E10" s="113"/>
      <c r="F10" s="113"/>
      <c r="G10" s="113"/>
      <c r="H10" s="113"/>
      <c r="I10" s="113"/>
      <c r="J10" s="113"/>
      <c r="K10" s="113"/>
      <c r="L10" s="114"/>
    </row>
    <row r="11" spans="1:12" s="17" customFormat="1" ht="114.75" hidden="1" customHeight="1" thickBot="1">
      <c r="A11" s="5"/>
      <c r="B11" s="99" t="s">
        <v>24</v>
      </c>
      <c r="C11" s="100" t="s">
        <v>5</v>
      </c>
      <c r="D11" s="103" t="s">
        <v>6</v>
      </c>
      <c r="E11" s="104" t="s">
        <v>7</v>
      </c>
      <c r="F11" s="103" t="s">
        <v>8</v>
      </c>
      <c r="G11" s="116" t="s">
        <v>9</v>
      </c>
      <c r="H11" s="117"/>
      <c r="I11" s="116"/>
      <c r="J11" s="117"/>
      <c r="K11" s="116"/>
      <c r="L11" s="101" t="s">
        <v>10</v>
      </c>
    </row>
    <row r="12" spans="1:12" s="17" customFormat="1" ht="114.75" hidden="1" customHeight="1" thickBot="1">
      <c r="A12" s="11"/>
      <c r="B12" s="100"/>
      <c r="C12" s="115"/>
      <c r="D12" s="101"/>
      <c r="E12" s="105"/>
      <c r="F12" s="101"/>
      <c r="G12" s="13" t="s">
        <v>11</v>
      </c>
      <c r="H12" s="7" t="s">
        <v>12</v>
      </c>
      <c r="I12" s="13" t="s">
        <v>13</v>
      </c>
      <c r="J12" s="7" t="s">
        <v>14</v>
      </c>
      <c r="K12" s="13" t="s">
        <v>15</v>
      </c>
      <c r="L12" s="118"/>
    </row>
    <row r="13" spans="1:12" s="17" customFormat="1" ht="114.75" hidden="1" customHeight="1" thickBot="1">
      <c r="A13" s="28" t="s">
        <v>16</v>
      </c>
      <c r="B13" s="29"/>
      <c r="C13" s="30"/>
      <c r="D13" s="8" t="s">
        <v>17</v>
      </c>
      <c r="E13" s="9" t="s">
        <v>25</v>
      </c>
      <c r="F13" s="8" t="s">
        <v>26</v>
      </c>
      <c r="G13" s="9" t="s">
        <v>19</v>
      </c>
      <c r="H13" s="8">
        <v>70</v>
      </c>
      <c r="I13" s="9">
        <v>120</v>
      </c>
      <c r="J13" s="8">
        <v>185</v>
      </c>
      <c r="K13" s="9">
        <v>215</v>
      </c>
      <c r="L13" s="8" t="s">
        <v>20</v>
      </c>
    </row>
    <row r="14" spans="1:12" s="17" customFormat="1" ht="114.75" hidden="1" customHeight="1" thickBot="1">
      <c r="A14" s="31" t="s">
        <v>21</v>
      </c>
      <c r="B14" s="32" t="s">
        <v>27</v>
      </c>
      <c r="C14" s="33" t="s">
        <v>23</v>
      </c>
      <c r="D14" s="34"/>
      <c r="E14" s="35"/>
      <c r="F14" s="36"/>
      <c r="G14" s="37"/>
      <c r="H14" s="38"/>
      <c r="I14" s="37"/>
      <c r="J14" s="38"/>
      <c r="K14" s="37"/>
      <c r="L14" s="38"/>
    </row>
    <row r="15" spans="1:12" s="17" customFormat="1" ht="114.75" customHeight="1" thickBot="1">
      <c r="A15" s="39" t="s">
        <v>28</v>
      </c>
      <c r="B15" s="119" t="s">
        <v>29</v>
      </c>
      <c r="C15" s="120"/>
      <c r="D15" s="120"/>
      <c r="E15" s="120"/>
      <c r="F15" s="120"/>
      <c r="G15" s="120"/>
      <c r="H15" s="121"/>
      <c r="L15" s="40"/>
    </row>
    <row r="16" spans="1:12" ht="114.75" customHeight="1" thickBot="1">
      <c r="A16" s="41"/>
      <c r="B16" s="122" t="s">
        <v>4</v>
      </c>
      <c r="C16" s="123"/>
      <c r="D16" s="124" t="s">
        <v>6</v>
      </c>
      <c r="E16" s="126" t="s">
        <v>7</v>
      </c>
      <c r="F16" s="124" t="s">
        <v>30</v>
      </c>
      <c r="G16" s="126" t="s">
        <v>31</v>
      </c>
      <c r="H16" s="124" t="s">
        <v>32</v>
      </c>
      <c r="I16" s="43"/>
      <c r="J16" s="43"/>
      <c r="K16" s="43"/>
      <c r="L16" s="40"/>
    </row>
    <row r="17" spans="1:12" ht="85.5" customHeight="1" thickBot="1">
      <c r="A17" s="41"/>
      <c r="B17" s="122"/>
      <c r="C17" s="123"/>
      <c r="D17" s="125"/>
      <c r="E17" s="105"/>
      <c r="F17" s="125"/>
      <c r="G17" s="105"/>
      <c r="H17" s="125"/>
      <c r="I17" s="43"/>
      <c r="J17" s="43"/>
      <c r="K17" s="43"/>
      <c r="L17" s="40"/>
    </row>
    <row r="18" spans="1:12" ht="120.75" thickBot="1">
      <c r="A18" s="12" t="s">
        <v>16</v>
      </c>
      <c r="B18" s="44"/>
      <c r="C18" s="45"/>
      <c r="D18" s="7" t="s">
        <v>33</v>
      </c>
      <c r="E18" s="46">
        <v>50</v>
      </c>
      <c r="F18" s="47">
        <v>46</v>
      </c>
      <c r="G18" s="48" t="s">
        <v>34</v>
      </c>
      <c r="H18" s="47">
        <v>3</v>
      </c>
      <c r="I18" s="43"/>
      <c r="J18" s="43"/>
      <c r="K18" s="43"/>
      <c r="L18" s="40"/>
    </row>
    <row r="19" spans="1:12" ht="111.75" customHeight="1" thickBot="1">
      <c r="A19" s="127" t="s">
        <v>35</v>
      </c>
      <c r="B19" s="130" t="s">
        <v>36</v>
      </c>
      <c r="C19" s="131"/>
      <c r="D19" s="49">
        <v>830.2</v>
      </c>
      <c r="E19" s="50">
        <v>7.1</v>
      </c>
      <c r="F19" s="49">
        <v>53.2</v>
      </c>
      <c r="G19" s="50">
        <v>62</v>
      </c>
      <c r="H19" s="49" t="s">
        <v>37</v>
      </c>
      <c r="I19" s="43"/>
      <c r="J19" s="43"/>
      <c r="K19" s="43"/>
      <c r="L19" s="40"/>
    </row>
    <row r="20" spans="1:12" s="17" customFormat="1" ht="130.5" customHeight="1" thickBot="1">
      <c r="A20" s="128"/>
      <c r="B20" s="132" t="s">
        <v>38</v>
      </c>
      <c r="C20" s="133"/>
      <c r="D20" s="51">
        <v>831.9</v>
      </c>
      <c r="E20" s="52">
        <v>5</v>
      </c>
      <c r="F20" s="51">
        <v>53.1</v>
      </c>
      <c r="G20" s="52">
        <v>66</v>
      </c>
      <c r="H20" s="51" t="s">
        <v>39</v>
      </c>
      <c r="I20" s="53"/>
      <c r="J20" s="53"/>
      <c r="K20" s="53"/>
      <c r="L20" s="54"/>
    </row>
    <row r="21" spans="1:12" s="17" customFormat="1" ht="114.75" customHeight="1" thickBot="1">
      <c r="A21" s="129"/>
      <c r="B21" s="134" t="s">
        <v>40</v>
      </c>
      <c r="C21" s="135"/>
      <c r="D21" s="55">
        <f>AVERAGE(D19:D20)</f>
        <v>831.05</v>
      </c>
      <c r="E21" s="55">
        <f t="shared" ref="E21:G21" si="0">AVERAGE(E19:E20)</f>
        <v>6.05</v>
      </c>
      <c r="F21" s="55">
        <f t="shared" si="0"/>
        <v>53.150000000000006</v>
      </c>
      <c r="G21" s="55">
        <f t="shared" si="0"/>
        <v>64</v>
      </c>
      <c r="H21" s="56" t="s">
        <v>37</v>
      </c>
      <c r="I21" s="57"/>
      <c r="J21" s="2"/>
      <c r="K21" s="2"/>
      <c r="L21" s="58"/>
    </row>
    <row r="22" spans="1:12" s="17" customFormat="1" ht="117.75" customHeight="1" thickBot="1">
      <c r="A22" s="5"/>
      <c r="B22" s="10"/>
      <c r="C22" s="10"/>
      <c r="D22" s="59"/>
      <c r="E22" s="59"/>
      <c r="F22" s="59"/>
      <c r="G22" s="59"/>
      <c r="H22" s="59"/>
      <c r="I22" s="57"/>
      <c r="J22" s="2"/>
      <c r="K22" s="2"/>
      <c r="L22" s="58"/>
    </row>
    <row r="23" spans="1:12" ht="114.75" customHeight="1" thickBot="1">
      <c r="A23" s="3"/>
      <c r="B23" s="136" t="s">
        <v>41</v>
      </c>
      <c r="C23" s="137"/>
      <c r="D23" s="137"/>
      <c r="E23" s="137"/>
      <c r="F23" s="137"/>
      <c r="G23" s="137"/>
      <c r="H23" s="137"/>
      <c r="I23" s="137"/>
      <c r="J23" s="137"/>
      <c r="K23" s="137"/>
      <c r="L23" s="138"/>
    </row>
    <row r="24" spans="1:12" ht="126.75" customHeight="1" thickBot="1">
      <c r="A24" s="60"/>
      <c r="B24" s="115" t="s">
        <v>42</v>
      </c>
      <c r="C24" s="149"/>
      <c r="D24" s="151" t="s">
        <v>6</v>
      </c>
      <c r="E24" s="118" t="s">
        <v>43</v>
      </c>
      <c r="F24" s="118" t="s">
        <v>44</v>
      </c>
      <c r="G24" s="118" t="s">
        <v>45</v>
      </c>
      <c r="H24" s="139" t="s">
        <v>46</v>
      </c>
      <c r="I24" s="123"/>
      <c r="J24" s="126"/>
      <c r="K24" s="126"/>
      <c r="L24" s="140"/>
    </row>
    <row r="25" spans="1:12" ht="216" customHeight="1" thickBot="1">
      <c r="A25" s="60"/>
      <c r="B25" s="139"/>
      <c r="C25" s="150"/>
      <c r="D25" s="151"/>
      <c r="E25" s="102"/>
      <c r="F25" s="102"/>
      <c r="G25" s="102"/>
      <c r="H25" s="42" t="s">
        <v>47</v>
      </c>
      <c r="I25" s="61" t="s">
        <v>48</v>
      </c>
      <c r="J25" s="62" t="s">
        <v>49</v>
      </c>
      <c r="K25" s="63" t="s">
        <v>50</v>
      </c>
      <c r="L25" s="64" t="s">
        <v>51</v>
      </c>
    </row>
    <row r="26" spans="1:12" ht="159.75" customHeight="1" thickBot="1">
      <c r="A26" s="7" t="s">
        <v>16</v>
      </c>
      <c r="B26" s="141"/>
      <c r="C26" s="142"/>
      <c r="D26" s="65" t="s">
        <v>19</v>
      </c>
      <c r="E26" s="7">
        <v>480</v>
      </c>
      <c r="F26" s="66" t="s">
        <v>52</v>
      </c>
      <c r="G26" s="67">
        <v>0.05</v>
      </c>
      <c r="H26" s="68">
        <v>0</v>
      </c>
      <c r="I26" s="69">
        <v>1</v>
      </c>
      <c r="J26" s="70" t="s">
        <v>53</v>
      </c>
      <c r="K26" s="70" t="s">
        <v>53</v>
      </c>
      <c r="L26" s="70">
        <v>2</v>
      </c>
    </row>
    <row r="27" spans="1:12" ht="114.75" customHeight="1" thickBot="1">
      <c r="A27" s="20" t="s">
        <v>54</v>
      </c>
      <c r="B27" s="143" t="s">
        <v>55</v>
      </c>
      <c r="C27" s="144"/>
      <c r="D27" s="71">
        <f>(578.1+577.9)/2</f>
        <v>578</v>
      </c>
      <c r="E27" s="72">
        <f>(298+300)/2</f>
        <v>299</v>
      </c>
      <c r="F27" s="73">
        <f>(7.68+7.84)/2</f>
        <v>7.76</v>
      </c>
      <c r="G27" s="73" t="s">
        <v>56</v>
      </c>
      <c r="H27" s="74">
        <v>0</v>
      </c>
      <c r="I27" s="74">
        <v>0</v>
      </c>
      <c r="J27" s="74">
        <f>(0.3+0.23)/2</f>
        <v>0.26500000000000001</v>
      </c>
      <c r="K27" s="73">
        <f>(98.33+98.22)/2</f>
        <v>98.275000000000006</v>
      </c>
      <c r="L27" s="75">
        <f>(1.37+1.55)/2</f>
        <v>1.46</v>
      </c>
    </row>
    <row r="28" spans="1:12" ht="114.75" hidden="1" customHeight="1" thickBot="1">
      <c r="A28" s="76"/>
      <c r="B28" s="145"/>
      <c r="C28" s="146"/>
      <c r="D28" s="77"/>
      <c r="E28" s="78"/>
      <c r="F28" s="79"/>
      <c r="G28" s="80"/>
      <c r="H28" s="81"/>
      <c r="I28" s="81"/>
      <c r="J28" s="80"/>
      <c r="K28" s="82"/>
      <c r="L28" s="83"/>
    </row>
    <row r="29" spans="1:12" ht="114.75" hidden="1" customHeight="1" thickBot="1">
      <c r="A29" s="147" t="s">
        <v>40</v>
      </c>
      <c r="B29" s="148"/>
      <c r="C29" s="148"/>
      <c r="D29" s="84">
        <f>AVERAGE(D27:D28)</f>
        <v>578</v>
      </c>
      <c r="E29" s="85">
        <f t="shared" ref="E29:L29" si="1">AVERAGE(E27:E28)</f>
        <v>299</v>
      </c>
      <c r="F29" s="86">
        <f t="shared" si="1"/>
        <v>7.76</v>
      </c>
      <c r="G29" s="86" t="s">
        <v>56</v>
      </c>
      <c r="H29" s="86">
        <f t="shared" si="1"/>
        <v>0</v>
      </c>
      <c r="I29" s="86">
        <f t="shared" si="1"/>
        <v>0</v>
      </c>
      <c r="J29" s="86">
        <f t="shared" si="1"/>
        <v>0.26500000000000001</v>
      </c>
      <c r="K29" s="86">
        <f t="shared" si="1"/>
        <v>98.275000000000006</v>
      </c>
      <c r="L29" s="87">
        <f t="shared" si="1"/>
        <v>1.46</v>
      </c>
    </row>
    <row r="30" spans="1:12" ht="114.75" customHeight="1">
      <c r="A30" s="88"/>
      <c r="B30" s="88"/>
      <c r="D30" s="89"/>
      <c r="E30" s="57"/>
      <c r="F30" s="89"/>
      <c r="G30" s="17"/>
      <c r="H30" s="90"/>
      <c r="I30" s="90"/>
      <c r="J30" s="17"/>
      <c r="K30" s="91"/>
      <c r="L30" s="57"/>
    </row>
  </sheetData>
  <mergeCells count="41">
    <mergeCell ref="H24:L24"/>
    <mergeCell ref="B26:C26"/>
    <mergeCell ref="B27:C27"/>
    <mergeCell ref="B28:C28"/>
    <mergeCell ref="A29:C29"/>
    <mergeCell ref="B24:C25"/>
    <mergeCell ref="D24:D25"/>
    <mergeCell ref="E24:E25"/>
    <mergeCell ref="F24:F25"/>
    <mergeCell ref="G24:G25"/>
    <mergeCell ref="A19:A21"/>
    <mergeCell ref="B19:C19"/>
    <mergeCell ref="B20:C20"/>
    <mergeCell ref="B21:C21"/>
    <mergeCell ref="B23:L23"/>
    <mergeCell ref="B15:H15"/>
    <mergeCell ref="B16:C17"/>
    <mergeCell ref="D16:D17"/>
    <mergeCell ref="E16:E17"/>
    <mergeCell ref="F16:F17"/>
    <mergeCell ref="G16:G17"/>
    <mergeCell ref="H16:H17"/>
    <mergeCell ref="B10:L10"/>
    <mergeCell ref="B11:B12"/>
    <mergeCell ref="C11:C12"/>
    <mergeCell ref="D11:D12"/>
    <mergeCell ref="E11:E12"/>
    <mergeCell ref="F11:F12"/>
    <mergeCell ref="G11:K11"/>
    <mergeCell ref="L11:L12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  <mergeCell ref="B3:L3"/>
  </mergeCells>
  <pageMargins left="0.23" right="0.7" top="0.16" bottom="0.16" header="0.3" footer="0.16"/>
  <pageSetup paperSize="9" scale="1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SEU7YU5J4REP-309372809-79871</_dlc_DocId>
    <_dlc_DocIdUrl xmlns="999f919b-ab5a-4db1-a56a-2b12b49855bf">
      <Url>https://swpgh.sharepoint.com/sites/swpnpa/_layouts/15/DocIdRedir.aspx?ID=SEU7YU5J4REP-309372809-79871</Url>
      <Description>SEU7YU5J4REP-309372809-79871</Description>
    </_dlc_DocIdUrl>
  </documentManagement>
</p:properties>
</file>

<file path=customXml/itemProps1.xml><?xml version="1.0" encoding="utf-8"?>
<ds:datastoreItem xmlns:ds="http://schemas.openxmlformats.org/officeDocument/2006/customXml" ds:itemID="{61E2AE8B-98FD-4642-8E58-1CFBFD6C814C}"/>
</file>

<file path=customXml/itemProps2.xml><?xml version="1.0" encoding="utf-8"?>
<ds:datastoreItem xmlns:ds="http://schemas.openxmlformats.org/officeDocument/2006/customXml" ds:itemID="{8A1A16B8-36D4-44CF-9163-9702083C443A}"/>
</file>

<file path=customXml/itemProps3.xml><?xml version="1.0" encoding="utf-8"?>
<ds:datastoreItem xmlns:ds="http://schemas.openxmlformats.org/officeDocument/2006/customXml" ds:itemID="{19E8C391-7D17-4404-89AA-D3592FEB0514}"/>
</file>

<file path=customXml/itemProps4.xml><?xml version="1.0" encoding="utf-8"?>
<ds:datastoreItem xmlns:ds="http://schemas.openxmlformats.org/officeDocument/2006/customXml" ds:itemID="{34FD9C28-B24C-4763-A3E5-35E013656E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2024-11-13T19:49:12Z</dcterms:created>
  <dcterms:modified xsi:type="dcterms:W3CDTF">2024-12-03T12:09:12Z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b9ba0a45-4019-4aa1-8fca-4fc025e241b2</vt:lpwstr>
  </property>
  <property fmtid="{D5CDD505-2E9C-101B-9397-08002B2CF9AE}" pid="4" name="MediaServiceImageTags">
    <vt:lpwstr/>
  </property>
</Properties>
</file>