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Dennis/"/>
    </mc:Choice>
  </mc:AlternateContent>
  <xr:revisionPtr revIDLastSave="42" documentId="8_{73D0AFE9-91AC-430A-8FCF-5E35C3102AED}" xr6:coauthVersionLast="47" xr6:coauthVersionMax="47" xr10:uidLastSave="{902DD542-B69B-4274-B6C1-027FCB6372EB}"/>
  <bookViews>
    <workbookView xWindow="-120" yWindow="-120" windowWidth="29040" windowHeight="15720" xr2:uid="{C8A75027-BE34-4D9C-A622-912F267C234D}"/>
  </bookViews>
  <sheets>
    <sheet name="MAR 10-MAR 16" sheetId="1" r:id="rId1"/>
  </sheets>
  <definedNames>
    <definedName name="_xlnm.Print_Area" localSheetId="0">'MAR 10-MAR 16'!$A$1:$K$22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J17" i="1"/>
  <c r="I17" i="1"/>
  <c r="G17" i="1"/>
  <c r="E17" i="1"/>
  <c r="D17" i="1"/>
  <c r="C17" i="1"/>
  <c r="K10" i="1"/>
  <c r="J10" i="1"/>
  <c r="I10" i="1"/>
  <c r="H10" i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<sst xmlns="http://schemas.openxmlformats.org/spreadsheetml/2006/main" count="52" uniqueCount="45">
  <si>
    <t>NATIONAL PETROLEUM AUTHORITY</t>
  </si>
  <si>
    <t xml:space="preserve">GASOLINE </t>
  </si>
  <si>
    <t xml:space="preserve">Vessel 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</si>
  <si>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</si>
  <si>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</si>
  <si>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</si>
  <si>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</si>
  <si>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</si>
  <si>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</si>
  <si>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</si>
  <si>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</si>
  <si>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</si>
  <si>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</si>
  <si>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</si>
  <si>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</si>
  <si>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</si>
  <si>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</si>
  <si>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</si>
  <si>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</si>
  <si>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 xml:space="preserve">MT DORIC BREEZE </t>
  </si>
  <si>
    <t xml:space="preserve">MT ALPINE LIGHT </t>
  </si>
  <si>
    <t>AVERAGE</t>
  </si>
  <si>
    <t xml:space="preserve"> </t>
  </si>
  <si>
    <t>Cetane Index, min</t>
  </si>
  <si>
    <t>Flash Point, min
(°C)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</si>
  <si>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</si>
  <si>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</si>
  <si>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</si>
  <si>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</si>
  <si>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</si>
  <si>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</si>
  <si>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</si>
  <si>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</si>
  <si>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</si>
  <si>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</si>
  <si>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</si>
  <si>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GS 535:2022</t>
  </si>
  <si>
    <t xml:space="preserve">GT SURVILLE </t>
  </si>
  <si>
    <t>&lt;0.05</t>
  </si>
  <si>
    <t>MARINE GASOIL</t>
  </si>
  <si>
    <t>Density @15°C, max
 (Kg/m3)</t>
  </si>
  <si>
    <t>Kinematic Viscocity  @40°C
(cSt)</t>
  </si>
  <si>
    <t>2.000-6.000</t>
  </si>
  <si>
    <t>GS ISO 8217: 2018</t>
  </si>
  <si>
    <t>Petroleum Products Quality Indicator
  10th March, 2024 -   16th March,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</si>
</sst>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72"/>
      <color theme="1"/>
      <name val="Times New Roman"/>
      <family val="1"/>
    </font>
    <font>
      <sz val="48"/>
      <color theme="1"/>
      <name val="Times Roman"/>
    </font>
    <font>
      <b/>
      <sz val="48"/>
      <color theme="1"/>
      <name val="Times Roman"/>
    </font>
    <font>
      <b/>
      <sz val="48"/>
      <color theme="1"/>
      <name val="Times Roman"/>
      <charset val="1"/>
    </font>
    <font>
      <sz val="48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6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1" xfId="0" applyFont="1" applyBorder="1"/>
    <xf numFmtId="0" fontId="3" fillId="0" borderId="0" xfId="0" applyFont="1"/>
    <xf numFmtId="0" fontId="1" fillId="0" borderId="5" xfId="0" applyFont="1" applyBorder="1"/>
    <xf numFmtId="0" fontId="3" fillId="0" borderId="5" xfId="0" applyFont="1" applyBorder="1"/>
    <xf numFmtId="0" fontId="3" fillId="0" borderId="9" xfId="0" applyFont="1" applyBorder="1"/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0" borderId="5" xfId="0" applyFont="1" applyBorder="1"/>
    <xf numFmtId="0" fontId="4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2" fontId="6" fillId="0" borderId="32" xfId="0" applyNumberFormat="1" applyFont="1" applyBorder="1" applyAlignment="1" applyProtection="1">
      <alignment horizontal="center" vertical="center"/>
      <protection locked="0"/>
    </xf>
    <xf numFmtId="2" fontId="3" fillId="0" borderId="33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2" fontId="3" fillId="0" borderId="33" xfId="0" applyNumberFormat="1" applyFont="1" applyBorder="1" applyAlignment="1">
      <alignment horizontal="center" vertical="center" wrapText="1"/>
    </xf>
    <xf numFmtId="2" fontId="3" fillId="0" borderId="34" xfId="0" applyNumberFormat="1" applyFont="1" applyBorder="1" applyAlignment="1">
      <alignment horizontal="center" vertical="center"/>
    </xf>
    <xf numFmtId="0" fontId="3" fillId="0" borderId="35" xfId="0" applyFont="1" applyBorder="1"/>
    <xf numFmtId="0" fontId="4" fillId="0" borderId="43" xfId="0" applyFont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164" fontId="4" fillId="0" borderId="45" xfId="0" applyNumberFormat="1" applyFont="1" applyBorder="1" applyAlignment="1">
      <alignment horizontal="center" vertical="center" wrapText="1"/>
    </xf>
    <xf numFmtId="165" fontId="4" fillId="0" borderId="46" xfId="0" applyNumberFormat="1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/>
    </xf>
    <xf numFmtId="165" fontId="3" fillId="0" borderId="50" xfId="0" applyNumberFormat="1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4" fillId="0" borderId="53" xfId="0" applyNumberFormat="1" applyFont="1" applyBorder="1" applyAlignment="1">
      <alignment horizontal="center" vertical="center"/>
    </xf>
    <xf numFmtId="164" fontId="4" fillId="0" borderId="54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52" xfId="0" applyNumberFormat="1" applyFont="1" applyBorder="1" applyAlignment="1">
      <alignment horizontal="center" vertical="center"/>
    </xf>
    <xf numFmtId="2" fontId="3" fillId="0" borderId="33" xfId="0" quotePrefix="1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49" fontId="4" fillId="0" borderId="24" xfId="0" applyNumberFormat="1" applyFont="1" applyBorder="1" applyAlignment="1">
      <alignment horizontal="center" vertical="center" wrapText="1"/>
    </xf>
    <xf numFmtId="2" fontId="4" fillId="0" borderId="24" xfId="0" applyNumberFormat="1" applyFont="1" applyBorder="1" applyAlignment="1">
      <alignment horizontal="center" vertical="center" wrapText="1"/>
    </xf>
    <xf numFmtId="2" fontId="4" fillId="0" borderId="57" xfId="0" applyNumberFormat="1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59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/>
    </xf>
    <xf numFmtId="164" fontId="3" fillId="0" borderId="63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957CBD-60A4-4C76-B5AE-5A1C1B4E8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0D3221-8990-416C-8E80-8BBA817F4207}"/>
            </a:ext>
            <a:ext uri="{147F2762-F138-4A5C-976F-8EAC2B608ADB}">
              <a16:predDERef xmlns:a16="http://schemas.microsoft.com/office/drawing/2014/main" pred="{698219AF-DBF7-4DA6-B1EF-CC28C4C60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B1EBBF-EFE2-4FCC-8670-DDE8E6468EA6}"/>
            </a:ext>
            <a:ext uri="{147F2762-F138-4A5C-976F-8EAC2B608ADB}">
              <a16:predDERef xmlns:a16="http://schemas.microsoft.com/office/drawing/2014/main" pred="{926B1F5F-BDCE-4815-9F48-175B0C2B9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ADEBDF-4FD2-4DAC-8E4F-966AECF138B8}"/>
            </a:ext>
            <a:ext uri="{147F2762-F138-4A5C-976F-8EAC2B608ADB}">
              <a16:predDERef xmlns:a16="http://schemas.microsoft.com/office/drawing/2014/main" pred="{EAB55BFE-2F2F-4DDC-810C-50B42F790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6BFF67-4585-4E0D-B9B5-1C64D4FBE3E6}"/>
            </a:ext>
            <a:ext uri="{147F2762-F138-4A5C-976F-8EAC2B608ADB}">
              <a16:predDERef xmlns:a16="http://schemas.microsoft.com/office/drawing/2014/main" pred="{ADDF89D5-2B31-4B35-A154-1751AA264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B6F1B0-E22D-4265-8E5A-0AD7BA77EBD7}"/>
            </a:ext>
            <a:ext uri="{147F2762-F138-4A5C-976F-8EAC2B608ADB}">
              <a16:predDERef xmlns:a16="http://schemas.microsoft.com/office/drawing/2014/main" pred="{741E672E-4A65-4A69-8B07-C0BC6F5B4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A2D8CB3-FE0F-4DD5-9C3E-AA1484C7A91F}"/>
            </a:ext>
            <a:ext uri="{147F2762-F138-4A5C-976F-8EAC2B608ADB}">
              <a16:predDERef xmlns:a16="http://schemas.microsoft.com/office/drawing/2014/main" pred="{6F6D8C51-1D63-45AF-BCF4-41F1F8585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02816F3-B344-45C7-A45B-168473CC869D}"/>
            </a:ext>
            <a:ext uri="{147F2762-F138-4A5C-976F-8EAC2B608ADB}">
              <a16:predDERef xmlns:a16="http://schemas.microsoft.com/office/drawing/2014/main" pred="{FD6DCB0E-0A2C-43A1-8914-EF3C6013F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4853086-6C77-4656-B3E9-7767BE43EE6A}"/>
            </a:ext>
            <a:ext uri="{147F2762-F138-4A5C-976F-8EAC2B608ADB}">
              <a16:predDERef xmlns:a16="http://schemas.microsoft.com/office/drawing/2014/main" pred="{40A39C80-36C2-4154-A846-573283E15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5CDA71D-57C9-4F2A-AFF8-47C34F4801CB}"/>
            </a:ext>
            <a:ext uri="{147F2762-F138-4A5C-976F-8EAC2B608ADB}">
              <a16:predDERef xmlns:a16="http://schemas.microsoft.com/office/drawing/2014/main" pred="{11E43600-1CBE-4FF8-AADA-6010410BB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010833-19A2-4D1D-9FC9-7DAC64D23508}"/>
            </a:ext>
            <a:ext uri="{147F2762-F138-4A5C-976F-8EAC2B608ADB}">
              <a16:predDERef xmlns:a16="http://schemas.microsoft.com/office/drawing/2014/main" pred="{D41BC9A0-A8FB-4D60-9BAF-66C036601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3A98426-F680-415E-820F-CF3979723998}"/>
            </a:ext>
            <a:ext uri="{147F2762-F138-4A5C-976F-8EAC2B608ADB}">
              <a16:predDERef xmlns:a16="http://schemas.microsoft.com/office/drawing/2014/main" pred="{B853981C-5FFA-4EE5-BD69-342CB01AE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08F7CFF-4831-4360-9294-279475B71516}"/>
            </a:ext>
            <a:ext uri="{147F2762-F138-4A5C-976F-8EAC2B608ADB}">
              <a16:predDERef xmlns:a16="http://schemas.microsoft.com/office/drawing/2014/main" pred="{124CC09C-E503-4A90-BD61-7FC1A7F0C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E70D4FA-6122-4B14-98B8-C6F0396D7B85}"/>
            </a:ext>
            <a:ext uri="{147F2762-F138-4A5C-976F-8EAC2B608ADB}">
              <a16:predDERef xmlns:a16="http://schemas.microsoft.com/office/drawing/2014/main" pred="{2366EB22-E697-44E0-826B-4A7EC7CF5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67A8BF-69E6-49B3-B10D-194DA17AD4EA}"/>
            </a:ext>
            <a:ext uri="{147F2762-F138-4A5C-976F-8EAC2B608ADB}">
              <a16:predDERef xmlns:a16="http://schemas.microsoft.com/office/drawing/2014/main" pred="{99BE52C0-B697-4C4B-8A3A-1895FF7F2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228216</xdr:rowOff>
    </xdr:from>
    <xdr:to>
      <xdr:col>0</xdr:col>
      <xdr:colOff>4926061</xdr:colOff>
      <xdr:row>1</xdr:row>
      <xdr:rowOff>2116090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1C58B0D-2A31-423B-873A-EA5446E34870}"/>
            </a:ext>
            <a:ext uri="{147F2762-F138-4A5C-976F-8EAC2B608ADB}">
              <a16:predDERef xmlns:a16="http://schemas.microsoft.com/office/drawing/2014/main" pred="{2E1E81AF-91E3-4035-AAF8-6F9400225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228216"/>
          <a:ext cx="4926061" cy="3030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ED68F-711B-4FD2-AA97-F7126A607C49}">
  <sheetPr>
    <pageSetUpPr fitToPage="1"/>
  </sheetPr>
  <dimension ref="A1:K22"/>
  <sheetViews>
    <sheetView tabSelected="1" view="pageBreakPreview" zoomScale="20" zoomScaleNormal="100" zoomScaleSheetLayoutView="20" workbookViewId="0">
      <selection activeCell="E14" sqref="E14:E15"/>
    </sheetView>
  </sheetViews>
  <sheetFormatPr defaultColWidth="20.85546875" defaultRowHeight="114.75" customHeight="1"/>
  <cols>
    <col min="1" max="1" width="86" style="2" customWidth="1"/>
    <col min="2" max="2" width="110" style="2" customWidth="1"/>
    <col min="3" max="3" width="71.42578125" style="2" customWidth="1"/>
    <col min="4" max="4" width="76.42578125" style="2" customWidth="1"/>
    <col min="5" max="5" width="77.85546875" style="2" customWidth="1"/>
    <col min="6" max="6" width="75.28515625" style="2" customWidth="1"/>
    <col min="7" max="7" width="81.7109375" style="2" customWidth="1"/>
    <col min="8" max="8" width="83.85546875" style="2" customWidth="1"/>
    <col min="9" max="9" width="69.85546875" style="2" customWidth="1"/>
    <col min="10" max="10" width="55.140625" style="2" customWidth="1"/>
    <col min="11" max="11" width="85.5703125" style="2" customWidth="1"/>
    <col min="12" max="16384" width="20.85546875" style="2"/>
  </cols>
  <sheetData>
    <row r="1" spans="1:11" ht="90" customHeight="1" thickBot="1">
      <c r="A1" s="1"/>
      <c r="B1" s="72" t="s">
        <v>0</v>
      </c>
      <c r="C1" s="73"/>
      <c r="D1" s="73"/>
      <c r="E1" s="73"/>
      <c r="F1" s="73"/>
      <c r="G1" s="73"/>
      <c r="H1" s="73"/>
      <c r="I1" s="73"/>
      <c r="J1" s="73"/>
      <c r="K1" s="74"/>
    </row>
    <row r="2" spans="1:11" ht="179.25" customHeight="1" thickBot="1">
      <c r="A2" s="3"/>
      <c r="B2" s="75" t="s">
        <v>44</v>
      </c>
      <c r="C2" s="76"/>
      <c r="D2" s="76"/>
      <c r="E2" s="76"/>
      <c r="F2" s="76"/>
      <c r="G2" s="76"/>
      <c r="H2" s="76"/>
      <c r="I2" s="76"/>
      <c r="J2" s="76"/>
      <c r="K2" s="77"/>
    </row>
    <row r="3" spans="1:11" ht="114.75" customHeight="1" thickBot="1">
      <c r="A3" s="4"/>
      <c r="K3" s="5"/>
    </row>
    <row r="4" spans="1:11" ht="126" customHeight="1" thickBot="1">
      <c r="A4" s="4"/>
      <c r="B4" s="78" t="s">
        <v>1</v>
      </c>
      <c r="C4" s="78"/>
      <c r="D4" s="78"/>
      <c r="E4" s="78"/>
      <c r="F4" s="79"/>
      <c r="G4" s="79"/>
      <c r="H4" s="79"/>
      <c r="I4" s="79"/>
      <c r="J4" s="79"/>
      <c r="K4" s="80"/>
    </row>
    <row r="5" spans="1:11" s="8" customFormat="1" ht="126" customHeight="1" thickBot="1">
      <c r="A5" s="6"/>
      <c r="B5" s="81" t="s">
        <v>2</v>
      </c>
      <c r="C5" s="83" t="s">
        <v>3</v>
      </c>
      <c r="D5" s="84" t="s">
        <v>4</v>
      </c>
      <c r="E5" s="81" t="s">
        <v>5</v>
      </c>
      <c r="F5" s="87" t="s">
        <v>6</v>
      </c>
      <c r="G5" s="88"/>
      <c r="H5" s="88"/>
      <c r="I5" s="88"/>
      <c r="J5" s="89"/>
      <c r="K5" s="90" t="s">
        <v>7</v>
      </c>
    </row>
    <row r="6" spans="1:11" s="14" customFormat="1" ht="126" customHeight="1" thickBot="1">
      <c r="A6" s="9"/>
      <c r="B6" s="82"/>
      <c r="C6" s="83"/>
      <c r="D6" s="85"/>
      <c r="E6" s="86"/>
      <c r="F6" s="10" t="s">
        <v>8</v>
      </c>
      <c r="G6" s="11" t="s">
        <v>9</v>
      </c>
      <c r="H6" s="12" t="s">
        <v>10</v>
      </c>
      <c r="I6" s="11" t="s">
        <v>11</v>
      </c>
      <c r="J6" s="13" t="s">
        <v>12</v>
      </c>
      <c r="K6" s="91"/>
    </row>
    <row r="7" spans="1:11" s="14" customFormat="1" ht="126" customHeight="1" thickBot="1">
      <c r="A7" s="64" t="s">
        <v>13</v>
      </c>
      <c r="B7" s="66"/>
      <c r="C7" s="57" t="s">
        <v>14</v>
      </c>
      <c r="D7" s="43">
        <v>50</v>
      </c>
      <c r="E7" s="7" t="s">
        <v>15</v>
      </c>
      <c r="F7" s="43" t="s">
        <v>16</v>
      </c>
      <c r="G7" s="7">
        <v>70</v>
      </c>
      <c r="H7" s="43">
        <v>120</v>
      </c>
      <c r="I7" s="7">
        <v>185</v>
      </c>
      <c r="J7" s="43">
        <v>215</v>
      </c>
      <c r="K7" s="7" t="s">
        <v>17</v>
      </c>
    </row>
    <row r="8" spans="1:11" s="14" customFormat="1" ht="126" customHeight="1">
      <c r="A8" s="71" t="s">
        <v>18</v>
      </c>
      <c r="B8" s="67" t="s">
        <v>19</v>
      </c>
      <c r="C8" s="65">
        <v>720.7</v>
      </c>
      <c r="D8" s="62">
        <v>14.9</v>
      </c>
      <c r="E8" s="63">
        <v>91.2</v>
      </c>
      <c r="F8" s="63">
        <v>36</v>
      </c>
      <c r="G8" s="63">
        <v>50</v>
      </c>
      <c r="H8" s="63">
        <v>74</v>
      </c>
      <c r="I8" s="63">
        <v>136</v>
      </c>
      <c r="J8" s="63">
        <v>167</v>
      </c>
      <c r="K8" s="63">
        <v>61.7</v>
      </c>
    </row>
    <row r="9" spans="1:11" s="14" customFormat="1" ht="126" customHeight="1" thickBot="1">
      <c r="A9" s="70"/>
      <c r="B9" s="68" t="s">
        <v>20</v>
      </c>
      <c r="C9" s="15">
        <v>721.2</v>
      </c>
      <c r="D9" s="44">
        <v>38.4</v>
      </c>
      <c r="E9" s="45">
        <v>91</v>
      </c>
      <c r="F9" s="45">
        <v>36</v>
      </c>
      <c r="G9" s="45">
        <v>51</v>
      </c>
      <c r="H9" s="45">
        <v>73</v>
      </c>
      <c r="I9" s="45">
        <v>132</v>
      </c>
      <c r="J9" s="45">
        <v>171</v>
      </c>
      <c r="K9" s="45">
        <v>62.4</v>
      </c>
    </row>
    <row r="10" spans="1:11" s="14" customFormat="1" ht="126" customHeight="1" thickBot="1">
      <c r="A10" s="69" t="s">
        <v>21</v>
      </c>
      <c r="B10" s="70"/>
      <c r="C10" s="48">
        <f t="shared" ref="C10:K10" si="0">AVERAGE(C8:C9)</f>
        <v>720.95</v>
      </c>
      <c r="D10" s="49">
        <f t="shared" si="0"/>
        <v>26.65</v>
      </c>
      <c r="E10" s="46">
        <f t="shared" si="0"/>
        <v>91.1</v>
      </c>
      <c r="F10" s="46">
        <f t="shared" si="0"/>
        <v>36</v>
      </c>
      <c r="G10" s="46">
        <f t="shared" si="0"/>
        <v>50.5</v>
      </c>
      <c r="H10" s="46">
        <f t="shared" si="0"/>
        <v>73.5</v>
      </c>
      <c r="I10" s="46">
        <f t="shared" si="0"/>
        <v>134</v>
      </c>
      <c r="J10" s="46">
        <f t="shared" si="0"/>
        <v>169</v>
      </c>
      <c r="K10" s="47">
        <f t="shared" si="0"/>
        <v>62.05</v>
      </c>
    </row>
    <row r="11" spans="1:11" s="14" customFormat="1" ht="126" customHeight="1">
      <c r="A11" s="9" t="s">
        <v>22</v>
      </c>
      <c r="B11" s="16"/>
      <c r="K11" s="17"/>
    </row>
    <row r="12" spans="1:11" ht="126" customHeight="1" thickBot="1">
      <c r="A12" s="4"/>
      <c r="B12" s="14"/>
      <c r="C12" s="20"/>
      <c r="D12" s="20"/>
      <c r="E12" s="14"/>
      <c r="F12" s="14"/>
      <c r="G12" s="21"/>
      <c r="H12" s="21"/>
      <c r="K12" s="5"/>
    </row>
    <row r="13" spans="1:11" ht="126" customHeight="1" thickBot="1">
      <c r="A13" s="4"/>
      <c r="B13" s="92" t="s">
        <v>25</v>
      </c>
      <c r="C13" s="93"/>
      <c r="D13" s="93"/>
      <c r="E13" s="93"/>
      <c r="F13" s="93"/>
      <c r="G13" s="93"/>
      <c r="H13" s="93"/>
      <c r="I13" s="93"/>
      <c r="J13" s="93"/>
      <c r="K13" s="94"/>
    </row>
    <row r="14" spans="1:11" ht="114.75" customHeight="1" thickBot="1">
      <c r="A14" s="22"/>
      <c r="B14" s="82" t="s">
        <v>2</v>
      </c>
      <c r="C14" s="86" t="s">
        <v>3</v>
      </c>
      <c r="D14" s="86" t="s">
        <v>26</v>
      </c>
      <c r="E14" s="86" t="s">
        <v>27</v>
      </c>
      <c r="F14" s="86" t="s">
        <v>28</v>
      </c>
      <c r="G14" s="81" t="s">
        <v>29</v>
      </c>
      <c r="H14" s="84"/>
      <c r="I14" s="84"/>
      <c r="J14" s="84"/>
      <c r="K14" s="97"/>
    </row>
    <row r="15" spans="1:11" ht="212.25" customHeight="1" thickBot="1">
      <c r="A15" s="22"/>
      <c r="B15" s="95"/>
      <c r="C15" s="96"/>
      <c r="D15" s="96"/>
      <c r="E15" s="96"/>
      <c r="F15" s="96"/>
      <c r="G15" s="58" t="s">
        <v>30</v>
      </c>
      <c r="H15" s="59" t="s">
        <v>31</v>
      </c>
      <c r="I15" s="60" t="s">
        <v>32</v>
      </c>
      <c r="J15" s="60" t="s">
        <v>33</v>
      </c>
      <c r="K15" s="61" t="s">
        <v>34</v>
      </c>
    </row>
    <row r="16" spans="1:11" ht="126" customHeight="1" thickBot="1">
      <c r="A16" s="18" t="s">
        <v>13</v>
      </c>
      <c r="B16" s="19"/>
      <c r="C16" s="52" t="s">
        <v>16</v>
      </c>
      <c r="D16" s="53">
        <v>480</v>
      </c>
      <c r="E16" s="54" t="s">
        <v>35</v>
      </c>
      <c r="F16" s="53">
        <v>0.05</v>
      </c>
      <c r="G16" s="55">
        <v>0</v>
      </c>
      <c r="H16" s="55">
        <v>0</v>
      </c>
      <c r="I16" s="55">
        <v>2</v>
      </c>
      <c r="J16" s="55">
        <v>95</v>
      </c>
      <c r="K16" s="56">
        <v>2</v>
      </c>
    </row>
    <row r="17" spans="1:11" ht="126" customHeight="1" thickBot="1">
      <c r="A17" s="23" t="s">
        <v>36</v>
      </c>
      <c r="B17" s="24" t="s">
        <v>37</v>
      </c>
      <c r="C17" s="25">
        <f>SUM(582.7,581.1,582.7)/3</f>
        <v>582.16666666666674</v>
      </c>
      <c r="D17" s="51">
        <f>SUM(266,277,266)/3</f>
        <v>269.66666666666669</v>
      </c>
      <c r="E17" s="25">
        <f>SUM(13.96,13.37,13.5)/3</f>
        <v>13.61</v>
      </c>
      <c r="F17" s="27" t="s">
        <v>38</v>
      </c>
      <c r="G17" s="28">
        <f>0</f>
        <v>0</v>
      </c>
      <c r="H17" s="28">
        <v>0</v>
      </c>
      <c r="I17" s="26">
        <f>SUM(0.16,0.34,0.2)/3</f>
        <v>0.23333333333333331</v>
      </c>
      <c r="J17" s="50">
        <f>SUM(99.6,99.53,99.6)/3</f>
        <v>99.576666666666668</v>
      </c>
      <c r="K17" s="29">
        <f>SUM(0.24,0.2,0.13)/3</f>
        <v>0.19000000000000003</v>
      </c>
    </row>
    <row r="18" spans="1:11" ht="129.75" hidden="1" customHeight="1" thickBot="1">
      <c r="A18" s="30"/>
      <c r="B18" s="98" t="s">
        <v>39</v>
      </c>
      <c r="C18" s="99"/>
      <c r="D18" s="99"/>
      <c r="E18" s="99"/>
      <c r="F18" s="99"/>
      <c r="G18" s="100"/>
      <c r="H18" s="21"/>
      <c r="I18" s="14"/>
      <c r="J18" s="14"/>
      <c r="K18" s="17"/>
    </row>
    <row r="19" spans="1:11" ht="34.5" hidden="1" customHeight="1">
      <c r="A19" s="6"/>
      <c r="B19" s="101" t="s">
        <v>2</v>
      </c>
      <c r="C19" s="103" t="s">
        <v>40</v>
      </c>
      <c r="D19" s="103" t="s">
        <v>4</v>
      </c>
      <c r="E19" s="103" t="s">
        <v>23</v>
      </c>
      <c r="F19" s="103" t="s">
        <v>24</v>
      </c>
      <c r="G19" s="105" t="s">
        <v>41</v>
      </c>
      <c r="H19" s="21"/>
      <c r="I19" s="14"/>
      <c r="J19" s="14"/>
      <c r="K19" s="17"/>
    </row>
    <row r="20" spans="1:11" ht="159.75" hidden="1" customHeight="1">
      <c r="A20" s="9"/>
      <c r="B20" s="102"/>
      <c r="C20" s="104"/>
      <c r="D20" s="104"/>
      <c r="E20" s="104"/>
      <c r="F20" s="104"/>
      <c r="G20" s="106"/>
      <c r="H20" s="21"/>
      <c r="I20" s="14"/>
      <c r="J20" s="14"/>
      <c r="K20" s="17"/>
    </row>
    <row r="21" spans="1:11" ht="121.5" hidden="1" customHeight="1">
      <c r="A21" s="31" t="s">
        <v>13</v>
      </c>
      <c r="B21" s="32"/>
      <c r="C21" s="33">
        <v>890</v>
      </c>
      <c r="D21" s="34">
        <v>50</v>
      </c>
      <c r="E21" s="34">
        <v>46</v>
      </c>
      <c r="F21" s="33">
        <v>60</v>
      </c>
      <c r="G21" s="35" t="s">
        <v>42</v>
      </c>
      <c r="H21" s="21"/>
      <c r="I21" s="14"/>
      <c r="J21" s="14"/>
      <c r="K21" s="17"/>
    </row>
    <row r="22" spans="1:11" ht="162" hidden="1" customHeight="1">
      <c r="A22" s="36" t="s">
        <v>43</v>
      </c>
      <c r="B22" s="37"/>
      <c r="C22" s="38"/>
      <c r="D22" s="38"/>
      <c r="E22" s="38"/>
      <c r="F22" s="38"/>
      <c r="G22" s="39"/>
      <c r="H22" s="40"/>
      <c r="I22" s="41"/>
      <c r="J22" s="41"/>
      <c r="K22" s="42"/>
    </row>
  </sheetData>
  <mergeCells count="25">
    <mergeCell ref="B18:G18"/>
    <mergeCell ref="B19:B20"/>
    <mergeCell ref="C19:C20"/>
    <mergeCell ref="D19:D20"/>
    <mergeCell ref="E19:E20"/>
    <mergeCell ref="F19:F20"/>
    <mergeCell ref="G19:G20"/>
    <mergeCell ref="B13:K13"/>
    <mergeCell ref="B14:B15"/>
    <mergeCell ref="C14:C15"/>
    <mergeCell ref="D14:D15"/>
    <mergeCell ref="E14:E15"/>
    <mergeCell ref="F14:F15"/>
    <mergeCell ref="G14:K14"/>
    <mergeCell ref="A10:B10"/>
    <mergeCell ref="A8:A9"/>
    <mergeCell ref="B1:K1"/>
    <mergeCell ref="B2:K2"/>
    <mergeCell ref="B4:K4"/>
    <mergeCell ref="B5:B6"/>
    <mergeCell ref="C5:C6"/>
    <mergeCell ref="D5:D6"/>
    <mergeCell ref="E5:E6"/>
    <mergeCell ref="F5:J5"/>
    <mergeCell ref="K5:K6"/>
  </mergeCells>
  <pageMargins left="0.7" right="0.7" top="0.75" bottom="0.75" header="0.3" footer="0.3"/>
  <pageSetup paperSize="9" scale="1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SEU7YU5J4REP-309372809-80181</_dlc_DocId>
    <_dlc_DocIdUrl xmlns="999f919b-ab5a-4db1-a56a-2b12b49855bf">
      <Url>https://swpgh.sharepoint.com/sites/swpnpa/_layouts/15/DocIdRedir.aspx?ID=SEU7YU5J4REP-309372809-80181</Url>
      <Description>SEU7YU5J4REP-309372809-80181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2FA5EC-9885-4519-B911-7AD91935B200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customXml/itemProps2.xml><?xml version="1.0" encoding="utf-8"?>
<ds:datastoreItem xmlns:ds="http://schemas.openxmlformats.org/officeDocument/2006/customXml" ds:itemID="{88C4BF35-34E1-46E1-A958-47B333BC7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521445-8D29-4C64-91FA-32C6E91B44C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4E9391FC-9F3A-489D-90FD-831DB71F57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 10-MAR 16</vt:lpstr>
      <vt:lpstr>'MAR 10-MAR 16'!Print_Area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2024-12-11T10:50:37Z</dcterms:created>
  <dcterms:modified xsi:type="dcterms:W3CDTF">2024-12-16T16:11:00Z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d9663035-2577-48f6-a858-fbee98ff31c5</vt:lpwstr>
  </property>
  <property fmtid="{D5CDD505-2E9C-101B-9397-08002B2CF9AE}" pid="4" name="MediaServiceImageTags">
    <vt:lpwstr/>
  </property>
</Properties>
</file>