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10" documentId="8_{9AFFC4AC-CCEA-41D6-8653-09D27B023F1B}" xr6:coauthVersionLast="47" xr6:coauthVersionMax="47" xr10:uidLastSave="{51BABE26-4F80-4104-A399-F6FE3A39316E}"/>
  <bookViews>
    <workbookView xWindow="-120" yWindow="-120" windowWidth="29040" windowHeight="15720" xr2:uid="{3CEDE24F-3D6A-4545-A85A-039ACF3676DD}"/>
  </bookViews>
  <sheets>
    <sheet name="MAR 17 - MAR 23" sheetId="1" r:id="rId1"/>
  </sheets>
  <definedNames>
    <definedName name="_xlnm.Print_Area" localSheetId="0">'MAR 17 - MAR 23'!$A$1:$L$24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F18" i="1"/>
  <c r="E18" i="1"/>
  <c r="D18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<sst xmlns="http://schemas.openxmlformats.org/spreadsheetml/2006/main" count="58" uniqueCount="50">
  <si>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</si>
  <si>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</si>
  <si>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</si>
  <si>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</si>
  <si>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</si>
  <si>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</si>
  <si>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</si>
  <si>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</si>
  <si>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</si>
  <si>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</si>
  <si>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</si>
  <si>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</si>
  <si>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</si>
  <si>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</si>
  <si>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</si>
  <si>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</si>
  <si>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</si>
  <si>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</si>
  <si>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</si>
  <si>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</si>
  <si>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MT DORIC BREEZE</t>
  </si>
  <si>
    <t>Regular</t>
  </si>
  <si>
    <t>MT HAFNIA CRUX</t>
  </si>
  <si>
    <t>MT SEA  CUMULUS</t>
  </si>
  <si>
    <t>Premuim</t>
  </si>
  <si>
    <t>AVERAGE REGULAR</t>
  </si>
  <si>
    <t xml:space="preserve"> </t>
  </si>
  <si>
    <t>Cetane Index, min</t>
  </si>
  <si>
    <t>Flash Point, min
(°C)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</si>
  <si>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</si>
  <si>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</si>
  <si>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</si>
  <si>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</si>
  <si>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</si>
  <si>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</si>
  <si>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</si>
  <si>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</si>
  <si>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</si>
  <si>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</si>
  <si>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</si>
  <si>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</si>
  <si>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</si>
  <si>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SURVILE </t>
  </si>
  <si>
    <t>&lt;0.05</t>
  </si>
  <si>
    <t>MARINE GASOIL</t>
  </si>
  <si>
    <t>Density @15°C, max
 (Kg/m3)</t>
  </si>
  <si>
    <t>Kinematic Viscocity  @40°C
(cSt)</t>
  </si>
  <si>
    <t>2.000-6.000</t>
  </si>
  <si>
    <t>GS ISO 8217: 2018</t>
  </si>
  <si>
    <t>Petroleum Product Quality Indicators
March 17, 2024 -  March 23,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</si>
</sst>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1" fillId="0" borderId="5" xfId="0" applyFont="1" applyBorder="1"/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5" xfId="0" applyFont="1" applyBorder="1"/>
    <xf numFmtId="0" fontId="3" fillId="0" borderId="9" xfId="0" applyFont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 vertical="center"/>
    </xf>
    <xf numFmtId="164" fontId="4" fillId="0" borderId="3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3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49" fontId="4" fillId="0" borderId="38" xfId="0" applyNumberFormat="1" applyFont="1" applyBorder="1" applyAlignment="1">
      <alignment horizontal="center" vertical="center" wrapText="1"/>
    </xf>
    <xf numFmtId="2" fontId="4" fillId="0" borderId="38" xfId="0" applyNumberFormat="1" applyFont="1" applyBorder="1" applyAlignment="1">
      <alignment horizontal="center" vertical="center" wrapText="1"/>
    </xf>
    <xf numFmtId="2" fontId="4" fillId="0" borderId="39" xfId="0" applyNumberFormat="1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2" fontId="6" fillId="0" borderId="55" xfId="0" applyNumberFormat="1" applyFont="1" applyBorder="1" applyAlignment="1" applyProtection="1">
      <alignment horizontal="center" vertical="center"/>
      <protection locked="0"/>
    </xf>
    <xf numFmtId="2" fontId="3" fillId="0" borderId="56" xfId="0" applyNumberFormat="1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3" fillId="0" borderId="56" xfId="0" applyNumberFormat="1" applyFont="1" applyBorder="1" applyAlignment="1">
      <alignment horizontal="center" vertical="center" wrapText="1"/>
    </xf>
    <xf numFmtId="2" fontId="3" fillId="0" borderId="56" xfId="0" quotePrefix="1" applyNumberFormat="1" applyFont="1" applyBorder="1" applyAlignment="1">
      <alignment horizontal="center" vertical="center"/>
    </xf>
    <xf numFmtId="2" fontId="3" fillId="0" borderId="57" xfId="0" applyNumberFormat="1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3" fillId="0" borderId="58" xfId="0" applyFont="1" applyBorder="1"/>
    <xf numFmtId="2" fontId="6" fillId="0" borderId="59" xfId="0" applyNumberFormat="1" applyFont="1" applyBorder="1" applyAlignment="1" applyProtection="1">
      <alignment horizontal="center" vertical="center"/>
      <protection locked="0"/>
    </xf>
    <xf numFmtId="2" fontId="3" fillId="0" borderId="60" xfId="0" applyNumberFormat="1" applyFont="1" applyBorder="1" applyAlignment="1">
      <alignment horizontal="center" vertical="center"/>
    </xf>
    <xf numFmtId="2" fontId="6" fillId="0" borderId="61" xfId="0" applyNumberFormat="1" applyFont="1" applyBorder="1" applyAlignment="1" applyProtection="1">
      <alignment horizontal="center" vertical="center"/>
      <protection locked="0"/>
    </xf>
    <xf numFmtId="0" fontId="3" fillId="0" borderId="60" xfId="0" applyFont="1" applyBorder="1" applyAlignment="1">
      <alignment horizontal="center" vertical="center"/>
    </xf>
    <xf numFmtId="2" fontId="3" fillId="0" borderId="60" xfId="0" applyNumberFormat="1" applyFont="1" applyBorder="1" applyAlignment="1">
      <alignment horizontal="center" vertical="center" wrapText="1"/>
    </xf>
    <xf numFmtId="1" fontId="3" fillId="0" borderId="60" xfId="0" quotePrefix="1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0" fontId="3" fillId="0" borderId="63" xfId="0" applyFont="1" applyBorder="1"/>
    <xf numFmtId="0" fontId="4" fillId="6" borderId="13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/>
    </xf>
    <xf numFmtId="0" fontId="4" fillId="3" borderId="74" xfId="0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164" fontId="4" fillId="0" borderId="76" xfId="0" applyNumberFormat="1" applyFont="1" applyBorder="1" applyAlignment="1">
      <alignment horizontal="center" vertical="center" wrapText="1"/>
    </xf>
    <xf numFmtId="165" fontId="4" fillId="0" borderId="77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/>
    </xf>
    <xf numFmtId="165" fontId="3" fillId="0" borderId="82" xfId="0" applyNumberFormat="1" applyFont="1" applyBorder="1" applyAlignment="1">
      <alignment horizontal="center" vertical="center"/>
    </xf>
    <xf numFmtId="2" fontId="3" fillId="0" borderId="64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164" fontId="6" fillId="0" borderId="55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ADA18-1239-4A3E-B267-DFE45FA67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837B0D-DC61-4E8C-9773-F551C5183034}"/>
            </a:ext>
            <a:ext uri="{147F2762-F138-4A5C-976F-8EAC2B608ADB}">
              <a16:predDERef xmlns:a16="http://schemas.microsoft.com/office/drawing/2014/main" pred="{698219AF-DBF7-4DA6-B1EF-CC28C4C60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9B0574-C7A3-4EF4-8F2B-2045EB92E050}"/>
            </a:ext>
            <a:ext uri="{147F2762-F138-4A5C-976F-8EAC2B608ADB}">
              <a16:predDERef xmlns:a16="http://schemas.microsoft.com/office/drawing/2014/main" pred="{926B1F5F-BDCE-4815-9F48-175B0C2B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BA218F-FAAF-40EC-8455-C44DA19450F0}"/>
            </a:ext>
            <a:ext uri="{147F2762-F138-4A5C-976F-8EAC2B608ADB}">
              <a16:predDERef xmlns:a16="http://schemas.microsoft.com/office/drawing/2014/main" pred="{EAB55BFE-2F2F-4DDC-810C-50B42F790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15CF4C-A817-4CCB-8ECE-2D537198DB67}"/>
            </a:ext>
            <a:ext uri="{147F2762-F138-4A5C-976F-8EAC2B608ADB}">
              <a16:predDERef xmlns:a16="http://schemas.microsoft.com/office/drawing/2014/main" pred="{ADDF89D5-2B31-4B35-A154-1751AA264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3F2BA3-0345-4B52-A463-CD857BEF9F75}"/>
            </a:ext>
            <a:ext uri="{147F2762-F138-4A5C-976F-8EAC2B608ADB}">
              <a16:predDERef xmlns:a16="http://schemas.microsoft.com/office/drawing/2014/main" pred="{741E672E-4A65-4A69-8B07-C0BC6F5B4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DBDD7CF-4D46-4F6C-BE58-B03879B8BDD8}"/>
            </a:ext>
            <a:ext uri="{147F2762-F138-4A5C-976F-8EAC2B608ADB}">
              <a16:predDERef xmlns:a16="http://schemas.microsoft.com/office/drawing/2014/main" pred="{6F6D8C51-1D63-45AF-BCF4-41F1F8585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F9F272-8095-449D-BCC1-98FF4A495F80}"/>
            </a:ext>
            <a:ext uri="{147F2762-F138-4A5C-976F-8EAC2B608ADB}">
              <a16:predDERef xmlns:a16="http://schemas.microsoft.com/office/drawing/2014/main" pred="{FD6DCB0E-0A2C-43A1-8914-EF3C6013F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DAF5100-8BF2-4F83-BCCA-29BB9EB28EE2}"/>
            </a:ext>
            <a:ext uri="{147F2762-F138-4A5C-976F-8EAC2B608ADB}">
              <a16:predDERef xmlns:a16="http://schemas.microsoft.com/office/drawing/2014/main" pred="{40A39C80-36C2-4154-A846-573283E15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0B62B1-E666-4579-A90D-0BE586C3C3AE}"/>
            </a:ext>
            <a:ext uri="{147F2762-F138-4A5C-976F-8EAC2B608ADB}">
              <a16:predDERef xmlns:a16="http://schemas.microsoft.com/office/drawing/2014/main" pred="{11E43600-1CBE-4FF8-AADA-6010410BB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172EA9C-941F-445B-B4BF-40191E7966F4}"/>
            </a:ext>
            <a:ext uri="{147F2762-F138-4A5C-976F-8EAC2B608ADB}">
              <a16:predDERef xmlns:a16="http://schemas.microsoft.com/office/drawing/2014/main" pred="{D41BC9A0-A8FB-4D60-9BAF-66C036601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F14B4EF-F6C6-4B0A-A152-4965644F5CAC}"/>
            </a:ext>
            <a:ext uri="{147F2762-F138-4A5C-976F-8EAC2B608ADB}">
              <a16:predDERef xmlns:a16="http://schemas.microsoft.com/office/drawing/2014/main" pred="{B853981C-5FFA-4EE5-BD69-342CB01AE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DFCB77B-A6CD-4F90-AD3A-04E0668F5C25}"/>
            </a:ext>
            <a:ext uri="{147F2762-F138-4A5C-976F-8EAC2B608ADB}">
              <a16:predDERef xmlns:a16="http://schemas.microsoft.com/office/drawing/2014/main" pred="{124CC09C-E503-4A90-BD61-7FC1A7F0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D68D085-D23F-4C5F-985B-E11B7E9132AB}"/>
            </a:ext>
            <a:ext uri="{147F2762-F138-4A5C-976F-8EAC2B608ADB}">
              <a16:predDERef xmlns:a16="http://schemas.microsoft.com/office/drawing/2014/main" pred="{2366EB22-E697-44E0-826B-4A7EC7CF5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720E85-AB2A-44E0-B465-969BA1CA7842}"/>
            </a:ext>
            <a:ext uri="{147F2762-F138-4A5C-976F-8EAC2B608ADB}">
              <a16:predDERef xmlns:a16="http://schemas.microsoft.com/office/drawing/2014/main" pred="{99BE52C0-B697-4C4B-8A3A-1895FF7F2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C4DEE69-FAF1-40EA-B633-3D3BA4B569C2}"/>
            </a:ext>
            <a:ext uri="{147F2762-F138-4A5C-976F-8EAC2B608ADB}">
              <a16:predDERef xmlns:a16="http://schemas.microsoft.com/office/drawing/2014/main" pred="{2E1E81AF-91E3-4035-AAF8-6F9400225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3F40-6866-4841-A212-19955F88D84B}">
  <sheetPr>
    <pageSetUpPr fitToPage="1"/>
  </sheetPr>
  <dimension ref="A1:L24"/>
  <sheetViews>
    <sheetView tabSelected="1" view="pageBreakPreview" zoomScale="20" zoomScaleNormal="100" zoomScaleSheetLayoutView="20" workbookViewId="0">
      <selection activeCell="B14" sqref="B14:L14"/>
    </sheetView>
  </sheetViews>
  <sheetFormatPr defaultColWidth="20.85546875" defaultRowHeight="114.75" customHeight="1"/>
  <cols>
    <col min="1" max="1" width="86" style="5" customWidth="1"/>
    <col min="2" max="2" width="110" style="5" customWidth="1"/>
    <col min="3" max="3" width="59.140625" style="5" customWidth="1"/>
    <col min="4" max="4" width="71.42578125" style="5" customWidth="1"/>
    <col min="5" max="5" width="76.42578125" style="5" customWidth="1"/>
    <col min="6" max="6" width="77.85546875" style="5" customWidth="1"/>
    <col min="7" max="7" width="75.28515625" style="5" customWidth="1"/>
    <col min="8" max="8" width="81.7109375" style="5" customWidth="1"/>
    <col min="9" max="9" width="83.85546875" style="5" customWidth="1"/>
    <col min="10" max="10" width="69.85546875" style="5" customWidth="1"/>
    <col min="11" max="11" width="55.140625" style="5" customWidth="1"/>
    <col min="12" max="12" width="85.5703125" style="5" customWidth="1"/>
    <col min="13" max="16384" width="20.85546875" style="5"/>
  </cols>
  <sheetData>
    <row r="1" spans="1:12" ht="90" customHeight="1" thickBo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179.25" customHeight="1" thickBot="1">
      <c r="A2" s="6"/>
      <c r="B2" s="7" t="s">
        <v>49</v>
      </c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ht="114.75" customHeight="1" thickBot="1">
      <c r="A3" s="10"/>
      <c r="L3" s="11"/>
    </row>
    <row r="4" spans="1:12" ht="114.75" customHeight="1" thickBot="1">
      <c r="A4" s="10"/>
      <c r="B4" s="12" t="s">
        <v>1</v>
      </c>
      <c r="C4" s="12"/>
      <c r="D4" s="12"/>
      <c r="E4" s="12"/>
      <c r="F4" s="12"/>
      <c r="G4" s="13"/>
      <c r="H4" s="13"/>
      <c r="I4" s="13"/>
      <c r="J4" s="13"/>
      <c r="K4" s="13"/>
      <c r="L4" s="14"/>
    </row>
    <row r="5" spans="1:12" s="24" customFormat="1" ht="114.75" customHeight="1" thickBot="1">
      <c r="A5" s="15"/>
      <c r="B5" s="16" t="s">
        <v>2</v>
      </c>
      <c r="C5" s="17" t="s">
        <v>3</v>
      </c>
      <c r="D5" s="18" t="s">
        <v>4</v>
      </c>
      <c r="E5" s="19" t="s">
        <v>5</v>
      </c>
      <c r="F5" s="16" t="s">
        <v>6</v>
      </c>
      <c r="G5" s="20" t="s">
        <v>7</v>
      </c>
      <c r="H5" s="21"/>
      <c r="I5" s="21"/>
      <c r="J5" s="21"/>
      <c r="K5" s="22"/>
      <c r="L5" s="23" t="s">
        <v>8</v>
      </c>
    </row>
    <row r="6" spans="1:12" s="34" customFormat="1" ht="184.5" customHeight="1" thickBot="1">
      <c r="A6" s="25"/>
      <c r="B6" s="26"/>
      <c r="C6" s="27"/>
      <c r="D6" s="18"/>
      <c r="E6" s="28"/>
      <c r="F6" s="17"/>
      <c r="G6" s="29" t="s">
        <v>9</v>
      </c>
      <c r="H6" s="30" t="s">
        <v>10</v>
      </c>
      <c r="I6" s="31" t="s">
        <v>11</v>
      </c>
      <c r="J6" s="30" t="s">
        <v>12</v>
      </c>
      <c r="K6" s="32" t="s">
        <v>13</v>
      </c>
      <c r="L6" s="33"/>
    </row>
    <row r="7" spans="1:12" s="34" customFormat="1" ht="114.75" customHeight="1" thickBot="1">
      <c r="A7" s="35" t="s">
        <v>14</v>
      </c>
      <c r="B7" s="36"/>
      <c r="C7" s="37"/>
      <c r="D7" s="38" t="s">
        <v>15</v>
      </c>
      <c r="E7" s="39">
        <v>50</v>
      </c>
      <c r="F7" s="38" t="s">
        <v>16</v>
      </c>
      <c r="G7" s="39" t="s">
        <v>17</v>
      </c>
      <c r="H7" s="38">
        <v>70</v>
      </c>
      <c r="I7" s="39">
        <v>120</v>
      </c>
      <c r="J7" s="38">
        <v>185</v>
      </c>
      <c r="K7" s="39">
        <v>215</v>
      </c>
      <c r="L7" s="38" t="s">
        <v>18</v>
      </c>
    </row>
    <row r="8" spans="1:12" s="34" customFormat="1" ht="114.75" customHeight="1">
      <c r="A8" s="40" t="s">
        <v>19</v>
      </c>
      <c r="B8" s="41" t="s">
        <v>20</v>
      </c>
      <c r="C8" s="42" t="s">
        <v>21</v>
      </c>
      <c r="D8" s="43">
        <v>720.8</v>
      </c>
      <c r="E8" s="43">
        <v>14.8</v>
      </c>
      <c r="F8" s="44">
        <v>91</v>
      </c>
      <c r="G8" s="44">
        <v>36</v>
      </c>
      <c r="H8" s="44">
        <v>50</v>
      </c>
      <c r="I8" s="44">
        <v>75</v>
      </c>
      <c r="J8" s="44">
        <v>135</v>
      </c>
      <c r="K8" s="44">
        <v>167</v>
      </c>
      <c r="L8" s="45">
        <v>60.9</v>
      </c>
    </row>
    <row r="9" spans="1:12" s="34" customFormat="1" ht="114.75" customHeight="1">
      <c r="A9" s="40"/>
      <c r="B9" s="46" t="s">
        <v>22</v>
      </c>
      <c r="C9" s="47" t="s">
        <v>21</v>
      </c>
      <c r="D9" s="48">
        <v>736.1</v>
      </c>
      <c r="E9" s="48">
        <v>47.2</v>
      </c>
      <c r="F9" s="49">
        <v>91</v>
      </c>
      <c r="G9" s="49">
        <v>32.9</v>
      </c>
      <c r="H9" s="49">
        <v>54.3</v>
      </c>
      <c r="I9" s="49">
        <v>103.5</v>
      </c>
      <c r="J9" s="49">
        <v>171.4</v>
      </c>
      <c r="K9" s="49">
        <v>198.9</v>
      </c>
      <c r="L9" s="50">
        <v>58.8</v>
      </c>
    </row>
    <row r="10" spans="1:12" s="34" customFormat="1" ht="114.75" customHeight="1" thickBot="1">
      <c r="A10" s="51"/>
      <c r="B10" s="52" t="s">
        <v>23</v>
      </c>
      <c r="C10" s="47" t="s">
        <v>24</v>
      </c>
      <c r="D10" s="53">
        <v>733.5</v>
      </c>
      <c r="E10" s="54">
        <v>9</v>
      </c>
      <c r="F10" s="54">
        <v>95.4</v>
      </c>
      <c r="G10" s="54">
        <v>36</v>
      </c>
      <c r="H10" s="54">
        <v>53</v>
      </c>
      <c r="I10" s="54">
        <v>93</v>
      </c>
      <c r="J10" s="49">
        <v>154</v>
      </c>
      <c r="K10" s="54">
        <v>200</v>
      </c>
      <c r="L10" s="50">
        <v>60.7</v>
      </c>
    </row>
    <row r="11" spans="1:12" s="34" customFormat="1" ht="114.75" customHeight="1" thickBot="1">
      <c r="A11" s="55" t="s">
        <v>25</v>
      </c>
      <c r="B11" s="56"/>
      <c r="C11" s="57"/>
      <c r="D11" s="134">
        <f t="shared" ref="D11:L11" si="0">AVERAGE(D8:D9)</f>
        <v>728.45</v>
      </c>
      <c r="E11" s="58">
        <f t="shared" si="0"/>
        <v>31</v>
      </c>
      <c r="F11" s="58">
        <f t="shared" si="0"/>
        <v>91</v>
      </c>
      <c r="G11" s="58">
        <f t="shared" si="0"/>
        <v>34.450000000000003</v>
      </c>
      <c r="H11" s="58">
        <f t="shared" si="0"/>
        <v>52.15</v>
      </c>
      <c r="I11" s="58">
        <f t="shared" si="0"/>
        <v>89.25</v>
      </c>
      <c r="J11" s="58">
        <f t="shared" si="0"/>
        <v>153.19999999999999</v>
      </c>
      <c r="K11" s="58">
        <f t="shared" si="0"/>
        <v>182.95</v>
      </c>
      <c r="L11" s="59">
        <f t="shared" si="0"/>
        <v>59.849999999999994</v>
      </c>
    </row>
    <row r="12" spans="1:12" s="34" customFormat="1" ht="114.75" customHeight="1">
      <c r="A12" s="25" t="s">
        <v>26</v>
      </c>
      <c r="B12" s="60"/>
      <c r="C12" s="60"/>
      <c r="L12" s="61"/>
    </row>
    <row r="13" spans="1:12" ht="114.75" customHeight="1" thickBot="1">
      <c r="A13" s="10"/>
      <c r="B13" s="34"/>
      <c r="C13" s="34"/>
      <c r="D13" s="64"/>
      <c r="E13" s="64"/>
      <c r="F13" s="34"/>
      <c r="G13" s="34"/>
      <c r="H13" s="65"/>
      <c r="I13" s="65"/>
      <c r="L13" s="11"/>
    </row>
    <row r="14" spans="1:12" ht="144.75" customHeight="1" thickBot="1">
      <c r="A14" s="10"/>
      <c r="B14" s="66" t="s">
        <v>30</v>
      </c>
      <c r="C14" s="67"/>
      <c r="D14" s="67"/>
      <c r="E14" s="67"/>
      <c r="F14" s="67"/>
      <c r="G14" s="67"/>
      <c r="H14" s="67"/>
      <c r="I14" s="67"/>
      <c r="J14" s="67"/>
      <c r="K14" s="67"/>
      <c r="L14" s="68"/>
    </row>
    <row r="15" spans="1:12" ht="114.75" customHeight="1" thickBot="1">
      <c r="A15" s="69"/>
      <c r="B15" s="70" t="s">
        <v>2</v>
      </c>
      <c r="C15" s="71"/>
      <c r="D15" s="72" t="s">
        <v>4</v>
      </c>
      <c r="E15" s="73" t="s">
        <v>31</v>
      </c>
      <c r="F15" s="73" t="s">
        <v>32</v>
      </c>
      <c r="G15" s="73" t="s">
        <v>33</v>
      </c>
      <c r="H15" s="74" t="s">
        <v>34</v>
      </c>
      <c r="I15" s="75"/>
      <c r="J15" s="75"/>
      <c r="K15" s="75"/>
      <c r="L15" s="76"/>
    </row>
    <row r="16" spans="1:12" ht="189.75" customHeight="1" thickBot="1">
      <c r="A16" s="69"/>
      <c r="B16" s="74"/>
      <c r="C16" s="77"/>
      <c r="D16" s="78"/>
      <c r="E16" s="27"/>
      <c r="F16" s="27"/>
      <c r="G16" s="27"/>
      <c r="H16" s="79" t="s">
        <v>35</v>
      </c>
      <c r="I16" s="35" t="s">
        <v>36</v>
      </c>
      <c r="J16" s="80" t="s">
        <v>37</v>
      </c>
      <c r="K16" s="80" t="s">
        <v>38</v>
      </c>
      <c r="L16" s="81" t="s">
        <v>39</v>
      </c>
    </row>
    <row r="17" spans="1:12" ht="144" customHeight="1" thickBot="1">
      <c r="A17" s="62" t="s">
        <v>14</v>
      </c>
      <c r="B17" s="82"/>
      <c r="C17" s="83"/>
      <c r="D17" s="84" t="s">
        <v>17</v>
      </c>
      <c r="E17" s="85">
        <v>480</v>
      </c>
      <c r="F17" s="86" t="s">
        <v>40</v>
      </c>
      <c r="G17" s="85">
        <v>0.05</v>
      </c>
      <c r="H17" s="87">
        <v>0</v>
      </c>
      <c r="I17" s="87">
        <v>0</v>
      </c>
      <c r="J17" s="87">
        <v>2</v>
      </c>
      <c r="K17" s="87">
        <v>95</v>
      </c>
      <c r="L17" s="88">
        <v>2</v>
      </c>
    </row>
    <row r="18" spans="1:12" ht="159.75" customHeight="1" thickBot="1">
      <c r="A18" s="89" t="s">
        <v>41</v>
      </c>
      <c r="B18" s="90" t="s">
        <v>42</v>
      </c>
      <c r="C18" s="91"/>
      <c r="D18" s="135">
        <f>(582.7+581.1+582.7)/3</f>
        <v>582.16666666666674</v>
      </c>
      <c r="E18" s="93">
        <f>(266+277+266)/3</f>
        <v>269.66666666666669</v>
      </c>
      <c r="F18" s="92">
        <f>(13.96+13.37+13.5)/3</f>
        <v>13.61</v>
      </c>
      <c r="G18" s="94" t="s">
        <v>43</v>
      </c>
      <c r="H18" s="95">
        <v>0</v>
      </c>
      <c r="I18" s="95">
        <v>0</v>
      </c>
      <c r="J18" s="93">
        <f>(0.16+0.34+0.2)/3</f>
        <v>0.23333333333333331</v>
      </c>
      <c r="K18" s="96">
        <f>(99.6+99.53+99.6)/3</f>
        <v>99.576666666666668</v>
      </c>
      <c r="L18" s="97">
        <f>(0.24+0.13+0.2)/3</f>
        <v>0.19000000000000003</v>
      </c>
    </row>
    <row r="19" spans="1:12" ht="114.75" hidden="1" customHeight="1" thickBot="1">
      <c r="A19" s="63" t="s">
        <v>29</v>
      </c>
      <c r="B19" s="98"/>
      <c r="C19" s="99"/>
      <c r="D19" s="100"/>
      <c r="E19" s="101"/>
      <c r="F19" s="102">
        <v>0</v>
      </c>
      <c r="G19" s="103"/>
      <c r="H19" s="104"/>
      <c r="I19" s="104"/>
      <c r="J19" s="103"/>
      <c r="K19" s="105"/>
      <c r="L19" s="106"/>
    </row>
    <row r="20" spans="1:12" ht="129.75" hidden="1" customHeight="1">
      <c r="A20" s="107"/>
      <c r="B20" s="108" t="s">
        <v>44</v>
      </c>
      <c r="C20" s="109"/>
      <c r="D20" s="110"/>
      <c r="E20" s="110"/>
      <c r="F20" s="110"/>
      <c r="G20" s="110"/>
      <c r="H20" s="111"/>
      <c r="I20" s="65"/>
      <c r="J20" s="34"/>
      <c r="K20" s="34"/>
      <c r="L20" s="61"/>
    </row>
    <row r="21" spans="1:12" ht="34.5" hidden="1" customHeight="1">
      <c r="A21" s="15"/>
      <c r="B21" s="112" t="s">
        <v>2</v>
      </c>
      <c r="C21" s="113"/>
      <c r="D21" s="114" t="s">
        <v>45</v>
      </c>
      <c r="E21" s="114" t="s">
        <v>5</v>
      </c>
      <c r="F21" s="114" t="s">
        <v>27</v>
      </c>
      <c r="G21" s="114" t="s">
        <v>28</v>
      </c>
      <c r="H21" s="115" t="s">
        <v>46</v>
      </c>
      <c r="I21" s="65"/>
      <c r="J21" s="34"/>
      <c r="K21" s="34"/>
      <c r="L21" s="61"/>
    </row>
    <row r="22" spans="1:12" ht="159.75" hidden="1" customHeight="1">
      <c r="A22" s="25"/>
      <c r="B22" s="116"/>
      <c r="C22" s="117"/>
      <c r="D22" s="118"/>
      <c r="E22" s="118"/>
      <c r="F22" s="118"/>
      <c r="G22" s="118"/>
      <c r="H22" s="119"/>
      <c r="I22" s="65"/>
      <c r="J22" s="34"/>
      <c r="K22" s="34"/>
      <c r="L22" s="61"/>
    </row>
    <row r="23" spans="1:12" ht="121.5" hidden="1" customHeight="1">
      <c r="A23" s="120" t="s">
        <v>14</v>
      </c>
      <c r="B23" s="121"/>
      <c r="C23" s="122"/>
      <c r="D23" s="123">
        <v>890</v>
      </c>
      <c r="E23" s="124">
        <v>50</v>
      </c>
      <c r="F23" s="124">
        <v>46</v>
      </c>
      <c r="G23" s="123">
        <v>60</v>
      </c>
      <c r="H23" s="125" t="s">
        <v>47</v>
      </c>
      <c r="I23" s="65"/>
      <c r="J23" s="34"/>
      <c r="K23" s="34"/>
      <c r="L23" s="61"/>
    </row>
    <row r="24" spans="1:12" ht="162" hidden="1" customHeight="1">
      <c r="A24" s="126" t="s">
        <v>48</v>
      </c>
      <c r="B24" s="127"/>
      <c r="C24" s="128"/>
      <c r="D24" s="129"/>
      <c r="E24" s="129"/>
      <c r="F24" s="129"/>
      <c r="G24" s="129"/>
      <c r="H24" s="130"/>
      <c r="I24" s="131"/>
      <c r="J24" s="132"/>
      <c r="K24" s="132"/>
      <c r="L24" s="133"/>
    </row>
  </sheetData>
  <mergeCells count="29">
    <mergeCell ref="B17:C17"/>
    <mergeCell ref="B18:C18"/>
    <mergeCell ref="A19:B19"/>
    <mergeCell ref="B20:H20"/>
    <mergeCell ref="B21:B22"/>
    <mergeCell ref="D21:D22"/>
    <mergeCell ref="E21:E22"/>
    <mergeCell ref="F21:F22"/>
    <mergeCell ref="G21:G22"/>
    <mergeCell ref="H21:H22"/>
    <mergeCell ref="B14:L14"/>
    <mergeCell ref="B15:C16"/>
    <mergeCell ref="D15:D16"/>
    <mergeCell ref="E15:E16"/>
    <mergeCell ref="F15:F16"/>
    <mergeCell ref="G15:G16"/>
    <mergeCell ref="H15:L15"/>
    <mergeCell ref="A8:A10"/>
    <mergeCell ref="A11:C11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SEU7YU5J4REP-309372809-80227</_dlc_DocId>
    <TaxCatchAll xmlns="999f919b-ab5a-4db1-a56a-2b12b49855bf" xsi:nil="true"/>
    <lcf76f155ced4ddcb4097134ff3c332f xmlns="9dde59e0-9be5-46b6-acf7-bec107cbfe84">
      <Terms xmlns="http://schemas.microsoft.com/office/infopath/2007/PartnerControls"/>
    </lcf76f155ced4ddcb4097134ff3c332f>
    <_dlc_DocIdUrl xmlns="999f919b-ab5a-4db1-a56a-2b12b49855bf">
      <Url>https://swpgh.sharepoint.com/sites/swpnpa/_layouts/15/DocIdRedir.aspx?ID=SEU7YU5J4REP-309372809-80227</Url>
      <Description>SEU7YU5J4REP-309372809-80227</Description>
    </_dlc_DocIdUrl>
  </documentManagement>
</p:properties>
</file>

<file path=customXml/itemProps1.xml><?xml version="1.0" encoding="utf-8"?>
<ds:datastoreItem xmlns:ds="http://schemas.openxmlformats.org/officeDocument/2006/customXml" ds:itemID="{19382A00-0550-428E-BA49-2BEA5BCBCF3C}"/>
</file>

<file path=customXml/itemProps2.xml><?xml version="1.0" encoding="utf-8"?>
<ds:datastoreItem xmlns:ds="http://schemas.openxmlformats.org/officeDocument/2006/customXml" ds:itemID="{6F5F9AD1-CE01-474E-8D62-AE1E4F9F4182}"/>
</file>

<file path=customXml/itemProps3.xml><?xml version="1.0" encoding="utf-8"?>
<ds:datastoreItem xmlns:ds="http://schemas.openxmlformats.org/officeDocument/2006/customXml" ds:itemID="{A98539FE-AD41-43B3-BDE2-A20EDA693A14}"/>
</file>

<file path=customXml/itemProps4.xml><?xml version="1.0" encoding="utf-8"?>
<ds:datastoreItem xmlns:ds="http://schemas.openxmlformats.org/officeDocument/2006/customXml" ds:itemID="{4665E32B-A0B3-4806-81A7-0E5027C46F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 17 - MAR 23</vt:lpstr>
      <vt:lpstr>'MAR 17 - MAR 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2024-12-16T16:12:47Z</dcterms:created>
  <dcterms:modified xsi:type="dcterms:W3CDTF">2024-12-16T16:16:28Z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ebffe882-6a6c-4248-b156-b7185abc8ccd</vt:lpwstr>
  </property>
</Properties>
</file>