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1" documentId="8_{D28E8D6E-F9C6-4933-B244-A60FFD8EE723}" xr6:coauthVersionLast="47" xr6:coauthVersionMax="47" xr10:uidLastSave="{49B6FCAF-E471-4843-B3F9-D2619CE90A47}"/>
  <bookViews>
    <workbookView xWindow="-120" yWindow="-120" windowWidth="29040" windowHeight="15720" xr2:uid="{015C8A1C-ADBA-4221-82DD-4FBA831845B3}"/>
  </bookViews>
  <sheets>
    <sheet name="MAY 5-MAY 11" sheetId="1" r:id="rId1"/>
  </sheets>
  <definedNames>
    <definedName name="_xlnm.Print_Area" localSheetId="0">'MAY 5-MAY 11'!$A$1:$L$53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L44" i="1"/>
  <c r="K44" i="1"/>
  <c r="J44" i="1"/>
  <c r="F44" i="1"/>
  <c r="E44" i="1"/>
  <c r="D44" i="1"/>
  <c r="H38" i="1"/>
  <c r="G38" i="1"/>
  <c r="F38" i="1"/>
  <c r="E38" i="1"/>
  <c r="D38" i="1"/>
  <c r="L21" i="1"/>
  <c r="K21" i="1"/>
  <c r="J21" i="1"/>
  <c r="I21" i="1"/>
  <c r="H21" i="1"/>
  <c r="G21" i="1"/>
  <c r="F21" i="1"/>
  <c r="E21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<sst xmlns="http://schemas.openxmlformats.org/spreadsheetml/2006/main" count="117" uniqueCount="64">
  <si>
    <t>NATIONAL PETROLEUM AUTHORITY</t>
  </si>
  <si>
    <t>Petroleum Products Quality Indicator
May 5, 2024 -  May 11,2024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</si>
  <si>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</si>
  <si>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</si>
  <si>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</si>
  <si>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</si>
  <si>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</si>
  <si>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</si>
  <si>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</si>
  <si>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</si>
  <si>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</si>
  <si>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</si>
  <si>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</si>
  <si>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</si>
  <si>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</si>
  <si>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</si>
  <si>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</si>
  <si>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</si>
  <si>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</si>
  <si>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</si>
  <si>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</si>
  <si>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</si>
  <si>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Regular 50
Premuim 10</t>
  </si>
  <si>
    <t>Regular 91
Premuim 95</t>
  </si>
  <si>
    <t>GS 140:2024</t>
  </si>
  <si>
    <t>MT ST HELEN</t>
  </si>
  <si>
    <t>Regular</t>
  </si>
  <si>
    <t>MT TORM ALICE</t>
  </si>
  <si>
    <t>SENTUO OIL REFINERY</t>
  </si>
  <si>
    <t>MT MARLIN AVENTURINE</t>
  </si>
  <si>
    <t>Premium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</si>
  <si>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</si>
  <si>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</si>
  <si>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</si>
  <si>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</si>
  <si>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</si>
  <si>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</si>
  <si>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</si>
  <si>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</si>
  <si>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</si>
  <si>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HATAY</t>
  </si>
  <si>
    <t>MT DORIC BREEZE</t>
  </si>
  <si>
    <t>MT MERONAS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</si>
  <si>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</si>
  <si>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</si>
  <si>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</si>
  <si>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</si>
  <si>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</si>
  <si>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</si>
  <si>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</si>
  <si>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</si>
  <si>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</si>
  <si>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</si>
  <si>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</si>
  <si>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</si>
  <si>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SURVILLE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</si>
  <si>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</si>
  <si>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</si>
  <si>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</si>
  <si>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</si>
  <si>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</si>
  <si>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</si>
  <si>
    <t>GASOLINE (Local Refined Product)</t>
  </si>
  <si>
    <t>GASOLINE (Imported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</si>
</sst>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164" fontId="3" fillId="0" borderId="49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4" fontId="4" fillId="0" borderId="5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7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57" xfId="0" applyFont="1" applyBorder="1" applyAlignment="1">
      <alignment vertical="center"/>
    </xf>
    <xf numFmtId="0" fontId="4" fillId="0" borderId="59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64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5" xfId="0" applyNumberFormat="1" applyFont="1" applyBorder="1" applyAlignment="1">
      <alignment horizontal="center" vertical="center" wrapText="1"/>
    </xf>
    <xf numFmtId="164" fontId="3" fillId="5" borderId="68" xfId="0" applyNumberFormat="1" applyFont="1" applyFill="1" applyBorder="1" applyAlignment="1">
      <alignment horizontal="center" vertical="center"/>
    </xf>
    <xf numFmtId="165" fontId="3" fillId="5" borderId="28" xfId="0" applyNumberFormat="1" applyFont="1" applyFill="1" applyBorder="1" applyAlignment="1">
      <alignment horizontal="center" vertical="center"/>
    </xf>
    <xf numFmtId="164" fontId="3" fillId="5" borderId="69" xfId="0" quotePrefix="1" applyNumberFormat="1" applyFont="1" applyFill="1" applyBorder="1" applyAlignment="1">
      <alignment horizontal="center" vertical="center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70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164" fontId="3" fillId="5" borderId="72" xfId="0" applyNumberFormat="1" applyFont="1" applyFill="1" applyBorder="1" applyAlignment="1">
      <alignment horizontal="center" vertical="center"/>
    </xf>
    <xf numFmtId="165" fontId="3" fillId="5" borderId="32" xfId="0" applyNumberFormat="1" applyFont="1" applyFill="1" applyBorder="1" applyAlignment="1">
      <alignment horizontal="center" vertical="center"/>
    </xf>
    <xf numFmtId="0" fontId="3" fillId="5" borderId="73" xfId="0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164" fontId="3" fillId="5" borderId="73" xfId="0" applyNumberFormat="1" applyFont="1" applyFill="1" applyBorder="1" applyAlignment="1">
      <alignment horizontal="center" vertical="center"/>
    </xf>
    <xf numFmtId="0" fontId="3" fillId="0" borderId="57" xfId="0" applyFont="1" applyBorder="1"/>
    <xf numFmtId="0" fontId="4" fillId="5" borderId="53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164" fontId="4" fillId="0" borderId="74" xfId="0" applyNumberFormat="1" applyFont="1" applyBorder="1" applyAlignment="1">
      <alignment horizontal="center" vertical="center"/>
    </xf>
    <xf numFmtId="165" fontId="4" fillId="0" borderId="75" xfId="0" applyNumberFormat="1" applyFont="1" applyBorder="1" applyAlignment="1">
      <alignment horizontal="center" vertical="center"/>
    </xf>
    <xf numFmtId="164" fontId="4" fillId="0" borderId="76" xfId="0" applyNumberFormat="1" applyFont="1" applyBorder="1" applyAlignment="1">
      <alignment horizontal="center" vertical="center"/>
    </xf>
    <xf numFmtId="164" fontId="4" fillId="0" borderId="75" xfId="0" applyNumberFormat="1" applyFont="1" applyBorder="1" applyAlignment="1">
      <alignment horizontal="center" vertical="center"/>
    </xf>
    <xf numFmtId="2" fontId="4" fillId="0" borderId="76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72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164" fontId="3" fillId="0" borderId="7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74" xfId="0" applyFont="1" applyBorder="1" applyAlignment="1">
      <alignment horizontal="center" vertical="center"/>
    </xf>
    <xf numFmtId="164" fontId="3" fillId="0" borderId="75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2" fontId="4" fillId="0" borderId="81" xfId="0" applyNumberFormat="1" applyFont="1" applyBorder="1" applyAlignment="1">
      <alignment horizontal="center" vertical="center"/>
    </xf>
    <xf numFmtId="2" fontId="3" fillId="0" borderId="81" xfId="0" applyNumberFormat="1" applyFont="1" applyBorder="1" applyAlignment="1">
      <alignment horizontal="center" vertical="center"/>
    </xf>
    <xf numFmtId="0" fontId="3" fillId="0" borderId="81" xfId="0" applyFont="1" applyBorder="1"/>
    <xf numFmtId="0" fontId="3" fillId="0" borderId="82" xfId="0" applyFont="1" applyBorder="1"/>
    <xf numFmtId="0" fontId="4" fillId="0" borderId="11" xfId="0" applyFont="1" applyBorder="1"/>
    <xf numFmtId="0" fontId="4" fillId="0" borderId="64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49" fontId="4" fillId="0" borderId="91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2" fontId="4" fillId="0" borderId="92" xfId="0" applyNumberFormat="1" applyFont="1" applyBorder="1" applyAlignment="1">
      <alignment horizontal="center" vertical="center" wrapText="1"/>
    </xf>
    <xf numFmtId="2" fontId="4" fillId="0" borderId="93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64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2" fontId="6" fillId="0" borderId="93" xfId="0" applyNumberFormat="1" applyFont="1" applyBorder="1" applyAlignment="1" applyProtection="1">
      <alignment horizontal="center" vertical="center"/>
      <protection locked="0"/>
    </xf>
    <xf numFmtId="2" fontId="6" fillId="0" borderId="64" xfId="0" applyNumberFormat="1" applyFont="1" applyBorder="1" applyAlignment="1" applyProtection="1">
      <alignment horizontal="center" vertical="center"/>
      <protection locked="0"/>
    </xf>
    <xf numFmtId="2" fontId="3" fillId="0" borderId="64" xfId="0" applyNumberFormat="1" applyFont="1" applyBorder="1" applyAlignment="1">
      <alignment horizontal="center" vertical="center" wrapText="1"/>
    </xf>
    <xf numFmtId="2" fontId="3" fillId="0" borderId="81" xfId="0" applyNumberFormat="1" applyFont="1" applyBorder="1" applyAlignment="1">
      <alignment horizontal="center" vertical="center" wrapText="1"/>
    </xf>
    <xf numFmtId="2" fontId="3" fillId="0" borderId="64" xfId="0" applyNumberFormat="1" applyFont="1" applyBorder="1" applyAlignment="1">
      <alignment horizontal="center" vertical="center"/>
    </xf>
    <xf numFmtId="2" fontId="3" fillId="0" borderId="81" xfId="0" quotePrefix="1" applyNumberFormat="1" applyFont="1" applyBorder="1" applyAlignment="1">
      <alignment horizontal="center" vertical="center"/>
    </xf>
    <xf numFmtId="0" fontId="3" fillId="0" borderId="65" xfId="0" applyFont="1" applyBorder="1"/>
    <xf numFmtId="2" fontId="6" fillId="0" borderId="96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7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98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1" fontId="3" fillId="0" borderId="54" xfId="0" quotePrefix="1" applyNumberFormat="1" applyFont="1" applyBorder="1" applyAlignment="1">
      <alignment horizontal="center" vertical="center"/>
    </xf>
    <xf numFmtId="2" fontId="3" fillId="0" borderId="99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106" xfId="0" applyFont="1" applyFill="1" applyBorder="1" applyAlignment="1">
      <alignment horizontal="center" vertical="center" wrapText="1"/>
    </xf>
    <xf numFmtId="0" fontId="4" fillId="3" borderId="96" xfId="0" applyFont="1" applyFill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164" fontId="4" fillId="0" borderId="97" xfId="0" applyNumberFormat="1" applyFont="1" applyBorder="1" applyAlignment="1">
      <alignment horizontal="center" vertical="center" wrapText="1"/>
    </xf>
    <xf numFmtId="165" fontId="4" fillId="0" borderId="107" xfId="0" applyNumberFormat="1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7" borderId="80" xfId="0" applyFont="1" applyFill="1" applyBorder="1" applyAlignment="1">
      <alignment horizontal="center" vertical="center"/>
    </xf>
    <xf numFmtId="0" fontId="4" fillId="7" borderId="81" xfId="0" applyFont="1" applyFill="1" applyBorder="1" applyAlignment="1">
      <alignment horizontal="center" vertical="center"/>
    </xf>
    <xf numFmtId="0" fontId="4" fillId="7" borderId="8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95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0" borderId="103" xfId="0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110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 vertical="center"/>
    </xf>
    <xf numFmtId="164" fontId="3" fillId="0" borderId="1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B0EDC0-458A-4F26-898C-9097573B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A0A3B3-E590-4B55-89C0-471A8C8601CD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0EEBCD-9356-4EB2-B5C3-33936A125C89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42CB8-9BC7-4FE8-8ECA-6073D1E62CAD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E51FB5-3275-470C-956E-20AD5716333F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5AC7F6-DFDE-4F6E-950E-2F942B2EA5ED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835831-67D4-4598-B1A7-AD7EEF727CB8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707D5F-5BD4-4566-946C-7243281CF4AA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23512E-DB85-4995-A141-B6FC9334A8B5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84B607-2092-456E-B69E-A6ABC804DC29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FB1FE4-F326-4D91-841F-03AFC2638B5F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87075C-3E80-4814-A7F9-2889C00292EB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C2D97-A88C-4F38-BBE1-9E62CE6544FC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87ACC3-EBC5-4D1D-865C-7E10CFF3CD52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0AEDA3-78B4-4DDB-AF0F-D71C6699015E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B84C7D-8ED4-477A-BDCA-AAF8D85B3124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337-48A5-49F0-821E-2FE42FCE9EA6}">
  <dimension ref="A1:L55"/>
  <sheetViews>
    <sheetView tabSelected="1" view="pageBreakPreview" topLeftCell="A15" zoomScale="20" zoomScaleNormal="100" zoomScaleSheetLayoutView="20" workbookViewId="0">
      <selection activeCell="H20" sqref="H20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79.25" customHeight="1">
      <c r="A2" s="3"/>
      <c r="B2" s="171" t="s">
        <v>1</v>
      </c>
      <c r="C2" s="172"/>
      <c r="D2" s="172"/>
      <c r="E2" s="172"/>
      <c r="F2" s="172"/>
      <c r="G2" s="172"/>
      <c r="H2" s="172"/>
      <c r="I2" s="172"/>
      <c r="J2" s="172"/>
      <c r="K2" s="172"/>
      <c r="L2" s="173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>
      <c r="A4" s="7"/>
      <c r="B4" s="174" t="s">
        <v>2</v>
      </c>
      <c r="C4" s="174"/>
      <c r="D4" s="174"/>
      <c r="E4" s="174"/>
      <c r="F4" s="174"/>
      <c r="G4" s="175"/>
      <c r="H4" s="175"/>
      <c r="I4" s="175"/>
      <c r="J4" s="175"/>
      <c r="K4" s="175"/>
      <c r="L4" s="176"/>
    </row>
    <row r="5" spans="1:12" s="11" customFormat="1" ht="114.75" hidden="1" customHeight="1">
      <c r="A5" s="8"/>
      <c r="B5" s="177" t="s">
        <v>3</v>
      </c>
      <c r="C5" s="179" t="s">
        <v>4</v>
      </c>
      <c r="D5" s="181" t="s">
        <v>5</v>
      </c>
      <c r="E5" s="182" t="s">
        <v>6</v>
      </c>
      <c r="F5" s="177" t="s">
        <v>7</v>
      </c>
      <c r="G5" s="184" t="s">
        <v>8</v>
      </c>
      <c r="H5" s="185"/>
      <c r="I5" s="185"/>
      <c r="J5" s="185"/>
      <c r="K5" s="186"/>
      <c r="L5" s="187" t="s">
        <v>9</v>
      </c>
    </row>
    <row r="6" spans="1:12" s="17" customFormat="1" ht="184.5" hidden="1" customHeight="1">
      <c r="A6" s="12"/>
      <c r="B6" s="178"/>
      <c r="C6" s="180"/>
      <c r="D6" s="181"/>
      <c r="E6" s="183"/>
      <c r="F6" s="179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88"/>
    </row>
    <row r="7" spans="1:12" s="17" customFormat="1" ht="114.75" hidden="1" customHeight="1">
      <c r="A7" s="18" t="s">
        <v>15</v>
      </c>
      <c r="B7" s="19"/>
      <c r="C7" s="20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21" t="s">
        <v>19</v>
      </c>
    </row>
    <row r="8" spans="1:12" s="17" customFormat="1" ht="114.75" hidden="1" customHeight="1">
      <c r="A8" s="189" t="s">
        <v>20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7" customFormat="1" ht="114.75" hidden="1" customHeight="1">
      <c r="A9" s="189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7" customFormat="1" ht="114.75" hidden="1" customHeight="1">
      <c r="A10" s="190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7" customFormat="1" ht="114.75" hidden="1" customHeight="1">
      <c r="A11" s="189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7" customFormat="1" ht="114.75" hidden="1" customHeight="1">
      <c r="A12" s="191" t="s">
        <v>21</v>
      </c>
      <c r="B12" s="192"/>
      <c r="C12" s="193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customHeight="1" thickBot="1">
      <c r="A13" s="7"/>
      <c r="B13" s="174" t="s">
        <v>63</v>
      </c>
      <c r="C13" s="174"/>
      <c r="D13" s="174"/>
      <c r="E13" s="174"/>
      <c r="F13" s="174"/>
      <c r="G13" s="175"/>
      <c r="H13" s="175"/>
      <c r="I13" s="175"/>
      <c r="J13" s="175"/>
      <c r="K13" s="175"/>
      <c r="L13" s="176"/>
    </row>
    <row r="14" spans="1:12" s="11" customFormat="1" ht="114.75" customHeight="1" thickBot="1">
      <c r="A14" s="8"/>
      <c r="B14" s="177" t="s">
        <v>3</v>
      </c>
      <c r="C14" s="179" t="s">
        <v>4</v>
      </c>
      <c r="D14" s="181" t="s">
        <v>5</v>
      </c>
      <c r="E14" s="182" t="s">
        <v>6</v>
      </c>
      <c r="F14" s="177" t="s">
        <v>7</v>
      </c>
      <c r="G14" s="184" t="s">
        <v>8</v>
      </c>
      <c r="H14" s="185"/>
      <c r="I14" s="185"/>
      <c r="J14" s="185"/>
      <c r="K14" s="186"/>
      <c r="L14" s="187" t="s">
        <v>9</v>
      </c>
    </row>
    <row r="15" spans="1:12" s="17" customFormat="1" ht="184.5" customHeight="1" thickBot="1">
      <c r="A15" s="12"/>
      <c r="B15" s="178"/>
      <c r="C15" s="194"/>
      <c r="D15" s="179"/>
      <c r="E15" s="183"/>
      <c r="F15" s="179"/>
      <c r="G15" s="13" t="s">
        <v>10</v>
      </c>
      <c r="H15" s="14" t="s">
        <v>11</v>
      </c>
      <c r="I15" s="15" t="s">
        <v>12</v>
      </c>
      <c r="J15" s="14" t="s">
        <v>13</v>
      </c>
      <c r="K15" s="16" t="s">
        <v>14</v>
      </c>
      <c r="L15" s="195"/>
    </row>
    <row r="16" spans="1:12" s="17" customFormat="1" ht="114.75" customHeight="1" thickBot="1">
      <c r="A16" s="45" t="s">
        <v>15</v>
      </c>
      <c r="B16" s="46"/>
      <c r="C16" s="47"/>
      <c r="D16" s="48" t="s">
        <v>16</v>
      </c>
      <c r="E16" s="49" t="s">
        <v>22</v>
      </c>
      <c r="F16" s="48" t="s">
        <v>23</v>
      </c>
      <c r="G16" s="49" t="s">
        <v>18</v>
      </c>
      <c r="H16" s="48">
        <v>70</v>
      </c>
      <c r="I16" s="49">
        <v>120</v>
      </c>
      <c r="J16" s="48">
        <v>185</v>
      </c>
      <c r="K16" s="49">
        <v>215</v>
      </c>
      <c r="L16" s="50" t="s">
        <v>19</v>
      </c>
    </row>
    <row r="17" spans="1:12" s="54" customFormat="1" ht="114.75" customHeight="1">
      <c r="A17" s="249" t="s">
        <v>24</v>
      </c>
      <c r="B17" s="245" t="s">
        <v>25</v>
      </c>
      <c r="C17" s="51" t="s">
        <v>26</v>
      </c>
      <c r="D17" s="52">
        <v>721.9</v>
      </c>
      <c r="E17" s="52">
        <v>36.1</v>
      </c>
      <c r="F17" s="52">
        <v>91.1</v>
      </c>
      <c r="G17" s="52">
        <v>35</v>
      </c>
      <c r="H17" s="52">
        <v>49</v>
      </c>
      <c r="I17" s="52">
        <v>76</v>
      </c>
      <c r="J17" s="52">
        <v>143</v>
      </c>
      <c r="K17" s="52">
        <v>172</v>
      </c>
      <c r="L17" s="53">
        <v>63.2</v>
      </c>
    </row>
    <row r="18" spans="1:12" s="17" customFormat="1" ht="114.75" customHeight="1">
      <c r="A18" s="250"/>
      <c r="B18" s="55" t="s">
        <v>27</v>
      </c>
      <c r="C18" s="55" t="s">
        <v>26</v>
      </c>
      <c r="D18" s="30">
        <v>721</v>
      </c>
      <c r="E18" s="30">
        <v>29.8</v>
      </c>
      <c r="F18" s="30">
        <v>91</v>
      </c>
      <c r="G18" s="30">
        <v>35</v>
      </c>
      <c r="H18" s="30">
        <v>49</v>
      </c>
      <c r="I18" s="30">
        <v>75</v>
      </c>
      <c r="J18" s="30">
        <v>138</v>
      </c>
      <c r="K18" s="30">
        <v>173</v>
      </c>
      <c r="L18" s="31">
        <v>62.5</v>
      </c>
    </row>
    <row r="19" spans="1:12" s="17" customFormat="1" ht="114.75" customHeight="1">
      <c r="A19" s="250"/>
      <c r="B19" s="246" t="s">
        <v>29</v>
      </c>
      <c r="C19" s="29" t="s">
        <v>26</v>
      </c>
      <c r="D19" s="30">
        <v>730.8</v>
      </c>
      <c r="E19" s="30">
        <v>11.8</v>
      </c>
      <c r="F19" s="30">
        <v>91</v>
      </c>
      <c r="G19" s="30">
        <v>35</v>
      </c>
      <c r="H19" s="30">
        <v>52</v>
      </c>
      <c r="I19" s="30">
        <v>82</v>
      </c>
      <c r="J19" s="30">
        <v>134</v>
      </c>
      <c r="K19" s="30">
        <v>173</v>
      </c>
      <c r="L19" s="31">
        <v>62.6</v>
      </c>
    </row>
    <row r="20" spans="1:12" s="17" customFormat="1" ht="114.75" customHeight="1" thickBot="1">
      <c r="A20" s="250"/>
      <c r="B20" s="247"/>
      <c r="C20" s="56" t="s">
        <v>30</v>
      </c>
      <c r="D20" s="57">
        <v>741.3</v>
      </c>
      <c r="E20" s="57">
        <v>8</v>
      </c>
      <c r="F20" s="57">
        <v>95.2</v>
      </c>
      <c r="G20" s="57">
        <v>37</v>
      </c>
      <c r="H20" s="57">
        <v>51</v>
      </c>
      <c r="I20" s="57">
        <v>76</v>
      </c>
      <c r="J20" s="57">
        <v>136</v>
      </c>
      <c r="K20" s="57">
        <v>178</v>
      </c>
      <c r="L20" s="58">
        <v>63.2</v>
      </c>
    </row>
    <row r="21" spans="1:12" s="17" customFormat="1" ht="114.75" customHeight="1" thickBot="1">
      <c r="A21" s="251"/>
      <c r="B21" s="248" t="s">
        <v>31</v>
      </c>
      <c r="C21" s="59" t="s">
        <v>26</v>
      </c>
      <c r="D21" s="60">
        <f>AVERAGE(D17:D19)</f>
        <v>724.56666666666661</v>
      </c>
      <c r="E21" s="60">
        <f>AVERAGE(E17:E19)</f>
        <v>25.900000000000002</v>
      </c>
      <c r="F21" s="60">
        <f>AVERAGE(F17:F19)</f>
        <v>91.033333333333346</v>
      </c>
      <c r="G21" s="60">
        <f>AVERAGE(G17:G19)</f>
        <v>35</v>
      </c>
      <c r="H21" s="60">
        <f>AVERAGE(H17:H19)</f>
        <v>50</v>
      </c>
      <c r="I21" s="60">
        <f>AVERAGE(I17:I19)</f>
        <v>77.666666666666671</v>
      </c>
      <c r="J21" s="60">
        <f>AVERAGE(J17:J19)</f>
        <v>138.33333333333334</v>
      </c>
      <c r="K21" s="60">
        <f>AVERAGE(K17:K19)</f>
        <v>172.66666666666666</v>
      </c>
      <c r="L21" s="60">
        <f>AVERAGE(L17:L19)</f>
        <v>62.766666666666673</v>
      </c>
    </row>
    <row r="22" spans="1:12" s="17" customFormat="1" ht="114.75" customHeight="1" thickBot="1">
      <c r="A22" s="8"/>
      <c r="B22" s="243"/>
      <c r="C22" s="243"/>
      <c r="D22" s="244"/>
      <c r="E22" s="244"/>
      <c r="F22" s="244"/>
      <c r="G22" s="244"/>
      <c r="H22" s="244"/>
      <c r="I22" s="244"/>
      <c r="J22" s="244"/>
      <c r="K22" s="244"/>
      <c r="L22" s="244"/>
    </row>
    <row r="23" spans="1:12" ht="114.75" customHeight="1" thickBot="1">
      <c r="A23" s="7"/>
      <c r="B23" s="174" t="s">
        <v>62</v>
      </c>
      <c r="C23" s="174"/>
      <c r="D23" s="174"/>
      <c r="E23" s="174"/>
      <c r="F23" s="174"/>
      <c r="G23" s="175"/>
      <c r="H23" s="175"/>
      <c r="I23" s="175"/>
      <c r="J23" s="175"/>
      <c r="K23" s="175"/>
      <c r="L23" s="176"/>
    </row>
    <row r="24" spans="1:12" s="11" customFormat="1" ht="114.75" customHeight="1" thickBot="1">
      <c r="A24" s="8"/>
      <c r="B24" s="177" t="s">
        <v>3</v>
      </c>
      <c r="C24" s="179" t="s">
        <v>4</v>
      </c>
      <c r="D24" s="181" t="s">
        <v>5</v>
      </c>
      <c r="E24" s="182" t="s">
        <v>6</v>
      </c>
      <c r="F24" s="177" t="s">
        <v>7</v>
      </c>
      <c r="G24" s="184" t="s">
        <v>8</v>
      </c>
      <c r="H24" s="185"/>
      <c r="I24" s="185"/>
      <c r="J24" s="185"/>
      <c r="K24" s="186"/>
      <c r="L24" s="187" t="s">
        <v>9</v>
      </c>
    </row>
    <row r="25" spans="1:12" s="17" customFormat="1" ht="184.5" customHeight="1" thickBot="1">
      <c r="A25" s="12"/>
      <c r="B25" s="178"/>
      <c r="C25" s="194"/>
      <c r="D25" s="179"/>
      <c r="E25" s="183"/>
      <c r="F25" s="179"/>
      <c r="G25" s="13" t="s">
        <v>10</v>
      </c>
      <c r="H25" s="14" t="s">
        <v>11</v>
      </c>
      <c r="I25" s="15" t="s">
        <v>12</v>
      </c>
      <c r="J25" s="14" t="s">
        <v>13</v>
      </c>
      <c r="K25" s="16" t="s">
        <v>14</v>
      </c>
      <c r="L25" s="195"/>
    </row>
    <row r="26" spans="1:12" s="17" customFormat="1" ht="114.75" customHeight="1" thickBot="1">
      <c r="A26" s="45" t="s">
        <v>15</v>
      </c>
      <c r="B26" s="46"/>
      <c r="C26" s="47"/>
      <c r="D26" s="48" t="s">
        <v>16</v>
      </c>
      <c r="E26" s="49" t="s">
        <v>22</v>
      </c>
      <c r="F26" s="48" t="s">
        <v>17</v>
      </c>
      <c r="G26" s="49" t="s">
        <v>18</v>
      </c>
      <c r="H26" s="48">
        <v>70</v>
      </c>
      <c r="I26" s="49">
        <v>120</v>
      </c>
      <c r="J26" s="48">
        <v>185</v>
      </c>
      <c r="K26" s="49">
        <v>215</v>
      </c>
      <c r="L26" s="50" t="s">
        <v>19</v>
      </c>
    </row>
    <row r="27" spans="1:12" s="17" customFormat="1" ht="114.75" customHeight="1" thickBot="1">
      <c r="A27" s="111"/>
      <c r="B27" s="252" t="s">
        <v>28</v>
      </c>
      <c r="C27" s="253" t="s">
        <v>26</v>
      </c>
      <c r="D27" s="254">
        <v>762.3</v>
      </c>
      <c r="E27" s="254">
        <v>26.5</v>
      </c>
      <c r="F27" s="254">
        <v>91.2</v>
      </c>
      <c r="G27" s="254">
        <v>39</v>
      </c>
      <c r="H27" s="254">
        <v>65.900000000000006</v>
      </c>
      <c r="I27" s="254">
        <v>114.6</v>
      </c>
      <c r="J27" s="254">
        <v>166.8</v>
      </c>
      <c r="K27" s="254">
        <v>200.9</v>
      </c>
      <c r="L27" s="255">
        <v>42.7</v>
      </c>
    </row>
    <row r="28" spans="1:12" s="17" customFormat="1" ht="114.75" customHeight="1" thickBot="1">
      <c r="A28" s="61" t="s">
        <v>32</v>
      </c>
      <c r="B28" s="62"/>
      <c r="C28" s="62"/>
      <c r="L28" s="63"/>
    </row>
    <row r="29" spans="1:12" s="17" customFormat="1" ht="114.75" customHeight="1" thickBot="1">
      <c r="A29" s="64"/>
      <c r="B29" s="198" t="s">
        <v>33</v>
      </c>
      <c r="C29" s="199"/>
      <c r="D29" s="199"/>
      <c r="E29" s="199"/>
      <c r="F29" s="199"/>
      <c r="G29" s="199"/>
      <c r="H29" s="200"/>
      <c r="I29" s="65"/>
      <c r="J29" s="54"/>
      <c r="K29" s="54"/>
      <c r="L29" s="66"/>
    </row>
    <row r="30" spans="1:12" s="17" customFormat="1" ht="114.75" customHeight="1" thickBot="1">
      <c r="A30" s="64"/>
      <c r="B30" s="201" t="s">
        <v>3</v>
      </c>
      <c r="C30" s="202"/>
      <c r="D30" s="203" t="s">
        <v>5</v>
      </c>
      <c r="E30" s="205" t="s">
        <v>6</v>
      </c>
      <c r="F30" s="203" t="s">
        <v>34</v>
      </c>
      <c r="G30" s="205" t="s">
        <v>35</v>
      </c>
      <c r="H30" s="203" t="s">
        <v>36</v>
      </c>
      <c r="I30" s="54"/>
      <c r="J30" s="54"/>
      <c r="K30" s="54"/>
      <c r="L30" s="63"/>
    </row>
    <row r="31" spans="1:12" s="17" customFormat="1" ht="114.75" customHeight="1" thickBot="1">
      <c r="A31" s="64"/>
      <c r="B31" s="201"/>
      <c r="C31" s="202"/>
      <c r="D31" s="204"/>
      <c r="E31" s="183"/>
      <c r="F31" s="204"/>
      <c r="G31" s="183"/>
      <c r="H31" s="204"/>
      <c r="I31" s="54"/>
      <c r="J31" s="54"/>
      <c r="K31" s="54"/>
      <c r="L31" s="63"/>
    </row>
    <row r="32" spans="1:12" s="17" customFormat="1" ht="114.75" customHeight="1" thickBot="1">
      <c r="A32" s="68" t="s">
        <v>15</v>
      </c>
      <c r="B32" s="69"/>
      <c r="C32" s="70"/>
      <c r="D32" s="71" t="s">
        <v>37</v>
      </c>
      <c r="E32" s="72">
        <v>50</v>
      </c>
      <c r="F32" s="73">
        <v>46</v>
      </c>
      <c r="G32" s="74" t="s">
        <v>38</v>
      </c>
      <c r="H32" s="75">
        <v>3</v>
      </c>
      <c r="I32" s="54"/>
      <c r="J32" s="54"/>
      <c r="K32" s="54"/>
      <c r="L32" s="63"/>
    </row>
    <row r="33" spans="1:12" s="17" customFormat="1" ht="114.75" customHeight="1">
      <c r="A33" s="196" t="s">
        <v>39</v>
      </c>
      <c r="B33" s="209" t="s">
        <v>40</v>
      </c>
      <c r="C33" s="210"/>
      <c r="D33" s="76">
        <v>833.8</v>
      </c>
      <c r="E33" s="77">
        <v>6.4</v>
      </c>
      <c r="F33" s="78">
        <v>52.1</v>
      </c>
      <c r="G33" s="79">
        <v>63</v>
      </c>
      <c r="H33" s="80">
        <v>1</v>
      </c>
      <c r="I33" s="54"/>
      <c r="J33" s="54"/>
      <c r="K33" s="54"/>
      <c r="L33" s="63"/>
    </row>
    <row r="34" spans="1:12" ht="114.75" hidden="1" customHeight="1">
      <c r="A34" s="197"/>
      <c r="B34" s="81"/>
      <c r="C34" s="82"/>
      <c r="D34" s="83"/>
      <c r="E34" s="84"/>
      <c r="F34" s="85"/>
      <c r="G34" s="86"/>
      <c r="H34" s="87"/>
      <c r="L34" s="88"/>
    </row>
    <row r="35" spans="1:12" ht="114.75" hidden="1" customHeight="1">
      <c r="A35" s="197"/>
      <c r="B35" s="89"/>
      <c r="C35" s="90"/>
      <c r="D35" s="91"/>
      <c r="E35" s="92"/>
      <c r="F35" s="93"/>
      <c r="G35" s="94"/>
      <c r="H35" s="95"/>
      <c r="I35" s="96"/>
      <c r="L35" s="88"/>
    </row>
    <row r="36" spans="1:12" s="17" customFormat="1" ht="114.75" customHeight="1">
      <c r="A36" s="197"/>
      <c r="B36" s="211" t="s">
        <v>41</v>
      </c>
      <c r="C36" s="212"/>
      <c r="D36" s="97">
        <v>839.9</v>
      </c>
      <c r="E36" s="98">
        <v>32.700000000000003</v>
      </c>
      <c r="F36" s="99">
        <v>53.8</v>
      </c>
      <c r="G36" s="98">
        <v>78</v>
      </c>
      <c r="H36" s="100">
        <v>1</v>
      </c>
      <c r="I36" s="101"/>
      <c r="J36" s="101"/>
      <c r="K36" s="101"/>
      <c r="L36" s="102"/>
    </row>
    <row r="37" spans="1:12" s="17" customFormat="1" ht="114.75" customHeight="1" thickBot="1">
      <c r="A37" s="197"/>
      <c r="B37" s="213" t="s">
        <v>42</v>
      </c>
      <c r="C37" s="214"/>
      <c r="D37" s="103">
        <v>832.2</v>
      </c>
      <c r="E37" s="104">
        <v>6.9</v>
      </c>
      <c r="F37" s="105">
        <v>53.2</v>
      </c>
      <c r="G37" s="104">
        <v>59</v>
      </c>
      <c r="H37" s="106">
        <v>1</v>
      </c>
      <c r="I37" s="101"/>
      <c r="J37" s="101"/>
      <c r="K37" s="101"/>
      <c r="L37" s="102"/>
    </row>
    <row r="38" spans="1:12" ht="114.75" customHeight="1" thickBot="1">
      <c r="A38" s="208"/>
      <c r="B38" s="215" t="s">
        <v>31</v>
      </c>
      <c r="C38" s="216"/>
      <c r="D38" s="107">
        <f>AVERAGE(D33:D37)</f>
        <v>835.29999999999984</v>
      </c>
      <c r="E38" s="108">
        <f t="shared" ref="E38:H38" si="1">AVERAGE(E33:E37)</f>
        <v>15.333333333333334</v>
      </c>
      <c r="F38" s="107">
        <f t="shared" si="1"/>
        <v>53.033333333333339</v>
      </c>
      <c r="G38" s="107">
        <f t="shared" si="1"/>
        <v>66.666666666666671</v>
      </c>
      <c r="H38" s="109">
        <f t="shared" si="1"/>
        <v>1</v>
      </c>
      <c r="I38" s="110"/>
      <c r="L38" s="88"/>
    </row>
    <row r="39" spans="1:12" ht="114.75" customHeight="1" thickBot="1">
      <c r="A39" s="111"/>
      <c r="B39" s="112"/>
      <c r="C39" s="112"/>
      <c r="D39" s="113"/>
      <c r="E39" s="113"/>
      <c r="F39" s="113"/>
      <c r="G39" s="113"/>
      <c r="H39" s="114"/>
      <c r="I39" s="115"/>
      <c r="J39" s="116"/>
      <c r="K39" s="116"/>
      <c r="L39" s="117"/>
    </row>
    <row r="40" spans="1:12" ht="144.75" customHeight="1" thickBot="1">
      <c r="A40" s="7"/>
      <c r="B40" s="217" t="s">
        <v>43</v>
      </c>
      <c r="C40" s="218"/>
      <c r="D40" s="218"/>
      <c r="E40" s="218"/>
      <c r="F40" s="218"/>
      <c r="G40" s="218"/>
      <c r="H40" s="218"/>
      <c r="I40" s="218"/>
      <c r="J40" s="218"/>
      <c r="K40" s="218"/>
      <c r="L40" s="219"/>
    </row>
    <row r="41" spans="1:12" ht="114.75" customHeight="1" thickBot="1">
      <c r="A41" s="118"/>
      <c r="B41" s="220" t="s">
        <v>3</v>
      </c>
      <c r="C41" s="221"/>
      <c r="D41" s="223" t="s">
        <v>5</v>
      </c>
      <c r="E41" s="194" t="s">
        <v>44</v>
      </c>
      <c r="F41" s="194" t="s">
        <v>45</v>
      </c>
      <c r="G41" s="194" t="s">
        <v>46</v>
      </c>
      <c r="H41" s="206" t="s">
        <v>47</v>
      </c>
      <c r="I41" s="202"/>
      <c r="J41" s="205"/>
      <c r="K41" s="205"/>
      <c r="L41" s="207"/>
    </row>
    <row r="42" spans="1:12" ht="189.75" customHeight="1" thickBot="1">
      <c r="A42" s="118"/>
      <c r="B42" s="206"/>
      <c r="C42" s="222"/>
      <c r="D42" s="223"/>
      <c r="E42" s="180"/>
      <c r="F42" s="180"/>
      <c r="G42" s="180"/>
      <c r="H42" s="67" t="s">
        <v>48</v>
      </c>
      <c r="I42" s="119" t="s">
        <v>49</v>
      </c>
      <c r="J42" s="120" t="s">
        <v>50</v>
      </c>
      <c r="K42" s="121" t="s">
        <v>51</v>
      </c>
      <c r="L42" s="122" t="s">
        <v>52</v>
      </c>
    </row>
    <row r="43" spans="1:12" ht="144" customHeight="1" thickBot="1">
      <c r="A43" s="123" t="s">
        <v>15</v>
      </c>
      <c r="B43" s="226"/>
      <c r="C43" s="227"/>
      <c r="D43" s="119" t="s">
        <v>18</v>
      </c>
      <c r="E43" s="124">
        <v>480</v>
      </c>
      <c r="F43" s="125" t="s">
        <v>53</v>
      </c>
      <c r="G43" s="126">
        <v>0.05</v>
      </c>
      <c r="H43" s="127">
        <v>0</v>
      </c>
      <c r="I43" s="128">
        <v>0</v>
      </c>
      <c r="J43" s="129">
        <v>2</v>
      </c>
      <c r="K43" s="130">
        <v>95</v>
      </c>
      <c r="L43" s="131">
        <v>2</v>
      </c>
    </row>
    <row r="44" spans="1:12" ht="159.75" customHeight="1" thickBot="1">
      <c r="A44" s="132" t="s">
        <v>54</v>
      </c>
      <c r="B44" s="228" t="s">
        <v>55</v>
      </c>
      <c r="C44" s="229"/>
      <c r="D44" s="134">
        <f>(583.3+583.4+583.3)/3</f>
        <v>583.33333333333326</v>
      </c>
      <c r="E44" s="115">
        <f>(262+262+262)/3</f>
        <v>262</v>
      </c>
      <c r="F44" s="135">
        <f>(6.53+7.68+6.33)/3</f>
        <v>6.8466666666666667</v>
      </c>
      <c r="G44" s="133" t="s">
        <v>56</v>
      </c>
      <c r="H44" s="136">
        <v>0</v>
      </c>
      <c r="I44" s="137">
        <v>0</v>
      </c>
      <c r="J44" s="138">
        <f>(0.19+0.37+0.2)/3</f>
        <v>0.25333333333333335</v>
      </c>
      <c r="K44" s="139">
        <f>(99.77+99.59+99.77)/3</f>
        <v>99.71</v>
      </c>
      <c r="L44" s="138">
        <f>(0.04+0.04+0.03)/3</f>
        <v>3.6666666666666667E-2</v>
      </c>
    </row>
    <row r="45" spans="1:12" ht="114.75" hidden="1" customHeight="1">
      <c r="A45" s="230" t="s">
        <v>31</v>
      </c>
      <c r="B45" s="231"/>
      <c r="C45" s="140"/>
      <c r="D45" s="141"/>
      <c r="E45" s="142"/>
      <c r="F45" s="143">
        <v>0</v>
      </c>
      <c r="G45" s="144"/>
      <c r="H45" s="145"/>
      <c r="I45" s="146"/>
      <c r="J45" s="147"/>
      <c r="K45" s="148"/>
      <c r="L45" s="149"/>
    </row>
    <row r="46" spans="1:12" ht="114.75" customHeight="1">
      <c r="A46" s="150"/>
      <c r="B46" s="150"/>
      <c r="D46" s="151"/>
      <c r="E46" s="110"/>
      <c r="F46" s="151"/>
      <c r="G46" s="17"/>
      <c r="H46" s="152"/>
      <c r="I46" s="152"/>
      <c r="J46" s="17"/>
      <c r="K46" s="153"/>
      <c r="L46" s="110"/>
    </row>
    <row r="47" spans="1:12" ht="114.75" hidden="1" customHeight="1">
      <c r="A47" s="150"/>
      <c r="B47" s="150"/>
      <c r="D47" s="151"/>
      <c r="E47" s="110"/>
      <c r="F47" s="151"/>
      <c r="G47" s="17"/>
      <c r="H47" s="152"/>
      <c r="I47" s="152"/>
      <c r="J47" s="17"/>
      <c r="K47" s="153"/>
      <c r="L47" s="110"/>
    </row>
    <row r="48" spans="1:12" ht="114.75" hidden="1" customHeight="1">
      <c r="A48" s="150"/>
      <c r="B48" s="150"/>
      <c r="D48" s="151"/>
      <c r="E48" s="110"/>
      <c r="F48" s="151"/>
      <c r="G48" s="17"/>
      <c r="H48" s="152"/>
      <c r="I48" s="152"/>
      <c r="J48" s="17"/>
      <c r="K48" s="153"/>
      <c r="L48" s="110"/>
    </row>
    <row r="49" spans="1:12" ht="129.75" hidden="1" customHeight="1">
      <c r="A49" s="4"/>
      <c r="B49" s="232" t="s">
        <v>57</v>
      </c>
      <c r="C49" s="233"/>
      <c r="D49" s="233"/>
      <c r="E49" s="233"/>
      <c r="F49" s="233"/>
      <c r="G49" s="233"/>
      <c r="H49" s="234"/>
      <c r="I49" s="154"/>
      <c r="J49" s="155"/>
      <c r="K49" s="155"/>
      <c r="L49" s="156"/>
    </row>
    <row r="50" spans="1:12" ht="34.5" hidden="1" customHeight="1">
      <c r="A50" s="8"/>
      <c r="B50" s="235" t="s">
        <v>3</v>
      </c>
      <c r="C50" s="236"/>
      <c r="D50" s="239" t="s">
        <v>58</v>
      </c>
      <c r="E50" s="239" t="s">
        <v>6</v>
      </c>
      <c r="F50" s="239" t="s">
        <v>34</v>
      </c>
      <c r="G50" s="239" t="s">
        <v>35</v>
      </c>
      <c r="H50" s="241" t="s">
        <v>59</v>
      </c>
      <c r="I50" s="110"/>
      <c r="J50" s="17"/>
      <c r="K50" s="17"/>
      <c r="L50" s="63"/>
    </row>
    <row r="51" spans="1:12" ht="159.75" hidden="1" customHeight="1">
      <c r="A51" s="12"/>
      <c r="B51" s="237"/>
      <c r="C51" s="238"/>
      <c r="D51" s="240"/>
      <c r="E51" s="240"/>
      <c r="F51" s="240"/>
      <c r="G51" s="240"/>
      <c r="H51" s="242"/>
      <c r="I51" s="110"/>
      <c r="J51" s="17"/>
      <c r="K51" s="17"/>
      <c r="L51" s="63"/>
    </row>
    <row r="52" spans="1:12" ht="121.5" hidden="1" customHeight="1">
      <c r="A52" s="157" t="s">
        <v>15</v>
      </c>
      <c r="B52" s="158"/>
      <c r="C52" s="159"/>
      <c r="D52" s="160">
        <v>890</v>
      </c>
      <c r="E52" s="161">
        <v>50</v>
      </c>
      <c r="F52" s="161">
        <v>46</v>
      </c>
      <c r="G52" s="160">
        <v>60</v>
      </c>
      <c r="H52" s="162" t="s">
        <v>60</v>
      </c>
      <c r="I52" s="110"/>
      <c r="J52" s="17"/>
      <c r="K52" s="17"/>
      <c r="L52" s="63"/>
    </row>
    <row r="53" spans="1:12" ht="162" hidden="1" customHeight="1">
      <c r="A53" s="163" t="s">
        <v>61</v>
      </c>
      <c r="B53" s="224"/>
      <c r="C53" s="225"/>
      <c r="D53" s="164"/>
      <c r="E53" s="165"/>
      <c r="F53" s="164"/>
      <c r="G53" s="165"/>
      <c r="H53" s="166"/>
      <c r="I53" s="115"/>
      <c r="J53" s="133"/>
      <c r="K53" s="133"/>
      <c r="L53" s="167"/>
    </row>
    <row r="54" spans="1:12" ht="114.75" hidden="1" customHeight="1"/>
    <row r="55" spans="1:12" ht="114.75" hidden="1" customHeight="1"/>
  </sheetData>
  <mergeCells count="60">
    <mergeCell ref="L24:L25"/>
    <mergeCell ref="B53:C53"/>
    <mergeCell ref="B43:C43"/>
    <mergeCell ref="B44:C44"/>
    <mergeCell ref="A45:B45"/>
    <mergeCell ref="B49:H49"/>
    <mergeCell ref="B50:C51"/>
    <mergeCell ref="D50:D51"/>
    <mergeCell ref="E50:E51"/>
    <mergeCell ref="F50:F51"/>
    <mergeCell ref="G50:G51"/>
    <mergeCell ref="H50:H51"/>
    <mergeCell ref="H41:L41"/>
    <mergeCell ref="A33:A38"/>
    <mergeCell ref="B33:C33"/>
    <mergeCell ref="B36:C36"/>
    <mergeCell ref="B37:C37"/>
    <mergeCell ref="B38:C38"/>
    <mergeCell ref="B40:L40"/>
    <mergeCell ref="B41:C42"/>
    <mergeCell ref="D41:D42"/>
    <mergeCell ref="E41:E42"/>
    <mergeCell ref="F41:F42"/>
    <mergeCell ref="G41:G42"/>
    <mergeCell ref="A17:A21"/>
    <mergeCell ref="B19:B20"/>
    <mergeCell ref="B29:H29"/>
    <mergeCell ref="B30:C31"/>
    <mergeCell ref="D30:D31"/>
    <mergeCell ref="E30:E31"/>
    <mergeCell ref="F30:F31"/>
    <mergeCell ref="G30:G31"/>
    <mergeCell ref="H30:H31"/>
    <mergeCell ref="B23:L23"/>
    <mergeCell ref="B24:B25"/>
    <mergeCell ref="C24:C25"/>
    <mergeCell ref="D24:D25"/>
    <mergeCell ref="E24:E25"/>
    <mergeCell ref="F24:F25"/>
    <mergeCell ref="G24:K24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SEU7YU5J4REP-309372809-80191</_dlc_DocId>
    <_dlc_DocIdUrl xmlns="999f919b-ab5a-4db1-a56a-2b12b49855bf">
      <Url>https://swpgh.sharepoint.com/sites/swpnpa/_layouts/15/DocIdRedir.aspx?ID=SEU7YU5J4REP-309372809-80191</Url>
      <Description>SEU7YU5J4REP-309372809-80191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01F7A4B-3402-47F1-942B-420C0D7BD2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9D4B91-EB07-4DE0-B63A-89978ECB6F49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42CDC80B-5A42-4A81-9EFA-FD029A9A2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4F0D30-C864-45A7-AEA3-02FCA164EA2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5-MAY 11</vt:lpstr>
      <vt:lpstr>'MAY 5-MAY 11'!Print_Area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2024-12-11T11:43:42Z</dcterms:created>
  <dcterms:modified xsi:type="dcterms:W3CDTF">2024-12-16T17:08:21Z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9b5720f3-eb3a-4375-9c6f-8299017c675f</vt:lpwstr>
  </property>
  <property fmtid="{D5CDD505-2E9C-101B-9397-08002B2CF9AE}" pid="4" name="MediaServiceImageTags">
    <vt:lpwstr/>
  </property>
</Properties>
</file>