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7" documentId="8_{0DB9F597-5727-4044-AC62-A762CBA4E5CB}" xr6:coauthVersionLast="47" xr6:coauthVersionMax="47" xr10:uidLastSave="{488F6809-4CA3-4283-BE88-4785420AD5DD}"/>
  <bookViews>
    <workbookView xWindow="-120" yWindow="-120" windowWidth="29040" windowHeight="15720" xr2:uid="{D2AA00A1-6F97-4F2F-AB4A-091B10A5A7B9}"/>
  </bookViews>
  <sheets>
    <sheet name="NOV  3RD -9TH)" sheetId="1" r:id="rId1"/>
  </sheets>
  <definedNames>
    <definedName name="_xlnm.Print_Area" localSheetId="0">'NOV  3RD -9TH)'!$A$1:$L$41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F18" i="1"/>
  <c r="E18" i="1"/>
  <c r="D18" i="1"/>
  <c r="L17" i="1"/>
  <c r="L19" i="1" s="1"/>
  <c r="K17" i="1"/>
  <c r="J17" i="1"/>
  <c r="F17" i="1"/>
  <c r="E17" i="1"/>
  <c r="E19" i="1" s="1"/>
  <c r="D17" i="1"/>
  <c r="D19" i="1" s="1"/>
  <c r="G11" i="1"/>
  <c r="F11" i="1"/>
  <c r="E11" i="1"/>
  <c r="D11" i="1"/>
  <c r="J19" i="1" l="1"/>
  <c r="F19" i="1"/>
  <c r="K19" i="1"/>
</calcChain>
</file>

<file path=xl/sharedStrings.xml><?xml version="1.0" encoding="utf-8"?>
<sst xmlns="http://schemas.openxmlformats.org/spreadsheetml/2006/main" count="100" uniqueCount="57">
  <si>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</si>
  <si>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</si>
  <si>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</si>
  <si>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</si>
  <si>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</si>
  <si>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</si>
  <si>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</si>
  <si>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</si>
  <si>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</si>
  <si>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</si>
  <si>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</si>
  <si>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</si>
  <si>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</si>
  <si>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</si>
  <si>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</si>
  <si>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</si>
  <si>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</si>
  <si>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>To be Reported</t>
  </si>
  <si>
    <t>35 - 65</t>
  </si>
  <si>
    <t>GS 140:2024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</si>
  <si>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</si>
  <si>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</si>
  <si>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</si>
  <si>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</si>
  <si>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</si>
  <si>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</si>
  <si>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</si>
  <si>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</si>
  <si>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ELANDRA MAPLE</t>
  </si>
  <si>
    <t>MT OLIVE</t>
  </si>
  <si>
    <t>L1.0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</si>
  <si>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</si>
  <si>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</si>
  <si>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</si>
  <si>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</si>
  <si>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</si>
  <si>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</si>
  <si>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</si>
  <si>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</si>
  <si>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</si>
  <si>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</si>
  <si>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</si>
  <si>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</si>
  <si>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</si>
  <si>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</si>
  <si>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CLAUDE</t>
  </si>
  <si>
    <t>&lt;0.05</t>
  </si>
  <si>
    <t>GT PERMIAN LADY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</si>
  <si>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</si>
  <si>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</si>
  <si>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</si>
  <si>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</si>
  <si>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</si>
  <si>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</si>
  <si>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747.0</t>
  </si>
  <si>
    <t>Sentuo Oil Refinery</t>
  </si>
  <si>
    <t xml:space="preserve"> Petroleum Products Quality Indicators
 November 3, 2024 -  November 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</si>
</sst>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3" fillId="0" borderId="27" xfId="0" quotePrefix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  <xf numFmtId="164" fontId="1" fillId="0" borderId="32" xfId="0" quotePrefix="1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4" fillId="0" borderId="37" xfId="0" quotePrefix="1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64" fontId="4" fillId="0" borderId="40" xfId="0" quotePrefix="1" applyNumberFormat="1" applyFont="1" applyBorder="1" applyAlignment="1">
      <alignment horizontal="center" vertical="center"/>
    </xf>
    <xf numFmtId="0" fontId="4" fillId="0" borderId="42" xfId="0" quotePrefix="1" applyFont="1" applyBorder="1" applyAlignment="1">
      <alignment horizontal="center" vertical="center"/>
    </xf>
    <xf numFmtId="164" fontId="4" fillId="0" borderId="42" xfId="0" quotePrefix="1" applyNumberFormat="1" applyFont="1" applyBorder="1" applyAlignment="1">
      <alignment horizontal="center" vertical="center"/>
    </xf>
    <xf numFmtId="0" fontId="4" fillId="0" borderId="41" xfId="0" quotePrefix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40" xfId="0" applyFont="1" applyBorder="1"/>
    <xf numFmtId="0" fontId="1" fillId="0" borderId="43" xfId="0" applyFont="1" applyBorder="1"/>
    <xf numFmtId="0" fontId="3" fillId="0" borderId="5" xfId="0" applyFont="1" applyBorder="1" applyAlignment="1">
      <alignment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49" fontId="3" fillId="0" borderId="55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5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58" xfId="0" applyNumberFormat="1" applyFont="1" applyBorder="1" applyAlignment="1">
      <alignment horizontal="center" vertical="center" wrapText="1"/>
    </xf>
    <xf numFmtId="164" fontId="1" fillId="0" borderId="58" xfId="0" applyNumberFormat="1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64" fontId="1" fillId="0" borderId="61" xfId="0" applyNumberFormat="1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2" fontId="1" fillId="0" borderId="61" xfId="0" applyNumberFormat="1" applyFont="1" applyBorder="1" applyAlignment="1">
      <alignment horizontal="center" vertical="center" wrapText="1"/>
    </xf>
    <xf numFmtId="2" fontId="1" fillId="0" borderId="63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64" xfId="0" applyNumberFormat="1" applyFont="1" applyBorder="1" applyAlignment="1">
      <alignment horizontal="center" vertical="center" wrapText="1"/>
    </xf>
    <xf numFmtId="2" fontId="3" fillId="0" borderId="66" xfId="0" applyNumberFormat="1" applyFont="1" applyBorder="1" applyAlignment="1" applyProtection="1">
      <alignment horizontal="center" vertical="center"/>
      <protection locked="0"/>
    </xf>
    <xf numFmtId="164" fontId="3" fillId="0" borderId="66" xfId="0" applyNumberFormat="1" applyFont="1" applyBorder="1" applyAlignment="1" applyProtection="1">
      <alignment horizontal="center" vertical="center"/>
      <protection locked="0"/>
    </xf>
    <xf numFmtId="2" fontId="3" fillId="0" borderId="54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 wrapText="1"/>
    </xf>
    <xf numFmtId="0" fontId="3" fillId="4" borderId="7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64" fontId="3" fillId="0" borderId="67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67" xfId="0" quotePrefix="1" applyFont="1" applyBorder="1" applyAlignment="1">
      <alignment horizontal="center" vertical="center" wrapText="1"/>
    </xf>
    <xf numFmtId="164" fontId="3" fillId="0" borderId="77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164" fontId="1" fillId="0" borderId="79" xfId="0" quotePrefix="1" applyNumberFormat="1" applyFont="1" applyBorder="1" applyAlignment="1">
      <alignment horizontal="center" vertical="center"/>
    </xf>
    <xf numFmtId="164" fontId="1" fillId="0" borderId="18" xfId="0" quotePrefix="1" applyNumberFormat="1" applyFont="1" applyBorder="1" applyAlignment="1">
      <alignment horizontal="center" vertical="center"/>
    </xf>
    <xf numFmtId="164" fontId="1" fillId="0" borderId="17" xfId="0" quotePrefix="1" applyNumberFormat="1" applyFont="1" applyBorder="1" applyAlignment="1">
      <alignment horizontal="center" vertical="center"/>
    </xf>
    <xf numFmtId="1" fontId="1" fillId="0" borderId="80" xfId="0" quotePrefix="1" applyNumberFormat="1" applyFont="1" applyBorder="1" applyAlignment="1">
      <alignment horizontal="center" vertical="center"/>
    </xf>
    <xf numFmtId="164" fontId="1" fillId="0" borderId="8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7" xfId="0" applyFont="1" applyBorder="1"/>
    <xf numFmtId="0" fontId="1" fillId="0" borderId="22" xfId="0" applyFont="1" applyBorder="1"/>
    <xf numFmtId="0" fontId="1" fillId="0" borderId="48" xfId="0" applyFont="1" applyBorder="1"/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164" fontId="4" fillId="0" borderId="65" xfId="0" applyNumberFormat="1" applyFont="1" applyBorder="1" applyAlignment="1">
      <alignment horizontal="center" vertical="center"/>
    </xf>
    <xf numFmtId="1" fontId="4" fillId="0" borderId="65" xfId="0" quotePrefix="1" applyNumberFormat="1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2" fontId="4" fillId="0" borderId="66" xfId="0" quotePrefix="1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7" borderId="75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6" borderId="7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3" fillId="5" borderId="6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7AC44-42C1-4353-91E7-68F6DA21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670EC-F77C-447D-BB49-E94CBB2F770D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E7B64-F20F-4621-A897-C35023740C74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295930-0DC2-4C8D-A76E-404FB9F7366A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D6B20E-1B09-4A6F-A79E-88009ED5B282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F965CF-9A01-493B-89FE-579FF208D0F8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22DE7E-0C71-40E5-8AA8-D0257D17697A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C700DD-AA7D-4120-911B-03D943467FD2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4E1120-97D9-419B-82D1-9DC7F9762D18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731B-42EC-436E-A9C7-DEE904490544}">
  <sheetPr>
    <pageSetUpPr fitToPage="1"/>
  </sheetPr>
  <dimension ref="A1:L41"/>
  <sheetViews>
    <sheetView tabSelected="1" view="pageBreakPreview" zoomScale="24" zoomScaleNormal="100" zoomScaleSheetLayoutView="24" workbookViewId="0">
      <selection activeCell="B2" sqref="B2:L2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94" t="s">
        <v>0</v>
      </c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ht="179.25" customHeight="1" thickBot="1">
      <c r="A2" s="3"/>
      <c r="B2" s="197" t="s">
        <v>56</v>
      </c>
      <c r="C2" s="198"/>
      <c r="D2" s="198"/>
      <c r="E2" s="198"/>
      <c r="F2" s="198"/>
      <c r="G2" s="198"/>
      <c r="H2" s="198"/>
      <c r="I2" s="198"/>
      <c r="J2" s="198"/>
      <c r="K2" s="198"/>
      <c r="L2" s="199"/>
    </row>
    <row r="3" spans="1:12" ht="114.75" customHeight="1">
      <c r="A3" s="200" t="s">
        <v>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2"/>
    </row>
    <row r="4" spans="1:12" s="14" customFormat="1" ht="114.75" customHeight="1" thickBot="1">
      <c r="A4" s="4"/>
      <c r="B4" s="8"/>
      <c r="D4" s="16"/>
      <c r="E4" s="16"/>
      <c r="F4" s="16"/>
      <c r="G4" s="16"/>
      <c r="H4" s="16"/>
      <c r="I4" s="16"/>
      <c r="J4" s="16"/>
      <c r="K4" s="16"/>
      <c r="L4" s="17"/>
    </row>
    <row r="5" spans="1:12" s="14" customFormat="1" ht="114.75" customHeight="1" thickBot="1">
      <c r="A5" s="18" t="s">
        <v>20</v>
      </c>
      <c r="B5" s="189" t="s">
        <v>21</v>
      </c>
      <c r="C5" s="190"/>
      <c r="D5" s="190"/>
      <c r="E5" s="190"/>
      <c r="F5" s="190"/>
      <c r="G5" s="190"/>
      <c r="H5" s="191"/>
      <c r="L5" s="19"/>
    </row>
    <row r="6" spans="1:12" ht="114.75" customHeight="1" thickBot="1">
      <c r="A6" s="20"/>
      <c r="B6" s="192" t="s">
        <v>3</v>
      </c>
      <c r="C6" s="140"/>
      <c r="D6" s="151" t="s">
        <v>5</v>
      </c>
      <c r="E6" s="141" t="s">
        <v>6</v>
      </c>
      <c r="F6" s="151" t="s">
        <v>22</v>
      </c>
      <c r="G6" s="141" t="s">
        <v>23</v>
      </c>
      <c r="H6" s="151" t="s">
        <v>24</v>
      </c>
      <c r="I6" s="22"/>
      <c r="J6" s="22"/>
      <c r="K6" s="22"/>
      <c r="L6" s="19"/>
    </row>
    <row r="7" spans="1:12" ht="85.5" customHeight="1" thickBot="1">
      <c r="A7" s="20"/>
      <c r="B7" s="192"/>
      <c r="C7" s="140"/>
      <c r="D7" s="193"/>
      <c r="E7" s="167"/>
      <c r="F7" s="193"/>
      <c r="G7" s="167"/>
      <c r="H7" s="193"/>
      <c r="I7" s="22"/>
      <c r="J7" s="22"/>
      <c r="K7" s="22"/>
      <c r="L7" s="19"/>
    </row>
    <row r="8" spans="1:12" ht="165" customHeight="1" thickBot="1">
      <c r="A8" s="23" t="s">
        <v>15</v>
      </c>
      <c r="B8" s="24"/>
      <c r="C8" s="25"/>
      <c r="D8" s="26" t="s">
        <v>25</v>
      </c>
      <c r="E8" s="27">
        <v>50</v>
      </c>
      <c r="F8" s="27">
        <v>46</v>
      </c>
      <c r="G8" s="28" t="s">
        <v>26</v>
      </c>
      <c r="H8" s="29">
        <v>3</v>
      </c>
      <c r="I8" s="22"/>
      <c r="J8" s="22"/>
      <c r="K8" s="22"/>
      <c r="L8" s="19"/>
    </row>
    <row r="9" spans="1:12" ht="132" customHeight="1">
      <c r="A9" s="178" t="s">
        <v>27</v>
      </c>
      <c r="B9" s="180" t="s">
        <v>28</v>
      </c>
      <c r="C9" s="181"/>
      <c r="D9" s="30">
        <v>841.9</v>
      </c>
      <c r="E9" s="31">
        <v>12.3</v>
      </c>
      <c r="F9" s="31">
        <v>50.3</v>
      </c>
      <c r="G9" s="32">
        <v>70</v>
      </c>
      <c r="H9" s="33">
        <v>1</v>
      </c>
      <c r="I9" s="22"/>
      <c r="J9" s="22"/>
      <c r="K9" s="22"/>
      <c r="L9" s="19"/>
    </row>
    <row r="10" spans="1:12" ht="111.75" customHeight="1" thickBot="1">
      <c r="A10" s="179"/>
      <c r="B10" s="182" t="s">
        <v>29</v>
      </c>
      <c r="C10" s="183"/>
      <c r="D10" s="35">
        <v>829.2</v>
      </c>
      <c r="E10" s="36">
        <v>7.9</v>
      </c>
      <c r="F10" s="36">
        <v>53.8</v>
      </c>
      <c r="G10" s="36">
        <v>84</v>
      </c>
      <c r="H10" s="37" t="s">
        <v>30</v>
      </c>
      <c r="I10" s="22"/>
      <c r="J10" s="22"/>
      <c r="K10" s="22"/>
      <c r="L10" s="19"/>
    </row>
    <row r="11" spans="1:12" ht="111.75" customHeight="1" thickBot="1">
      <c r="A11" s="179" t="s">
        <v>31</v>
      </c>
      <c r="B11" s="184"/>
      <c r="C11" s="185"/>
      <c r="D11" s="39">
        <f>AVERAGE(D9:D10)</f>
        <v>835.55</v>
      </c>
      <c r="E11" s="40">
        <f t="shared" ref="E11:G11" si="0">AVERAGE(E9:E10)</f>
        <v>10.100000000000001</v>
      </c>
      <c r="F11" s="39">
        <f t="shared" si="0"/>
        <v>52.05</v>
      </c>
      <c r="G11" s="41">
        <f t="shared" si="0"/>
        <v>77</v>
      </c>
      <c r="H11" s="42" t="s">
        <v>30</v>
      </c>
      <c r="I11" s="22"/>
      <c r="J11" s="22"/>
      <c r="K11" s="22"/>
      <c r="L11" s="19"/>
    </row>
    <row r="12" spans="1:12" ht="114.75" customHeight="1" thickBot="1">
      <c r="A12" s="34"/>
      <c r="B12" s="38"/>
      <c r="C12" s="38"/>
      <c r="D12" s="43"/>
      <c r="E12" s="43"/>
      <c r="F12" s="43"/>
      <c r="G12" s="43"/>
      <c r="H12" s="44"/>
      <c r="I12" s="45"/>
      <c r="J12" s="46"/>
      <c r="K12" s="46"/>
      <c r="L12" s="47"/>
    </row>
    <row r="13" spans="1:12" ht="114.75" customHeight="1" thickBot="1">
      <c r="A13" s="3"/>
      <c r="B13" s="186" t="s">
        <v>32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8"/>
    </row>
    <row r="14" spans="1:12" ht="126.75" customHeight="1" thickBot="1">
      <c r="A14" s="48"/>
      <c r="B14" s="133" t="s">
        <v>3</v>
      </c>
      <c r="C14" s="134"/>
      <c r="D14" s="137" t="s">
        <v>5</v>
      </c>
      <c r="E14" s="138" t="s">
        <v>33</v>
      </c>
      <c r="F14" s="138" t="s">
        <v>34</v>
      </c>
      <c r="G14" s="138" t="s">
        <v>35</v>
      </c>
      <c r="H14" s="135" t="s">
        <v>36</v>
      </c>
      <c r="I14" s="140"/>
      <c r="J14" s="141"/>
      <c r="K14" s="141"/>
      <c r="L14" s="142"/>
    </row>
    <row r="15" spans="1:12" ht="216" customHeight="1" thickBot="1">
      <c r="A15" s="48"/>
      <c r="B15" s="135"/>
      <c r="C15" s="136"/>
      <c r="D15" s="137"/>
      <c r="E15" s="139"/>
      <c r="F15" s="139"/>
      <c r="G15" s="139"/>
      <c r="H15" s="13" t="s">
        <v>37</v>
      </c>
      <c r="I15" s="49" t="s">
        <v>38</v>
      </c>
      <c r="J15" s="50" t="s">
        <v>39</v>
      </c>
      <c r="K15" s="51" t="s">
        <v>40</v>
      </c>
      <c r="L15" s="52" t="s">
        <v>41</v>
      </c>
    </row>
    <row r="16" spans="1:12" ht="159.75" customHeight="1" thickBot="1">
      <c r="A16" s="5" t="s">
        <v>15</v>
      </c>
      <c r="B16" s="124"/>
      <c r="C16" s="125"/>
      <c r="D16" s="5" t="s">
        <v>17</v>
      </c>
      <c r="E16" s="5">
        <v>480</v>
      </c>
      <c r="F16" s="53" t="s">
        <v>42</v>
      </c>
      <c r="G16" s="54">
        <v>0.05</v>
      </c>
      <c r="H16" s="55">
        <v>0</v>
      </c>
      <c r="I16" s="56">
        <v>1</v>
      </c>
      <c r="J16" s="57" t="s">
        <v>43</v>
      </c>
      <c r="K16" s="57" t="s">
        <v>43</v>
      </c>
      <c r="L16" s="57">
        <v>2</v>
      </c>
    </row>
    <row r="17" spans="1:12" ht="159.75" customHeight="1" thickBot="1">
      <c r="A17" s="172" t="s">
        <v>44</v>
      </c>
      <c r="B17" s="126" t="s">
        <v>45</v>
      </c>
      <c r="C17" s="174"/>
      <c r="D17" s="58">
        <f>AVERAGE(578.2,578.3,577.6)</f>
        <v>578.0333333333333</v>
      </c>
      <c r="E17" s="59">
        <f>AVERAGE(298,298,305)</f>
        <v>300.33333333333331</v>
      </c>
      <c r="F17" s="58">
        <f>AVERAGE(7.29,7.65,7.42)</f>
        <v>7.4533333333333331</v>
      </c>
      <c r="G17" s="60" t="s">
        <v>46</v>
      </c>
      <c r="H17" s="58">
        <v>0</v>
      </c>
      <c r="I17" s="58">
        <v>0</v>
      </c>
      <c r="J17" s="61">
        <f>AVERAGE(0.78,0.66,1.34)</f>
        <v>0.92666666666666675</v>
      </c>
      <c r="K17" s="62">
        <f>AVERAGE(98.98,99.11,98.46)</f>
        <v>98.850000000000009</v>
      </c>
      <c r="L17" s="63">
        <f>AVERAGE(0.24,0.23,0.2)</f>
        <v>0.2233333333333333</v>
      </c>
    </row>
    <row r="18" spans="1:12" ht="114.75" customHeight="1" thickBot="1">
      <c r="A18" s="173"/>
      <c r="B18" s="173" t="s">
        <v>47</v>
      </c>
      <c r="C18" s="175"/>
      <c r="D18" s="64">
        <f>AVERAGE(584.1,584)</f>
        <v>584.04999999999995</v>
      </c>
      <c r="E18" s="64">
        <f>AVERAGE(256,256)</f>
        <v>256</v>
      </c>
      <c r="F18" s="65">
        <f>AVERAGE(6.22,6.98)</f>
        <v>6.6</v>
      </c>
      <c r="G18" s="66" t="s">
        <v>46</v>
      </c>
      <c r="H18" s="67">
        <v>0</v>
      </c>
      <c r="I18" s="67">
        <v>0</v>
      </c>
      <c r="J18" s="68">
        <f>AVERAGE(0.02,0.03)</f>
        <v>2.5000000000000001E-2</v>
      </c>
      <c r="K18" s="69">
        <f>AVERAGE(99.58,99.63)</f>
        <v>99.60499999999999</v>
      </c>
      <c r="L18" s="70">
        <f>AVERAGE(0.4,0.34)</f>
        <v>0.37</v>
      </c>
    </row>
    <row r="19" spans="1:12" s="74" customFormat="1" ht="114.75" customHeight="1" thickBot="1">
      <c r="A19" s="176" t="s">
        <v>31</v>
      </c>
      <c r="B19" s="177"/>
      <c r="C19" s="177"/>
      <c r="D19" s="71">
        <f>AVERAGE(D17:D18)</f>
        <v>581.04166666666663</v>
      </c>
      <c r="E19" s="72">
        <f>AVERAGE(E17:E18)</f>
        <v>278.16666666666663</v>
      </c>
      <c r="F19" s="71">
        <f>AVERAGE(F17:F18)</f>
        <v>7.0266666666666664</v>
      </c>
      <c r="G19" s="71" t="s">
        <v>46</v>
      </c>
      <c r="H19" s="71">
        <v>0</v>
      </c>
      <c r="I19" s="71">
        <v>0</v>
      </c>
      <c r="J19" s="71">
        <f>AVERAGE(J17:J18)</f>
        <v>0.47583333333333339</v>
      </c>
      <c r="K19" s="71">
        <f>AVERAGE(K17:K18)</f>
        <v>99.227499999999992</v>
      </c>
      <c r="L19" s="73">
        <f>AVERAGE(L17:L18)</f>
        <v>0.29666666666666663</v>
      </c>
    </row>
    <row r="20" spans="1:12" ht="114.75" customHeight="1">
      <c r="A20" s="75"/>
      <c r="B20" s="75"/>
      <c r="C20" s="75"/>
      <c r="D20" s="76"/>
      <c r="E20" s="77"/>
      <c r="F20" s="78"/>
      <c r="G20" s="78"/>
      <c r="H20" s="78"/>
      <c r="I20" s="78"/>
      <c r="J20" s="78"/>
      <c r="K20" s="79"/>
      <c r="L20" s="78"/>
    </row>
    <row r="21" spans="1:12" ht="114.75" hidden="1" customHeight="1">
      <c r="A21" s="157" t="s">
        <v>48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9"/>
    </row>
    <row r="22" spans="1:12" ht="114.75" hidden="1" customHeight="1">
      <c r="A22" s="81"/>
      <c r="B22" s="75"/>
      <c r="D22" s="78"/>
      <c r="E22" s="82"/>
      <c r="F22" s="78"/>
      <c r="G22" s="80"/>
      <c r="H22" s="83"/>
      <c r="I22" s="83"/>
      <c r="J22" s="14"/>
      <c r="K22" s="84"/>
      <c r="L22" s="85"/>
    </row>
    <row r="23" spans="1:12" s="14" customFormat="1" ht="114.75" hidden="1" customHeight="1">
      <c r="A23" s="3"/>
      <c r="B23" s="160" t="s">
        <v>2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2"/>
    </row>
    <row r="24" spans="1:12" s="14" customFormat="1" ht="114.75" hidden="1" customHeight="1">
      <c r="A24" s="4"/>
      <c r="B24" s="163" t="s">
        <v>49</v>
      </c>
      <c r="C24" s="164" t="s">
        <v>4</v>
      </c>
      <c r="D24" s="165" t="s">
        <v>5</v>
      </c>
      <c r="E24" s="166" t="s">
        <v>6</v>
      </c>
      <c r="F24" s="165" t="s">
        <v>7</v>
      </c>
      <c r="G24" s="168" t="s">
        <v>8</v>
      </c>
      <c r="H24" s="169"/>
      <c r="I24" s="168"/>
      <c r="J24" s="169"/>
      <c r="K24" s="168"/>
      <c r="L24" s="170" t="s">
        <v>9</v>
      </c>
    </row>
    <row r="25" spans="1:12" s="14" customFormat="1" ht="114.75" hidden="1" customHeight="1">
      <c r="A25" s="9"/>
      <c r="B25" s="164"/>
      <c r="C25" s="133"/>
      <c r="D25" s="155"/>
      <c r="E25" s="167"/>
      <c r="F25" s="155"/>
      <c r="G25" s="13" t="s">
        <v>10</v>
      </c>
      <c r="H25" s="5" t="s">
        <v>11</v>
      </c>
      <c r="I25" s="13" t="s">
        <v>12</v>
      </c>
      <c r="J25" s="5" t="s">
        <v>13</v>
      </c>
      <c r="K25" s="13" t="s">
        <v>14</v>
      </c>
      <c r="L25" s="171"/>
    </row>
    <row r="26" spans="1:12" s="14" customFormat="1" ht="163.5" hidden="1" customHeight="1">
      <c r="A26" s="10" t="s">
        <v>15</v>
      </c>
      <c r="B26" s="86"/>
      <c r="C26" s="87"/>
      <c r="D26" s="5" t="s">
        <v>16</v>
      </c>
      <c r="E26" s="12" t="s">
        <v>50</v>
      </c>
      <c r="F26" s="5" t="s">
        <v>51</v>
      </c>
      <c r="G26" s="12" t="s">
        <v>17</v>
      </c>
      <c r="H26" s="5">
        <v>70</v>
      </c>
      <c r="I26" s="12">
        <v>120</v>
      </c>
      <c r="J26" s="5">
        <v>185</v>
      </c>
      <c r="K26" s="12">
        <v>215</v>
      </c>
      <c r="L26" s="11" t="s">
        <v>18</v>
      </c>
    </row>
    <row r="27" spans="1:12" s="14" customFormat="1" ht="114.75" hidden="1" customHeight="1">
      <c r="A27" s="88" t="s">
        <v>19</v>
      </c>
      <c r="B27" s="89" t="s">
        <v>52</v>
      </c>
      <c r="C27" s="90" t="s">
        <v>53</v>
      </c>
      <c r="D27" s="91" t="s">
        <v>54</v>
      </c>
      <c r="E27" s="7">
        <v>33.5</v>
      </c>
      <c r="F27" s="6">
        <v>91.6</v>
      </c>
      <c r="G27" s="7">
        <v>34.6</v>
      </c>
      <c r="H27" s="6">
        <v>59.7</v>
      </c>
      <c r="I27" s="7">
        <v>102.7</v>
      </c>
      <c r="J27" s="91">
        <v>164.8</v>
      </c>
      <c r="K27" s="92">
        <v>192.1</v>
      </c>
      <c r="L27" s="93">
        <v>51.3</v>
      </c>
    </row>
    <row r="28" spans="1:12" s="14" customFormat="1" ht="124.5" hidden="1" customHeight="1">
      <c r="A28" s="4"/>
      <c r="B28" s="8"/>
      <c r="C28" s="8"/>
      <c r="D28" s="15"/>
      <c r="E28" s="15"/>
      <c r="F28" s="15"/>
      <c r="G28" s="15"/>
      <c r="H28" s="15"/>
      <c r="I28" s="82"/>
      <c r="J28" s="2"/>
      <c r="K28" s="2"/>
      <c r="L28" s="94"/>
    </row>
    <row r="29" spans="1:12" s="14" customFormat="1" ht="114.75" hidden="1" customHeight="1">
      <c r="A29" s="95" t="s">
        <v>20</v>
      </c>
      <c r="B29" s="143" t="s">
        <v>21</v>
      </c>
      <c r="C29" s="144"/>
      <c r="D29" s="144"/>
      <c r="E29" s="144"/>
      <c r="F29" s="144"/>
      <c r="G29" s="144"/>
      <c r="H29" s="145"/>
      <c r="L29" s="19"/>
    </row>
    <row r="30" spans="1:12" s="14" customFormat="1" ht="114.75" hidden="1" customHeight="1">
      <c r="A30" s="20"/>
      <c r="B30" s="146" t="s">
        <v>49</v>
      </c>
      <c r="C30" s="147"/>
      <c r="D30" s="150" t="s">
        <v>5</v>
      </c>
      <c r="E30" s="150" t="s">
        <v>6</v>
      </c>
      <c r="F30" s="150" t="s">
        <v>22</v>
      </c>
      <c r="G30" s="153" t="s">
        <v>23</v>
      </c>
      <c r="H30" s="155" t="s">
        <v>24</v>
      </c>
      <c r="I30" s="22"/>
      <c r="J30" s="22"/>
      <c r="K30" s="22"/>
      <c r="L30" s="19"/>
    </row>
    <row r="31" spans="1:12" s="14" customFormat="1" ht="114.75" hidden="1" customHeight="1">
      <c r="A31" s="20"/>
      <c r="B31" s="148"/>
      <c r="C31" s="149"/>
      <c r="D31" s="151"/>
      <c r="E31" s="152"/>
      <c r="F31" s="152"/>
      <c r="G31" s="154"/>
      <c r="H31" s="156"/>
      <c r="I31" s="22"/>
      <c r="J31" s="22"/>
      <c r="K31" s="22"/>
      <c r="L31" s="19"/>
    </row>
    <row r="32" spans="1:12" s="14" customFormat="1" ht="114.75" hidden="1" customHeight="1">
      <c r="A32" s="6" t="s">
        <v>15</v>
      </c>
      <c r="B32" s="97"/>
      <c r="C32" s="97"/>
      <c r="D32" s="5" t="s">
        <v>25</v>
      </c>
      <c r="E32" s="98">
        <v>50</v>
      </c>
      <c r="F32" s="99">
        <v>46</v>
      </c>
      <c r="G32" s="100" t="s">
        <v>26</v>
      </c>
      <c r="H32" s="101">
        <v>3</v>
      </c>
      <c r="I32" s="102"/>
      <c r="J32" s="22"/>
      <c r="K32" s="22"/>
      <c r="L32" s="19"/>
    </row>
    <row r="33" spans="1:12" s="14" customFormat="1" ht="114.75" hidden="1" customHeight="1">
      <c r="A33" s="103" t="s">
        <v>27</v>
      </c>
      <c r="B33" s="128" t="s">
        <v>52</v>
      </c>
      <c r="C33" s="129"/>
      <c r="D33" s="104">
        <v>821.9</v>
      </c>
      <c r="E33" s="105">
        <v>23.55</v>
      </c>
      <c r="F33" s="106">
        <v>50.8</v>
      </c>
      <c r="G33" s="107">
        <v>62</v>
      </c>
      <c r="H33" s="108">
        <v>0.5</v>
      </c>
      <c r="I33" s="109"/>
      <c r="J33" s="109"/>
      <c r="K33" s="109"/>
      <c r="L33" s="110"/>
    </row>
    <row r="34" spans="1:12" ht="114.75" hidden="1" customHeigh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3"/>
    </row>
    <row r="35" spans="1:12" ht="114.75" hidden="1" customHeight="1">
      <c r="A35" s="3"/>
      <c r="B35" s="130" t="s">
        <v>32</v>
      </c>
      <c r="C35" s="131"/>
      <c r="D35" s="131"/>
      <c r="E35" s="131"/>
      <c r="F35" s="131"/>
      <c r="G35" s="131"/>
      <c r="H35" s="131"/>
      <c r="I35" s="131"/>
      <c r="J35" s="131"/>
      <c r="K35" s="131"/>
      <c r="L35" s="132"/>
    </row>
    <row r="36" spans="1:12" ht="126.75" hidden="1" customHeight="1">
      <c r="A36" s="48"/>
      <c r="B36" s="133" t="s">
        <v>49</v>
      </c>
      <c r="C36" s="134"/>
      <c r="D36" s="137" t="s">
        <v>5</v>
      </c>
      <c r="E36" s="138" t="s">
        <v>33</v>
      </c>
      <c r="F36" s="138" t="s">
        <v>34</v>
      </c>
      <c r="G36" s="138" t="s">
        <v>35</v>
      </c>
      <c r="H36" s="135" t="s">
        <v>36</v>
      </c>
      <c r="I36" s="140"/>
      <c r="J36" s="141"/>
      <c r="K36" s="141"/>
      <c r="L36" s="142"/>
    </row>
    <row r="37" spans="1:12" ht="216" hidden="1" customHeight="1">
      <c r="A37" s="48"/>
      <c r="B37" s="135"/>
      <c r="C37" s="136"/>
      <c r="D37" s="137"/>
      <c r="E37" s="139"/>
      <c r="F37" s="139"/>
      <c r="G37" s="139"/>
      <c r="H37" s="21" t="s">
        <v>37</v>
      </c>
      <c r="I37" s="114" t="s">
        <v>38</v>
      </c>
      <c r="J37" s="50" t="s">
        <v>39</v>
      </c>
      <c r="K37" s="51" t="s">
        <v>40</v>
      </c>
      <c r="L37" s="52" t="s">
        <v>41</v>
      </c>
    </row>
    <row r="38" spans="1:12" ht="159.75" hidden="1" customHeight="1">
      <c r="A38" s="5" t="s">
        <v>15</v>
      </c>
      <c r="B38" s="124"/>
      <c r="C38" s="125"/>
      <c r="D38" s="96" t="s">
        <v>17</v>
      </c>
      <c r="E38" s="5">
        <v>480</v>
      </c>
      <c r="F38" s="53" t="s">
        <v>42</v>
      </c>
      <c r="G38" s="115">
        <v>0.05</v>
      </c>
      <c r="H38" s="116">
        <v>0</v>
      </c>
      <c r="I38" s="117">
        <v>1</v>
      </c>
      <c r="J38" s="57" t="s">
        <v>43</v>
      </c>
      <c r="K38" s="57" t="s">
        <v>43</v>
      </c>
      <c r="L38" s="57">
        <v>2</v>
      </c>
    </row>
    <row r="39" spans="1:12" ht="114.75" hidden="1" customHeight="1">
      <c r="A39" s="88" t="s">
        <v>44</v>
      </c>
      <c r="B39" s="126" t="s">
        <v>55</v>
      </c>
      <c r="C39" s="127"/>
      <c r="D39" s="118"/>
      <c r="E39" s="119"/>
      <c r="F39" s="120"/>
      <c r="G39" s="121"/>
      <c r="H39" s="122"/>
      <c r="I39" s="122"/>
      <c r="J39" s="120"/>
      <c r="K39" s="120"/>
      <c r="L39" s="123"/>
    </row>
    <row r="40" spans="1:12" ht="114.75" hidden="1" customHeight="1"/>
    <row r="41" spans="1:12" ht="114.75" hidden="1" customHeight="1"/>
  </sheetData>
  <mergeCells count="52">
    <mergeCell ref="B1:L1"/>
    <mergeCell ref="B2:L2"/>
    <mergeCell ref="A3:L3"/>
    <mergeCell ref="B5:H5"/>
    <mergeCell ref="B6:C7"/>
    <mergeCell ref="D6:D7"/>
    <mergeCell ref="E6:E7"/>
    <mergeCell ref="F6:F7"/>
    <mergeCell ref="G6:G7"/>
    <mergeCell ref="H6:H7"/>
    <mergeCell ref="A19:C19"/>
    <mergeCell ref="A9:A10"/>
    <mergeCell ref="B9:C9"/>
    <mergeCell ref="B10:C10"/>
    <mergeCell ref="A11:C11"/>
    <mergeCell ref="B13:L13"/>
    <mergeCell ref="B14:C15"/>
    <mergeCell ref="D14:D15"/>
    <mergeCell ref="E14:E15"/>
    <mergeCell ref="F14:F15"/>
    <mergeCell ref="G14:G15"/>
    <mergeCell ref="H14:L14"/>
    <mergeCell ref="B16:C16"/>
    <mergeCell ref="A17:A18"/>
    <mergeCell ref="B17:C17"/>
    <mergeCell ref="B18:C18"/>
    <mergeCell ref="A21:L21"/>
    <mergeCell ref="B23:L23"/>
    <mergeCell ref="B24:B25"/>
    <mergeCell ref="C24:C25"/>
    <mergeCell ref="D24:D25"/>
    <mergeCell ref="E24:E25"/>
    <mergeCell ref="F24:F25"/>
    <mergeCell ref="G24:K24"/>
    <mergeCell ref="L24:L25"/>
    <mergeCell ref="B29:H29"/>
    <mergeCell ref="B30:C31"/>
    <mergeCell ref="D30:D31"/>
    <mergeCell ref="E30:E31"/>
    <mergeCell ref="F30:F31"/>
    <mergeCell ref="G30:G31"/>
    <mergeCell ref="H30:H31"/>
    <mergeCell ref="B38:C38"/>
    <mergeCell ref="B39:C39"/>
    <mergeCell ref="B33:C33"/>
    <mergeCell ref="B35:L35"/>
    <mergeCell ref="B36:C37"/>
    <mergeCell ref="D36:D37"/>
    <mergeCell ref="E36:E37"/>
    <mergeCell ref="F36:F37"/>
    <mergeCell ref="G36:G37"/>
    <mergeCell ref="H36:L36"/>
  </mergeCells>
  <pageMargins left="0.23" right="0.7" top="0.16" bottom="0.16" header="0.3" footer="0.16"/>
  <pageSetup paperSize="9" scale="12" orientation="landscape" r:id="rId1"/>
  <rowBreaks count="1" manualBreakCount="1">
    <brk id="2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 3RD -9TH)</vt:lpstr>
      <vt:lpstr>'NOV  3RD -9TH)'!Print_Area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2024-12-17T09:33:20Z</dcterms:created>
  <dcterms:modified xsi:type="dcterms:W3CDTF">2024-12-17T10:59:25Z</dcterms:modified>
</cp:coreProperties>
</file>