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10" documentId="8_{F981944B-FFBE-4FAB-A391-42CB1FF1D6B7}" xr6:coauthVersionLast="47" xr6:coauthVersionMax="47" xr10:uidLastSave="{6BB1BC48-6426-4AF0-AE3D-28E1B0520A31}"/>
  <bookViews>
    <workbookView xWindow="-120" yWindow="-120" windowWidth="29040" windowHeight="15720" xr2:uid="{981C6DA1-BE9B-439D-8F5B-F89FDD1388F5}"/>
  </bookViews>
  <sheets>
    <sheet name="OCTOBER 20 - 26" sheetId="1" r:id="rId1"/>
  </sheets>
  <definedNames>
    <definedName name="_xlnm.Print_Area" localSheetId="0">'OCTOBER 20 - 26'!$A$1:$L$50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K28" i="1"/>
  <c r="J28" i="1"/>
  <c r="L27" i="1"/>
  <c r="K27" i="1"/>
  <c r="J27" i="1"/>
  <c r="I27" i="1"/>
  <c r="H27" i="1"/>
  <c r="G27" i="1"/>
  <c r="F27" i="1"/>
  <c r="F28" i="1" s="1"/>
  <c r="E27" i="1"/>
  <c r="E28" i="1" s="1"/>
  <c r="D27" i="1"/>
  <c r="D28" i="1" s="1"/>
  <c r="L14" i="1"/>
  <c r="K14" i="1"/>
  <c r="J14" i="1"/>
  <c r="I14" i="1"/>
  <c r="H14" i="1"/>
  <c r="G14" i="1"/>
  <c r="F14" i="1"/>
  <c r="E14" i="1"/>
  <c r="D14" i="1"/>
  <c r="L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<sst xmlns="http://schemas.openxmlformats.org/spreadsheetml/2006/main" count="121" uniqueCount="63">
  <si>
    <t>NATIONAL PETROLEUM AUTHORITY</t>
  </si>
  <si>
    <t>Petroleum Product Quality Indicators
October 20, 2024 -  October 26, 2024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</si>
  <si>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</si>
  <si>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</si>
  <si>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</si>
  <si>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</si>
  <si>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</si>
  <si>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</si>
  <si>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</si>
  <si>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</si>
  <si>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</si>
  <si>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</si>
  <si>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</si>
  <si>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</si>
  <si>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</si>
  <si>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</si>
  <si>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</si>
  <si>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</si>
  <si>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</si>
  <si>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</si>
  <si>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</si>
  <si>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</si>
  <si>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ELLIEM II</t>
  </si>
  <si>
    <t>REGULAR</t>
  </si>
  <si>
    <t xml:space="preserve">MT ALPINE LINK </t>
  </si>
  <si>
    <t>PREMUIM</t>
  </si>
  <si>
    <t>AVERAGE REGULAR</t>
  </si>
  <si>
    <t>AVERAGE PREMUIM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</si>
  <si>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</si>
  <si>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</si>
  <si>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</si>
  <si>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</si>
  <si>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</si>
  <si>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</si>
  <si>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</si>
  <si>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</si>
  <si>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SEA DRIVE </t>
  </si>
  <si>
    <t>839.0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</si>
  <si>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</si>
  <si>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</si>
  <si>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</si>
  <si>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</si>
  <si>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</si>
  <si>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</si>
  <si>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</si>
  <si>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</si>
  <si>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</si>
  <si>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</si>
  <si>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</si>
  <si>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</si>
  <si>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</si>
  <si>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</si>
  <si>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 xml:space="preserve">GT CLAUDE </t>
  </si>
  <si>
    <t>AVERAGE</t>
  </si>
  <si>
    <t>&lt;0.05</t>
  </si>
  <si>
    <t>LOCAL REFINERY</t>
  </si>
  <si>
    <t>Refinery</t>
  </si>
  <si>
    <t xml:space="preserve">Regular 50
</t>
  </si>
  <si>
    <t xml:space="preserve">Regular 91
Premium 95 </t>
  </si>
  <si>
    <t>SENTUO OIL REFINERY</t>
  </si>
  <si>
    <t>Regular</t>
  </si>
  <si>
    <t>747.0</t>
  </si>
  <si>
    <t>Sentuo Oil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</si>
</sst>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4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48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164" fontId="3" fillId="0" borderId="49" xfId="0" applyNumberFormat="1" applyFont="1" applyBorder="1" applyAlignment="1">
      <alignment horizontal="center" vertical="center" wrapText="1"/>
    </xf>
    <xf numFmtId="164" fontId="3" fillId="0" borderId="50" xfId="0" applyNumberFormat="1" applyFont="1" applyBorder="1" applyAlignment="1">
      <alignment horizontal="center" vertical="center" wrapText="1"/>
    </xf>
    <xf numFmtId="0" fontId="3" fillId="0" borderId="49" xfId="0" quotePrefix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/>
    <xf numFmtId="0" fontId="1" fillId="0" borderId="53" xfId="0" applyFont="1" applyBorder="1"/>
    <xf numFmtId="0" fontId="3" fillId="0" borderId="5" xfId="0" applyFont="1" applyBorder="1" applyAlignment="1">
      <alignment wrapText="1"/>
    </xf>
    <xf numFmtId="0" fontId="3" fillId="0" borderId="6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49" fontId="3" fillId="0" borderId="64" xfId="0" applyNumberFormat="1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2" fontId="3" fillId="0" borderId="66" xfId="0" applyNumberFormat="1" applyFont="1" applyBorder="1" applyAlignment="1">
      <alignment horizontal="center" vertical="center" wrapText="1"/>
    </xf>
    <xf numFmtId="2" fontId="3" fillId="0" borderId="44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64" fontId="4" fillId="0" borderId="68" xfId="0" applyNumberFormat="1" applyFont="1" applyBorder="1" applyAlignment="1">
      <alignment horizontal="center" vertical="center"/>
    </xf>
    <xf numFmtId="164" fontId="3" fillId="0" borderId="70" xfId="0" applyNumberFormat="1" applyFont="1" applyBorder="1" applyAlignment="1" applyProtection="1">
      <alignment horizontal="center" vertical="center"/>
      <protection locked="0"/>
    </xf>
    <xf numFmtId="2" fontId="3" fillId="0" borderId="70" xfId="0" applyNumberFormat="1" applyFont="1" applyBorder="1" applyAlignment="1" applyProtection="1">
      <alignment horizontal="center" vertical="center"/>
      <protection locked="0"/>
    </xf>
    <xf numFmtId="2" fontId="3" fillId="0" borderId="63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5" borderId="5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3" fillId="3" borderId="73" xfId="0" applyFont="1" applyFill="1" applyBorder="1" applyAlignment="1">
      <alignment horizontal="center" vertical="center" wrapText="1"/>
    </xf>
    <xf numFmtId="0" fontId="3" fillId="4" borderId="74" xfId="0" applyFont="1" applyFill="1" applyBorder="1" applyAlignment="1">
      <alignment horizontal="center" vertical="center" wrapText="1"/>
    </xf>
    <xf numFmtId="0" fontId="1" fillId="5" borderId="7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1" xfId="0" applyNumberFormat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82" xfId="0" applyFont="1" applyBorder="1" applyAlignment="1">
      <alignment horizontal="center" vertical="center"/>
    </xf>
    <xf numFmtId="164" fontId="1" fillId="0" borderId="60" xfId="0" quotePrefix="1" applyNumberFormat="1" applyFont="1" applyBorder="1" applyAlignment="1">
      <alignment horizontal="center" vertical="center"/>
    </xf>
    <xf numFmtId="164" fontId="1" fillId="0" borderId="42" xfId="0" quotePrefix="1" applyNumberFormat="1" applyFont="1" applyBorder="1" applyAlignment="1">
      <alignment horizontal="center" vertical="center"/>
    </xf>
    <xf numFmtId="164" fontId="1" fillId="0" borderId="41" xfId="0" quotePrefix="1" applyNumberFormat="1" applyFont="1" applyBorder="1" applyAlignment="1">
      <alignment horizontal="center" vertical="center"/>
    </xf>
    <xf numFmtId="1" fontId="1" fillId="0" borderId="83" xfId="0" quotePrefix="1" applyNumberFormat="1" applyFont="1" applyBorder="1" applyAlignment="1">
      <alignment horizontal="center" vertical="center"/>
    </xf>
    <xf numFmtId="164" fontId="1" fillId="0" borderId="84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7" xfId="0" applyFont="1" applyBorder="1"/>
    <xf numFmtId="0" fontId="1" fillId="0" borderId="46" xfId="0" applyFont="1" applyBorder="1"/>
    <xf numFmtId="0" fontId="1" fillId="0" borderId="58" xfId="0" applyFont="1" applyBorder="1"/>
    <xf numFmtId="164" fontId="4" fillId="0" borderId="69" xfId="0" applyNumberFormat="1" applyFont="1" applyBorder="1" applyAlignment="1">
      <alignment horizontal="center" vertical="center"/>
    </xf>
    <xf numFmtId="1" fontId="4" fillId="0" borderId="69" xfId="0" quotePrefix="1" applyNumberFormat="1" applyFont="1" applyBorder="1" applyAlignment="1">
      <alignment horizontal="center" vertical="center"/>
    </xf>
    <xf numFmtId="2" fontId="4" fillId="0" borderId="70" xfId="0" applyNumberFormat="1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2" fontId="4" fillId="0" borderId="70" xfId="0" quotePrefix="1" applyNumberFormat="1" applyFont="1" applyBorder="1" applyAlignment="1">
      <alignment horizontal="center" vertical="center"/>
    </xf>
    <xf numFmtId="2" fontId="4" fillId="0" borderId="63" xfId="0" applyNumberFormat="1" applyFont="1" applyBorder="1" applyAlignment="1">
      <alignment horizontal="center" vertical="center"/>
    </xf>
    <xf numFmtId="2" fontId="4" fillId="0" borderId="6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5" borderId="69" xfId="0" applyFont="1" applyFill="1" applyBorder="1" applyAlignment="1">
      <alignment horizontal="center" vertical="center" wrapText="1"/>
    </xf>
    <xf numFmtId="0" fontId="3" fillId="5" borderId="7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6" borderId="67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7" borderId="79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BB1D9F-C2EB-4BC5-B97D-F049668CD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019172-195F-4C75-B144-F62318B7A7AA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9BC51-2090-4B14-9AF6-4F1063A356A9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FC579F-46B6-4F46-B3F5-2CC017C0E973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F9F548-52DC-4F98-BB06-07E7A7FAF301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B1ABE1-5EB4-4009-9C5D-F7F438B61011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5938DB-E08F-46A6-80F4-47E2184CFA45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3215348-9FE3-4F32-9F02-9A7493E8762B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0</xdr:col>
      <xdr:colOff>6453888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5592F5-1DF7-46E5-B9DF-3FE6ECD5EF98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8293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810D-637F-4F19-8493-CC2B439DC161}">
  <sheetPr>
    <pageSetUpPr fitToPage="1"/>
  </sheetPr>
  <dimension ref="A1:L50"/>
  <sheetViews>
    <sheetView tabSelected="1" view="pageBreakPreview" zoomScale="17" zoomScaleNormal="100" zoomScaleSheetLayoutView="17" workbookViewId="0">
      <selection activeCell="A3" sqref="A3:L3"/>
    </sheetView>
  </sheetViews>
  <sheetFormatPr defaultColWidth="20.85546875" defaultRowHeight="114.75" customHeight="1"/>
  <cols>
    <col min="1" max="1" width="111.85546875" style="2" customWidth="1"/>
    <col min="2" max="2" width="164" style="2" customWidth="1"/>
    <col min="3" max="3" width="81.5703125" style="2" customWidth="1"/>
    <col min="4" max="4" width="81.28515625" style="2" customWidth="1"/>
    <col min="5" max="5" width="85.85546875" style="2" customWidth="1"/>
    <col min="6" max="6" width="88.42578125" style="2" customWidth="1"/>
    <col min="7" max="7" width="87.8554687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84.28515625" style="2" customWidth="1"/>
    <col min="12" max="12" width="84.7109375" style="2" customWidth="1"/>
    <col min="13" max="16384" width="20.85546875" style="2"/>
  </cols>
  <sheetData>
    <row r="1" spans="1:12" ht="90" customHeight="1" thickBot="1">
      <c r="A1" s="1"/>
      <c r="B1" s="129" t="s">
        <v>0</v>
      </c>
      <c r="C1" s="130"/>
      <c r="D1" s="130"/>
      <c r="E1" s="130"/>
      <c r="F1" s="130"/>
      <c r="G1" s="130"/>
      <c r="H1" s="130"/>
      <c r="I1" s="130"/>
      <c r="J1" s="130"/>
      <c r="K1" s="130"/>
      <c r="L1" s="131"/>
    </row>
    <row r="2" spans="1:12" ht="179.25" customHeight="1">
      <c r="A2" s="3"/>
      <c r="B2" s="132" t="s">
        <v>1</v>
      </c>
      <c r="C2" s="133"/>
      <c r="D2" s="133"/>
      <c r="E2" s="133"/>
      <c r="F2" s="133"/>
      <c r="G2" s="133"/>
      <c r="H2" s="133"/>
      <c r="I2" s="133"/>
      <c r="J2" s="133"/>
      <c r="K2" s="133"/>
      <c r="L2" s="134"/>
    </row>
    <row r="3" spans="1:12" ht="114.75" customHeight="1">
      <c r="A3" s="135" t="s">
        <v>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</row>
    <row r="4" spans="1:12" ht="114.75" customHeight="1" thickBo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</row>
    <row r="5" spans="1:12" ht="114.75" customHeight="1" thickBot="1">
      <c r="A5" s="3"/>
      <c r="B5" s="137" t="s">
        <v>3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</row>
    <row r="6" spans="1:12" s="10" customFormat="1" ht="114.75" customHeight="1" thickBot="1">
      <c r="A6" s="6"/>
      <c r="B6" s="138" t="s">
        <v>4</v>
      </c>
      <c r="C6" s="140" t="s">
        <v>5</v>
      </c>
      <c r="D6" s="142" t="s">
        <v>6</v>
      </c>
      <c r="E6" s="143" t="s">
        <v>7</v>
      </c>
      <c r="F6" s="138" t="s">
        <v>8</v>
      </c>
      <c r="G6" s="145" t="s">
        <v>9</v>
      </c>
      <c r="H6" s="146"/>
      <c r="I6" s="146"/>
      <c r="J6" s="146"/>
      <c r="K6" s="147"/>
      <c r="L6" s="150" t="s">
        <v>10</v>
      </c>
    </row>
    <row r="7" spans="1:12" s="18" customFormat="1" ht="184.5" customHeight="1" thickBot="1">
      <c r="A7" s="11"/>
      <c r="B7" s="139"/>
      <c r="C7" s="141"/>
      <c r="D7" s="142"/>
      <c r="E7" s="144"/>
      <c r="F7" s="140"/>
      <c r="G7" s="14" t="s">
        <v>11</v>
      </c>
      <c r="H7" s="15" t="s">
        <v>12</v>
      </c>
      <c r="I7" s="16" t="s">
        <v>13</v>
      </c>
      <c r="J7" s="15" t="s">
        <v>14</v>
      </c>
      <c r="K7" s="17" t="s">
        <v>15</v>
      </c>
      <c r="L7" s="141"/>
    </row>
    <row r="8" spans="1:12" s="18" customFormat="1" ht="176.25" customHeight="1" thickBot="1">
      <c r="A8" s="12" t="s">
        <v>16</v>
      </c>
      <c r="B8" s="19"/>
      <c r="C8" s="20"/>
      <c r="D8" s="7" t="s">
        <v>17</v>
      </c>
      <c r="E8" s="13">
        <v>50</v>
      </c>
      <c r="F8" s="7" t="s">
        <v>18</v>
      </c>
      <c r="G8" s="13" t="s">
        <v>19</v>
      </c>
      <c r="H8" s="7">
        <v>70</v>
      </c>
      <c r="I8" s="13">
        <v>120</v>
      </c>
      <c r="J8" s="7">
        <v>185</v>
      </c>
      <c r="K8" s="13">
        <v>215</v>
      </c>
      <c r="L8" s="7" t="s">
        <v>20</v>
      </c>
    </row>
    <row r="9" spans="1:12" s="18" customFormat="1" ht="114.75" customHeight="1" thickBot="1">
      <c r="A9" s="151" t="s">
        <v>21</v>
      </c>
      <c r="B9" s="21"/>
      <c r="C9" s="22"/>
      <c r="D9" s="23"/>
      <c r="E9" s="24"/>
      <c r="F9" s="25"/>
      <c r="G9" s="25"/>
      <c r="H9" s="25"/>
      <c r="I9" s="25"/>
      <c r="J9" s="25"/>
      <c r="K9" s="25"/>
      <c r="L9" s="26"/>
    </row>
    <row r="10" spans="1:12" s="18" customFormat="1" ht="114.75" customHeight="1" thickBot="1">
      <c r="A10" s="152"/>
      <c r="B10" s="27" t="s">
        <v>22</v>
      </c>
      <c r="C10" s="22" t="s">
        <v>23</v>
      </c>
      <c r="D10" s="28">
        <v>720.7</v>
      </c>
      <c r="E10" s="29">
        <v>43.2</v>
      </c>
      <c r="F10" s="30">
        <v>91.4</v>
      </c>
      <c r="G10" s="30">
        <v>36</v>
      </c>
      <c r="H10" s="30">
        <v>49</v>
      </c>
      <c r="I10" s="30">
        <v>69</v>
      </c>
      <c r="J10" s="30">
        <v>138</v>
      </c>
      <c r="K10" s="30">
        <v>168</v>
      </c>
      <c r="L10" s="31">
        <v>64</v>
      </c>
    </row>
    <row r="11" spans="1:12" s="18" customFormat="1" ht="114.75" customHeight="1" thickBot="1">
      <c r="A11" s="152"/>
      <c r="B11" s="154" t="s">
        <v>24</v>
      </c>
      <c r="C11" s="22" t="s">
        <v>23</v>
      </c>
      <c r="D11" s="32">
        <v>725.8</v>
      </c>
      <c r="E11" s="33">
        <v>46.9</v>
      </c>
      <c r="F11" s="34">
        <v>91</v>
      </c>
      <c r="G11" s="34">
        <v>37</v>
      </c>
      <c r="H11" s="34">
        <v>51</v>
      </c>
      <c r="I11" s="34">
        <v>69</v>
      </c>
      <c r="J11" s="34">
        <v>124</v>
      </c>
      <c r="K11" s="34">
        <v>174</v>
      </c>
      <c r="L11" s="35">
        <v>60.1</v>
      </c>
    </row>
    <row r="12" spans="1:12" s="18" customFormat="1" ht="114.75" customHeight="1" thickBot="1">
      <c r="A12" s="153"/>
      <c r="B12" s="154"/>
      <c r="C12" s="36" t="s">
        <v>25</v>
      </c>
      <c r="D12" s="37">
        <v>737.7</v>
      </c>
      <c r="E12" s="38">
        <v>4.4000000000000004</v>
      </c>
      <c r="F12" s="39">
        <v>95</v>
      </c>
      <c r="G12" s="39">
        <v>37</v>
      </c>
      <c r="H12" s="39">
        <v>51</v>
      </c>
      <c r="I12" s="39">
        <v>72</v>
      </c>
      <c r="J12" s="39">
        <v>139</v>
      </c>
      <c r="K12" s="39">
        <v>184</v>
      </c>
      <c r="L12" s="40">
        <v>61.3</v>
      </c>
    </row>
    <row r="13" spans="1:12" s="18" customFormat="1" ht="114.75" customHeight="1" thickBot="1">
      <c r="A13" s="41"/>
      <c r="B13" s="155" t="s">
        <v>26</v>
      </c>
      <c r="C13" s="156"/>
      <c r="D13" s="42">
        <f>AVERAGE(D9,D11)</f>
        <v>725.8</v>
      </c>
      <c r="E13" s="43">
        <f t="shared" ref="E13:L14" si="0">AVERAGE(E9,E11)</f>
        <v>46.9</v>
      </c>
      <c r="F13" s="43">
        <f t="shared" si="0"/>
        <v>91</v>
      </c>
      <c r="G13" s="43">
        <f t="shared" si="0"/>
        <v>37</v>
      </c>
      <c r="H13" s="43">
        <f t="shared" si="0"/>
        <v>51</v>
      </c>
      <c r="I13" s="43">
        <f t="shared" si="0"/>
        <v>69</v>
      </c>
      <c r="J13" s="43">
        <f t="shared" si="0"/>
        <v>124</v>
      </c>
      <c r="K13" s="43">
        <v>184</v>
      </c>
      <c r="L13" s="44">
        <f t="shared" si="0"/>
        <v>60.1</v>
      </c>
    </row>
    <row r="14" spans="1:12" s="18" customFormat="1" ht="119.25" customHeight="1" thickBot="1">
      <c r="A14" s="6"/>
      <c r="B14" s="157" t="s">
        <v>27</v>
      </c>
      <c r="C14" s="156"/>
      <c r="D14" s="45">
        <f>AVERAGE(D12)</f>
        <v>737.7</v>
      </c>
      <c r="E14" s="45">
        <f>AVERAGE(E12)</f>
        <v>4.4000000000000004</v>
      </c>
      <c r="F14" s="45">
        <f>AVERAGE(F12)</f>
        <v>95</v>
      </c>
      <c r="G14" s="45">
        <f t="shared" ref="G14:K14" si="1">AVERAGE(G12)</f>
        <v>37</v>
      </c>
      <c r="H14" s="45">
        <f t="shared" si="1"/>
        <v>51</v>
      </c>
      <c r="I14" s="45">
        <f t="shared" si="1"/>
        <v>72</v>
      </c>
      <c r="J14" s="45">
        <f t="shared" si="1"/>
        <v>139</v>
      </c>
      <c r="K14" s="45">
        <f t="shared" si="1"/>
        <v>184</v>
      </c>
      <c r="L14" s="46">
        <f t="shared" si="0"/>
        <v>62.65</v>
      </c>
    </row>
    <row r="15" spans="1:12" s="18" customFormat="1" ht="114.75" customHeight="1">
      <c r="A15" s="6"/>
      <c r="B15" s="10"/>
      <c r="C15" s="10"/>
      <c r="D15" s="47"/>
      <c r="E15" s="47"/>
      <c r="F15" s="47"/>
      <c r="G15" s="47"/>
      <c r="H15" s="47"/>
      <c r="I15" s="47"/>
      <c r="J15" s="47"/>
      <c r="K15" s="47"/>
      <c r="L15" s="48"/>
    </row>
    <row r="16" spans="1:12" s="18" customFormat="1" ht="114.75" hidden="1" customHeight="1" thickBot="1">
      <c r="A16" s="6"/>
      <c r="B16" s="10"/>
      <c r="D16" s="49"/>
      <c r="E16" s="49"/>
      <c r="F16" s="49"/>
      <c r="G16" s="49"/>
      <c r="H16" s="49"/>
      <c r="I16" s="49"/>
      <c r="J16" s="49"/>
      <c r="K16" s="49"/>
      <c r="L16" s="50"/>
    </row>
    <row r="17" spans="1:12" s="18" customFormat="1" ht="114.75" hidden="1" customHeight="1" thickBot="1">
      <c r="A17" s="51" t="s">
        <v>28</v>
      </c>
      <c r="B17" s="158" t="s">
        <v>29</v>
      </c>
      <c r="C17" s="159"/>
      <c r="D17" s="159"/>
      <c r="E17" s="159"/>
      <c r="F17" s="159"/>
      <c r="G17" s="159"/>
      <c r="H17" s="160"/>
      <c r="L17" s="52"/>
    </row>
    <row r="18" spans="1:12" ht="114.75" hidden="1" customHeight="1" thickBot="1">
      <c r="A18" s="53"/>
      <c r="B18" s="161" t="s">
        <v>4</v>
      </c>
      <c r="C18" s="162"/>
      <c r="D18" s="148" t="s">
        <v>6</v>
      </c>
      <c r="E18" s="163" t="s">
        <v>7</v>
      </c>
      <c r="F18" s="148" t="s">
        <v>30</v>
      </c>
      <c r="G18" s="163" t="s">
        <v>31</v>
      </c>
      <c r="H18" s="148" t="s">
        <v>32</v>
      </c>
      <c r="I18" s="55"/>
      <c r="J18" s="55"/>
      <c r="K18" s="55"/>
      <c r="L18" s="52"/>
    </row>
    <row r="19" spans="1:12" ht="85.5" hidden="1" customHeight="1" thickBot="1">
      <c r="A19" s="53"/>
      <c r="B19" s="161"/>
      <c r="C19" s="162"/>
      <c r="D19" s="149"/>
      <c r="E19" s="144"/>
      <c r="F19" s="149"/>
      <c r="G19" s="144"/>
      <c r="H19" s="149"/>
      <c r="I19" s="55"/>
      <c r="J19" s="55"/>
      <c r="K19" s="55"/>
      <c r="L19" s="52"/>
    </row>
    <row r="20" spans="1:12" ht="165" hidden="1" customHeight="1" thickBot="1">
      <c r="A20" s="12" t="s">
        <v>16</v>
      </c>
      <c r="B20" s="56"/>
      <c r="C20" s="57"/>
      <c r="D20" s="7" t="s">
        <v>33</v>
      </c>
      <c r="E20" s="58">
        <v>50</v>
      </c>
      <c r="F20" s="59">
        <v>46</v>
      </c>
      <c r="G20" s="60" t="s">
        <v>34</v>
      </c>
      <c r="H20" s="59">
        <v>3</v>
      </c>
      <c r="I20" s="55"/>
      <c r="J20" s="55"/>
      <c r="K20" s="55"/>
      <c r="L20" s="52"/>
    </row>
    <row r="21" spans="1:12" ht="111.75" hidden="1" customHeight="1" thickBot="1">
      <c r="A21" s="61" t="s">
        <v>35</v>
      </c>
      <c r="B21" s="164" t="s">
        <v>36</v>
      </c>
      <c r="C21" s="165"/>
      <c r="D21" s="62" t="s">
        <v>37</v>
      </c>
      <c r="E21" s="63">
        <v>47.9</v>
      </c>
      <c r="F21" s="63">
        <v>51.4</v>
      </c>
      <c r="G21" s="63">
        <v>69</v>
      </c>
      <c r="H21" s="63" t="s">
        <v>38</v>
      </c>
      <c r="I21" s="55"/>
      <c r="J21" s="55"/>
      <c r="K21" s="55"/>
      <c r="L21" s="52"/>
    </row>
    <row r="22" spans="1:12" ht="114.75" customHeight="1" thickBot="1">
      <c r="A22" s="64"/>
      <c r="B22" s="65"/>
      <c r="C22" s="65"/>
      <c r="D22" s="66"/>
      <c r="E22" s="66"/>
      <c r="F22" s="66"/>
      <c r="G22" s="66"/>
      <c r="H22" s="67"/>
      <c r="I22" s="68"/>
      <c r="J22" s="69"/>
      <c r="K22" s="69"/>
      <c r="L22" s="70"/>
    </row>
    <row r="23" spans="1:12" ht="114.75" customHeight="1" thickBot="1">
      <c r="A23" s="3"/>
      <c r="B23" s="166" t="s">
        <v>39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8"/>
    </row>
    <row r="24" spans="1:12" ht="126.75" customHeight="1" thickBot="1">
      <c r="A24" s="71"/>
      <c r="B24" s="169" t="s">
        <v>4</v>
      </c>
      <c r="C24" s="170"/>
      <c r="D24" s="173" t="s">
        <v>6</v>
      </c>
      <c r="E24" s="174" t="s">
        <v>40</v>
      </c>
      <c r="F24" s="174" t="s">
        <v>41</v>
      </c>
      <c r="G24" s="174" t="s">
        <v>42</v>
      </c>
      <c r="H24" s="171" t="s">
        <v>43</v>
      </c>
      <c r="I24" s="162"/>
      <c r="J24" s="163"/>
      <c r="K24" s="163"/>
      <c r="L24" s="175"/>
    </row>
    <row r="25" spans="1:12" ht="216" customHeight="1" thickBot="1">
      <c r="A25" s="71"/>
      <c r="B25" s="171"/>
      <c r="C25" s="172"/>
      <c r="D25" s="173"/>
      <c r="E25" s="141"/>
      <c r="F25" s="141"/>
      <c r="G25" s="141"/>
      <c r="H25" s="54" t="s">
        <v>44</v>
      </c>
      <c r="I25" s="72" t="s">
        <v>45</v>
      </c>
      <c r="J25" s="73" t="s">
        <v>46</v>
      </c>
      <c r="K25" s="74" t="s">
        <v>47</v>
      </c>
      <c r="L25" s="75" t="s">
        <v>48</v>
      </c>
    </row>
    <row r="26" spans="1:12" ht="159.75" customHeight="1" thickBot="1">
      <c r="A26" s="7" t="s">
        <v>16</v>
      </c>
      <c r="B26" s="176"/>
      <c r="C26" s="177"/>
      <c r="D26" s="76" t="s">
        <v>19</v>
      </c>
      <c r="E26" s="7">
        <v>480</v>
      </c>
      <c r="F26" s="77" t="s">
        <v>49</v>
      </c>
      <c r="G26" s="78">
        <v>0.05</v>
      </c>
      <c r="H26" s="79">
        <v>0</v>
      </c>
      <c r="I26" s="80">
        <v>1</v>
      </c>
      <c r="J26" s="81" t="s">
        <v>50</v>
      </c>
      <c r="K26" s="81" t="s">
        <v>50</v>
      </c>
      <c r="L26" s="81">
        <v>2</v>
      </c>
    </row>
    <row r="27" spans="1:12" ht="114.75" customHeight="1" thickBot="1">
      <c r="A27" s="82" t="s">
        <v>51</v>
      </c>
      <c r="B27" s="178" t="s">
        <v>52</v>
      </c>
      <c r="C27" s="179"/>
      <c r="D27" s="83">
        <f>AVERAGE(583.7,583.8,583.6)</f>
        <v>583.69999999999993</v>
      </c>
      <c r="E27" s="83">
        <f>AVERAGE(296,343,315)</f>
        <v>318</v>
      </c>
      <c r="F27" s="128">
        <f>AVERAGE(7.32,7.78,7.08)</f>
        <v>7.3933333333333335</v>
      </c>
      <c r="G27" s="83">
        <f>AVERAGE(0.05,0.05,0.05)</f>
        <v>5.000000000000001E-2</v>
      </c>
      <c r="H27" s="128">
        <f>AVERAGE(0,0)</f>
        <v>0</v>
      </c>
      <c r="I27" s="128">
        <f>AVERAGE(0,0,0)</f>
        <v>0</v>
      </c>
      <c r="J27" s="128">
        <f>AVERAGE(1.14,4.98,2.98)</f>
        <v>3.0333333333333332</v>
      </c>
      <c r="K27" s="83">
        <f>AVERAGE(98.62,94.79,96.79)</f>
        <v>96.733333333333348</v>
      </c>
      <c r="L27" s="128">
        <f>AVERAGE(0.24,0.11,0.23)</f>
        <v>0.19333333333333333</v>
      </c>
    </row>
    <row r="28" spans="1:12" s="87" customFormat="1" ht="114.75" customHeight="1" thickBot="1">
      <c r="A28" s="180" t="s">
        <v>53</v>
      </c>
      <c r="B28" s="181"/>
      <c r="C28" s="181"/>
      <c r="D28" s="84">
        <f>AVERAGE(D27:D27)</f>
        <v>583.69999999999993</v>
      </c>
      <c r="E28" s="84">
        <f>AVERAGE(E27:E27)</f>
        <v>318</v>
      </c>
      <c r="F28" s="85">
        <f>AVERAGE(F27:F27)</f>
        <v>7.3933333333333335</v>
      </c>
      <c r="G28" s="85" t="s">
        <v>54</v>
      </c>
      <c r="H28" s="85">
        <v>0</v>
      </c>
      <c r="I28" s="85">
        <v>0</v>
      </c>
      <c r="J28" s="85">
        <f>AVERAGE(J27:J27)</f>
        <v>3.0333333333333332</v>
      </c>
      <c r="K28" s="85">
        <f>AVERAGE(K27:K27)</f>
        <v>96.733333333333348</v>
      </c>
      <c r="L28" s="86">
        <f>AVERAGE(L27:L27)</f>
        <v>0.19333333333333333</v>
      </c>
    </row>
    <row r="29" spans="1:12" ht="114.75" customHeight="1">
      <c r="A29" s="88"/>
      <c r="B29" s="89"/>
      <c r="C29" s="89"/>
      <c r="D29" s="90"/>
      <c r="E29" s="91"/>
      <c r="F29" s="92"/>
      <c r="G29" s="92"/>
      <c r="H29" s="92"/>
      <c r="I29" s="92"/>
      <c r="J29" s="92"/>
      <c r="K29" s="93"/>
      <c r="L29" s="94"/>
    </row>
    <row r="30" spans="1:12" ht="114.75" hidden="1" customHeight="1">
      <c r="A30" s="182" t="s">
        <v>55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4"/>
    </row>
    <row r="31" spans="1:12" ht="114.75" hidden="1" customHeight="1">
      <c r="A31" s="88"/>
      <c r="B31" s="89"/>
      <c r="D31" s="92"/>
      <c r="E31" s="95"/>
      <c r="F31" s="92"/>
      <c r="G31" s="96"/>
      <c r="H31" s="97"/>
      <c r="I31" s="97"/>
      <c r="J31" s="18"/>
      <c r="K31" s="98"/>
      <c r="L31" s="99"/>
    </row>
    <row r="32" spans="1:12" s="18" customFormat="1" ht="114.75" hidden="1" customHeight="1" thickBot="1">
      <c r="A32" s="3"/>
      <c r="B32" s="185" t="s">
        <v>3</v>
      </c>
      <c r="C32" s="186"/>
      <c r="D32" s="186"/>
      <c r="E32" s="186"/>
      <c r="F32" s="186"/>
      <c r="G32" s="186"/>
      <c r="H32" s="186"/>
      <c r="I32" s="186"/>
      <c r="J32" s="186"/>
      <c r="K32" s="186"/>
      <c r="L32" s="187"/>
    </row>
    <row r="33" spans="1:12" s="18" customFormat="1" ht="114.75" hidden="1" customHeight="1" thickBot="1">
      <c r="A33" s="6"/>
      <c r="B33" s="138" t="s">
        <v>56</v>
      </c>
      <c r="C33" s="139" t="s">
        <v>5</v>
      </c>
      <c r="D33" s="142" t="s">
        <v>6</v>
      </c>
      <c r="E33" s="143" t="s">
        <v>7</v>
      </c>
      <c r="F33" s="142" t="s">
        <v>8</v>
      </c>
      <c r="G33" s="188" t="s">
        <v>9</v>
      </c>
      <c r="H33" s="189"/>
      <c r="I33" s="188"/>
      <c r="J33" s="189"/>
      <c r="K33" s="188"/>
      <c r="L33" s="190" t="s">
        <v>10</v>
      </c>
    </row>
    <row r="34" spans="1:12" s="18" customFormat="1" ht="114.75" hidden="1" customHeight="1" thickBot="1">
      <c r="A34" s="11"/>
      <c r="B34" s="139"/>
      <c r="C34" s="169"/>
      <c r="D34" s="140"/>
      <c r="E34" s="144"/>
      <c r="F34" s="140"/>
      <c r="G34" s="14" t="s">
        <v>11</v>
      </c>
      <c r="H34" s="7" t="s">
        <v>12</v>
      </c>
      <c r="I34" s="14" t="s">
        <v>13</v>
      </c>
      <c r="J34" s="7" t="s">
        <v>14</v>
      </c>
      <c r="K34" s="14" t="s">
        <v>15</v>
      </c>
      <c r="L34" s="191"/>
    </row>
    <row r="35" spans="1:12" s="18" customFormat="1" ht="163.5" hidden="1" customHeight="1" thickBot="1">
      <c r="A35" s="12" t="s">
        <v>16</v>
      </c>
      <c r="B35" s="100"/>
      <c r="C35" s="101"/>
      <c r="D35" s="7" t="s">
        <v>17</v>
      </c>
      <c r="E35" s="13" t="s">
        <v>57</v>
      </c>
      <c r="F35" s="7" t="s">
        <v>58</v>
      </c>
      <c r="G35" s="13" t="s">
        <v>19</v>
      </c>
      <c r="H35" s="7">
        <v>70</v>
      </c>
      <c r="I35" s="13">
        <v>120</v>
      </c>
      <c r="J35" s="7">
        <v>185</v>
      </c>
      <c r="K35" s="13">
        <v>215</v>
      </c>
      <c r="L35" s="15" t="s">
        <v>20</v>
      </c>
    </row>
    <row r="36" spans="1:12" s="18" customFormat="1" ht="114.75" hidden="1" customHeight="1" thickBot="1">
      <c r="A36" s="61" t="s">
        <v>21</v>
      </c>
      <c r="B36" s="102" t="s">
        <v>59</v>
      </c>
      <c r="C36" s="103" t="s">
        <v>60</v>
      </c>
      <c r="D36" s="104" t="s">
        <v>61</v>
      </c>
      <c r="E36" s="9">
        <v>33.5</v>
      </c>
      <c r="F36" s="8">
        <v>91.6</v>
      </c>
      <c r="G36" s="9">
        <v>34.6</v>
      </c>
      <c r="H36" s="8">
        <v>59.7</v>
      </c>
      <c r="I36" s="9">
        <v>102.7</v>
      </c>
      <c r="J36" s="104">
        <v>164.8</v>
      </c>
      <c r="K36" s="105">
        <v>192.1</v>
      </c>
      <c r="L36" s="106">
        <v>51.3</v>
      </c>
    </row>
    <row r="37" spans="1:12" s="18" customFormat="1" ht="124.5" hidden="1" customHeight="1">
      <c r="A37" s="6"/>
      <c r="B37" s="10"/>
      <c r="C37" s="10"/>
      <c r="D37" s="47"/>
      <c r="E37" s="47"/>
      <c r="F37" s="47"/>
      <c r="G37" s="47"/>
      <c r="H37" s="47"/>
      <c r="I37" s="95"/>
      <c r="J37" s="2"/>
      <c r="K37" s="2"/>
      <c r="L37" s="107"/>
    </row>
    <row r="38" spans="1:12" s="18" customFormat="1" ht="114.75" hidden="1" customHeight="1" thickBot="1">
      <c r="A38" s="108" t="s">
        <v>28</v>
      </c>
      <c r="B38" s="192" t="s">
        <v>29</v>
      </c>
      <c r="C38" s="193"/>
      <c r="D38" s="193"/>
      <c r="E38" s="193"/>
      <c r="F38" s="193"/>
      <c r="G38" s="193"/>
      <c r="H38" s="194"/>
      <c r="L38" s="52"/>
    </row>
    <row r="39" spans="1:12" s="18" customFormat="1" ht="114.75" hidden="1" customHeight="1">
      <c r="A39" s="53"/>
      <c r="B39" s="195" t="s">
        <v>56</v>
      </c>
      <c r="C39" s="196"/>
      <c r="D39" s="199" t="s">
        <v>6</v>
      </c>
      <c r="E39" s="199" t="s">
        <v>7</v>
      </c>
      <c r="F39" s="199" t="s">
        <v>30</v>
      </c>
      <c r="G39" s="201" t="s">
        <v>31</v>
      </c>
      <c r="H39" s="140" t="s">
        <v>32</v>
      </c>
      <c r="I39" s="55"/>
      <c r="J39" s="55"/>
      <c r="K39" s="55"/>
      <c r="L39" s="52"/>
    </row>
    <row r="40" spans="1:12" s="18" customFormat="1" ht="114.75" hidden="1" customHeight="1" thickBot="1">
      <c r="A40" s="53"/>
      <c r="B40" s="197"/>
      <c r="C40" s="198"/>
      <c r="D40" s="148"/>
      <c r="E40" s="200"/>
      <c r="F40" s="200"/>
      <c r="G40" s="202"/>
      <c r="H40" s="203"/>
      <c r="I40" s="55"/>
      <c r="J40" s="55"/>
      <c r="K40" s="55"/>
      <c r="L40" s="52"/>
    </row>
    <row r="41" spans="1:12" s="18" customFormat="1" ht="114.75" hidden="1" customHeight="1" thickBot="1">
      <c r="A41" s="8" t="s">
        <v>16</v>
      </c>
      <c r="B41" s="57"/>
      <c r="C41" s="57"/>
      <c r="D41" s="7" t="s">
        <v>33</v>
      </c>
      <c r="E41" s="58">
        <v>50</v>
      </c>
      <c r="F41" s="59">
        <v>46</v>
      </c>
      <c r="G41" s="60" t="s">
        <v>34</v>
      </c>
      <c r="H41" s="109">
        <v>3</v>
      </c>
      <c r="I41" s="110"/>
      <c r="J41" s="55"/>
      <c r="K41" s="55"/>
      <c r="L41" s="52"/>
    </row>
    <row r="42" spans="1:12" s="18" customFormat="1" ht="114.75" hidden="1" customHeight="1" thickBot="1">
      <c r="A42" s="111" t="s">
        <v>35</v>
      </c>
      <c r="B42" s="206" t="s">
        <v>59</v>
      </c>
      <c r="C42" s="207"/>
      <c r="D42" s="112">
        <v>821.9</v>
      </c>
      <c r="E42" s="113">
        <v>23.55</v>
      </c>
      <c r="F42" s="114">
        <v>50.8</v>
      </c>
      <c r="G42" s="115">
        <v>62</v>
      </c>
      <c r="H42" s="116">
        <v>0.5</v>
      </c>
      <c r="I42" s="117"/>
      <c r="J42" s="117"/>
      <c r="K42" s="117"/>
      <c r="L42" s="118"/>
    </row>
    <row r="43" spans="1:12" ht="114.75" hidden="1" customHeight="1" thickBot="1">
      <c r="A43" s="119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1"/>
    </row>
    <row r="44" spans="1:12" ht="114.75" hidden="1" customHeight="1" thickBot="1">
      <c r="A44" s="3"/>
      <c r="B44" s="208" t="s">
        <v>39</v>
      </c>
      <c r="C44" s="209"/>
      <c r="D44" s="209"/>
      <c r="E44" s="209"/>
      <c r="F44" s="209"/>
      <c r="G44" s="209"/>
      <c r="H44" s="209"/>
      <c r="I44" s="209"/>
      <c r="J44" s="209"/>
      <c r="K44" s="209"/>
      <c r="L44" s="210"/>
    </row>
    <row r="45" spans="1:12" ht="126.75" hidden="1" customHeight="1" thickBot="1">
      <c r="A45" s="71"/>
      <c r="B45" s="169" t="s">
        <v>56</v>
      </c>
      <c r="C45" s="170"/>
      <c r="D45" s="173" t="s">
        <v>6</v>
      </c>
      <c r="E45" s="174" t="s">
        <v>40</v>
      </c>
      <c r="F45" s="174" t="s">
        <v>41</v>
      </c>
      <c r="G45" s="174" t="s">
        <v>42</v>
      </c>
      <c r="H45" s="171" t="s">
        <v>43</v>
      </c>
      <c r="I45" s="162"/>
      <c r="J45" s="163"/>
      <c r="K45" s="163"/>
      <c r="L45" s="175"/>
    </row>
    <row r="46" spans="1:12" ht="216" hidden="1" customHeight="1" thickBot="1">
      <c r="A46" s="71"/>
      <c r="B46" s="171"/>
      <c r="C46" s="172"/>
      <c r="D46" s="173"/>
      <c r="E46" s="141"/>
      <c r="F46" s="141"/>
      <c r="G46" s="141"/>
      <c r="H46" s="54" t="s">
        <v>44</v>
      </c>
      <c r="I46" s="72" t="s">
        <v>45</v>
      </c>
      <c r="J46" s="73" t="s">
        <v>46</v>
      </c>
      <c r="K46" s="74" t="s">
        <v>47</v>
      </c>
      <c r="L46" s="75" t="s">
        <v>48</v>
      </c>
    </row>
    <row r="47" spans="1:12" ht="159.75" hidden="1" customHeight="1" thickBot="1">
      <c r="A47" s="7" t="s">
        <v>16</v>
      </c>
      <c r="B47" s="176"/>
      <c r="C47" s="177"/>
      <c r="D47" s="76" t="s">
        <v>19</v>
      </c>
      <c r="E47" s="7">
        <v>480</v>
      </c>
      <c r="F47" s="77" t="s">
        <v>49</v>
      </c>
      <c r="G47" s="78">
        <v>0.05</v>
      </c>
      <c r="H47" s="79">
        <v>0</v>
      </c>
      <c r="I47" s="80">
        <v>1</v>
      </c>
      <c r="J47" s="81" t="s">
        <v>50</v>
      </c>
      <c r="K47" s="81" t="s">
        <v>50</v>
      </c>
      <c r="L47" s="81">
        <v>2</v>
      </c>
    </row>
    <row r="48" spans="1:12" ht="114.75" hidden="1" customHeight="1" thickBot="1">
      <c r="A48" s="61" t="s">
        <v>51</v>
      </c>
      <c r="B48" s="204" t="s">
        <v>62</v>
      </c>
      <c r="C48" s="205"/>
      <c r="D48" s="122"/>
      <c r="E48" s="123"/>
      <c r="F48" s="124"/>
      <c r="G48" s="125"/>
      <c r="H48" s="126"/>
      <c r="I48" s="126"/>
      <c r="J48" s="124"/>
      <c r="K48" s="124"/>
      <c r="L48" s="127"/>
    </row>
    <row r="49" ht="114.75" hidden="1" customHeight="1"/>
    <row r="50" ht="114.75" hidden="1" customHeight="1"/>
  </sheetData>
  <mergeCells count="59">
    <mergeCell ref="B47:C47"/>
    <mergeCell ref="B48:C48"/>
    <mergeCell ref="B42:C42"/>
    <mergeCell ref="B44:L44"/>
    <mergeCell ref="B45:C46"/>
    <mergeCell ref="D45:D46"/>
    <mergeCell ref="E45:E46"/>
    <mergeCell ref="F45:F46"/>
    <mergeCell ref="G45:G46"/>
    <mergeCell ref="H45:L45"/>
    <mergeCell ref="G33:K33"/>
    <mergeCell ref="L33:L34"/>
    <mergeCell ref="B38:H38"/>
    <mergeCell ref="B39:C40"/>
    <mergeCell ref="D39:D40"/>
    <mergeCell ref="E39:E40"/>
    <mergeCell ref="F39:F40"/>
    <mergeCell ref="G39:G40"/>
    <mergeCell ref="H39:H40"/>
    <mergeCell ref="B33:B34"/>
    <mergeCell ref="C33:C34"/>
    <mergeCell ref="D33:D34"/>
    <mergeCell ref="E33:E34"/>
    <mergeCell ref="F33:F34"/>
    <mergeCell ref="B26:C26"/>
    <mergeCell ref="B27:C27"/>
    <mergeCell ref="A28:C28"/>
    <mergeCell ref="A30:L30"/>
    <mergeCell ref="B32:L32"/>
    <mergeCell ref="B21:C21"/>
    <mergeCell ref="B23:L23"/>
    <mergeCell ref="B24:C25"/>
    <mergeCell ref="D24:D25"/>
    <mergeCell ref="E24:E25"/>
    <mergeCell ref="F24:F25"/>
    <mergeCell ref="G24:G25"/>
    <mergeCell ref="H24:L24"/>
    <mergeCell ref="H18:H19"/>
    <mergeCell ref="L6:L7"/>
    <mergeCell ref="A9:A12"/>
    <mergeCell ref="B11:B12"/>
    <mergeCell ref="B13:C13"/>
    <mergeCell ref="B14:C14"/>
    <mergeCell ref="B17:H17"/>
    <mergeCell ref="B18:C19"/>
    <mergeCell ref="D18:D19"/>
    <mergeCell ref="E18:E19"/>
    <mergeCell ref="F18:F19"/>
    <mergeCell ref="G18:G19"/>
    <mergeCell ref="B1:L1"/>
    <mergeCell ref="B2:L2"/>
    <mergeCell ref="A3:L3"/>
    <mergeCell ref="B5:L5"/>
    <mergeCell ref="B6:B7"/>
    <mergeCell ref="C6:C7"/>
    <mergeCell ref="D6:D7"/>
    <mergeCell ref="E6:E7"/>
    <mergeCell ref="F6:F7"/>
    <mergeCell ref="G6:K6"/>
  </mergeCells>
  <pageMargins left="0.23" right="0.7" top="0.16" bottom="0.16" header="0.3" footer="0.16"/>
  <pageSetup paperSize="9" scale="12" orientation="landscape" r:id="rId1"/>
  <rowBreaks count="1" manualBreakCount="1">
    <brk id="37" max="12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SEU7YU5J4REP-309372809-79849</_dlc_DocId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Url xmlns="999f919b-ab5a-4db1-a56a-2b12b49855bf">
      <Url>https://swpgh.sharepoint.com/sites/swpnpa/_layouts/15/DocIdRedir.aspx?ID=SEU7YU5J4REP-309372809-79849</Url>
      <Description>SEU7YU5J4REP-309372809-79849</Description>
    </_dlc_DocIdUrl>
  </documentManagement>
</p:properties>
</file>

<file path=customXml/itemProps1.xml><?xml version="1.0" encoding="utf-8"?>
<ds:datastoreItem xmlns:ds="http://schemas.openxmlformats.org/officeDocument/2006/customXml" ds:itemID="{47536E21-9AFF-4A84-B6D9-B2F645B8E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2F08A7-452F-4569-AA8D-08FBDD9B4D5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563535A-D700-438F-8269-D825AB480D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4E0EA3-8A34-4ED6-B260-9F7D2FC7B789}">
  <ds:schemaRefs>
    <ds:schemaRef ds:uri="http://schemas.microsoft.com/office/2006/metadata/properties"/>
    <ds:schemaRef ds:uri="http://schemas.microsoft.com/office/infopath/2007/PartnerControls"/>
    <ds:schemaRef ds:uri="999f919b-ab5a-4db1-a56a-2b12b49855bf"/>
    <ds:schemaRef ds:uri="9dde59e0-9be5-46b6-acf7-bec107cbfe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 20 - 26</vt:lpstr>
      <vt:lpstr>'OCTOBER 20 - 26'!Print_Area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2024-11-13T20:28:01Z</dcterms:created>
  <dcterms:modified xsi:type="dcterms:W3CDTF">2024-12-17T11:00:27Z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fc43a2dc-0ad4-45e3-a6bb-be72a1073b2c</vt:lpwstr>
  </property>
  <property fmtid="{D5CDD505-2E9C-101B-9397-08002B2CF9AE}" pid="4" name="MediaServiceImageTags">
    <vt:lpwstr/>
  </property>
</Properties>
</file>