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4" documentId="8_{296709FE-9290-4103-852B-4829308E4A1A}" xr6:coauthVersionLast="47" xr6:coauthVersionMax="47" xr10:uidLastSave="{40CADCBD-DA4E-4403-BFA6-E5DFC647CC43}"/>
  <bookViews>
    <workbookView xWindow="-120" yWindow="-120" windowWidth="29040" windowHeight="15720" xr2:uid="{900561CC-45C3-468A-A01A-BBC9C441A3B8}"/>
  </bookViews>
  <sheets>
    <sheet name="OCT 27 - NOV 2" sheetId="1" r:id="rId1"/>
  </sheets>
  <definedNames>
    <definedName name="_xlnm.Print_Area" localSheetId="0">'OCT 27 - NOV 2'!$A$1:$L$41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F18" i="1"/>
  <c r="E18" i="1"/>
  <c r="E19" i="1" s="1"/>
  <c r="D18" i="1"/>
  <c r="L17" i="1"/>
  <c r="L19" i="1" s="1"/>
  <c r="K17" i="1"/>
  <c r="K19" i="1" s="1"/>
  <c r="J17" i="1"/>
  <c r="I17" i="1"/>
  <c r="H17" i="1"/>
  <c r="F17" i="1"/>
  <c r="E17" i="1"/>
  <c r="D17" i="1"/>
  <c r="D19" i="1" l="1"/>
  <c r="F19" i="1"/>
  <c r="J19" i="1"/>
</calcChain>
</file>

<file path=xl/sharedStrings.xml><?xml version="1.0" encoding="utf-8"?>
<sst xmlns="http://schemas.openxmlformats.org/spreadsheetml/2006/main" count="103" uniqueCount="57">
  <si>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</si>
  <si>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</si>
  <si>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</si>
  <si>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</si>
  <si>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</si>
  <si>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</si>
  <si>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</si>
  <si>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</si>
  <si>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</si>
  <si>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</si>
  <si>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</si>
  <si>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</si>
  <si>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</si>
  <si>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</si>
  <si>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</si>
  <si>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</si>
  <si>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</si>
  <si>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</si>
  <si>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</si>
  <si>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</si>
  <si>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</si>
  <si>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AVAX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</si>
  <si>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</si>
  <si>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</si>
  <si>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</si>
  <si>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</si>
  <si>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</si>
  <si>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</si>
  <si>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</si>
  <si>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</si>
  <si>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</si>
  <si>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</si>
  <si>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</si>
  <si>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</si>
  <si>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</si>
  <si>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</si>
  <si>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</si>
  <si>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</si>
  <si>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</si>
  <si>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</si>
  <si>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</si>
  <si>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</si>
  <si>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</si>
  <si>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</si>
  <si>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</si>
  <si>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 xml:space="preserve">GT CARTIER </t>
  </si>
  <si>
    <t>&lt;0.05</t>
  </si>
  <si>
    <t>GT CERRO ALTO EXPLORER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</si>
  <si>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</si>
  <si>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</si>
  <si>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</si>
  <si>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</si>
  <si>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</si>
  <si>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</si>
  <si>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747.0</t>
  </si>
  <si>
    <t>Sentuo Oil Refinery</t>
  </si>
  <si>
    <t>Petroleum Products Quality Indicator 
October 27, 2024 -  November 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</si>
</sst>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/>
    <xf numFmtId="0" fontId="1" fillId="0" borderId="37" xfId="0" applyFont="1" applyBorder="1"/>
    <xf numFmtId="0" fontId="3" fillId="0" borderId="5" xfId="0" applyFont="1" applyBorder="1" applyAlignment="1">
      <alignment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49" fontId="3" fillId="0" borderId="49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51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2" fontId="1" fillId="0" borderId="53" xfId="0" applyNumberFormat="1" applyFont="1" applyBorder="1" applyAlignment="1">
      <alignment horizontal="center" vertical="center" wrapText="1"/>
    </xf>
    <xf numFmtId="2" fontId="1" fillId="0" borderId="55" xfId="0" applyNumberFormat="1" applyFont="1" applyBorder="1" applyAlignment="1">
      <alignment horizontal="center" vertical="center" wrapText="1"/>
    </xf>
    <xf numFmtId="164" fontId="1" fillId="0" borderId="56" xfId="0" applyNumberFormat="1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2" fontId="1" fillId="0" borderId="56" xfId="0" applyNumberFormat="1" applyFont="1" applyBorder="1" applyAlignment="1">
      <alignment horizontal="center" vertical="center" wrapText="1"/>
    </xf>
    <xf numFmtId="2" fontId="1" fillId="0" borderId="58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164" fontId="3" fillId="0" borderId="61" xfId="0" applyNumberFormat="1" applyFont="1" applyBorder="1" applyAlignment="1" applyProtection="1">
      <alignment horizontal="center" vertical="center"/>
      <protection locked="0"/>
    </xf>
    <xf numFmtId="2" fontId="3" fillId="0" borderId="61" xfId="0" applyNumberFormat="1" applyFont="1" applyBorder="1" applyAlignment="1" applyProtection="1">
      <alignment horizontal="center" vertical="center"/>
      <protection locked="0"/>
    </xf>
    <xf numFmtId="165" fontId="3" fillId="0" borderId="48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5" borderId="6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164" fontId="3" fillId="0" borderId="45" xfId="0" applyNumberFormat="1" applyFont="1" applyBorder="1" applyAlignment="1">
      <alignment horizontal="center" vertical="center" wrapText="1"/>
    </xf>
    <xf numFmtId="0" fontId="3" fillId="0" borderId="62" xfId="0" quotePrefix="1" applyFont="1" applyBorder="1" applyAlignment="1">
      <alignment horizontal="center" vertical="center" wrapText="1"/>
    </xf>
    <xf numFmtId="164" fontId="3" fillId="0" borderId="73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164" fontId="1" fillId="0" borderId="36" xfId="0" quotePrefix="1" applyNumberFormat="1" applyFont="1" applyBorder="1" applyAlignment="1">
      <alignment horizontal="center" vertical="center"/>
    </xf>
    <xf numFmtId="164" fontId="1" fillId="0" borderId="26" xfId="0" quotePrefix="1" applyNumberFormat="1" applyFont="1" applyBorder="1" applyAlignment="1">
      <alignment horizontal="center" vertical="center"/>
    </xf>
    <xf numFmtId="164" fontId="1" fillId="0" borderId="25" xfId="0" quotePrefix="1" applyNumberFormat="1" applyFont="1" applyBorder="1" applyAlignment="1">
      <alignment horizontal="center" vertical="center"/>
    </xf>
    <xf numFmtId="1" fontId="1" fillId="0" borderId="74" xfId="0" quotePrefix="1" applyNumberFormat="1" applyFont="1" applyBorder="1" applyAlignment="1">
      <alignment horizontal="center" vertical="center"/>
    </xf>
    <xf numFmtId="164" fontId="1" fillId="0" borderId="75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1" xfId="0" applyFont="1" applyBorder="1"/>
    <xf numFmtId="0" fontId="1" fillId="0" borderId="30" xfId="0" applyFont="1" applyBorder="1"/>
    <xf numFmtId="0" fontId="1" fillId="0" borderId="42" xfId="0" applyFont="1" applyBorder="1"/>
    <xf numFmtId="0" fontId="3" fillId="0" borderId="36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2" fontId="3" fillId="0" borderId="50" xfId="0" applyNumberFormat="1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 wrapText="1"/>
    </xf>
    <xf numFmtId="164" fontId="4" fillId="0" borderId="60" xfId="0" applyNumberFormat="1" applyFont="1" applyBorder="1" applyAlignment="1">
      <alignment horizontal="center" vertical="center"/>
    </xf>
    <xf numFmtId="1" fontId="4" fillId="0" borderId="60" xfId="0" quotePrefix="1" applyNumberFormat="1" applyFont="1" applyBorder="1" applyAlignment="1">
      <alignment horizontal="center" vertical="center"/>
    </xf>
    <xf numFmtId="2" fontId="4" fillId="0" borderId="61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2" fontId="4" fillId="0" borderId="61" xfId="0" quotePrefix="1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59" xfId="0" applyNumberFormat="1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7" borderId="71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6" borderId="6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7D3C16-2429-45A3-B5E0-6E38F153D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B5AF4E-CBC7-4004-B2C1-5CC3851A5290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CF25BE-F866-4E5A-B30B-86D4B1B9C316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802B4E-9AC9-48DB-8605-997DCB8878A1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EDAB3A-11A1-4FC2-ACF2-91EBB56DB27B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E58EFB-ED31-4983-80FA-00B44CA6019C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B37CEB-C2C4-4223-B18A-8759F9A1AA69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AAE6D3-3F06-46C5-8054-B0FC3B96D498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D8D9F0-8A88-41E3-B0B8-CB761F9F7F79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97C0-9D0A-4ABE-8172-1BED9D37FA4D}">
  <sheetPr>
    <pageSetUpPr fitToPage="1"/>
  </sheetPr>
  <dimension ref="A1:L41"/>
  <sheetViews>
    <sheetView tabSelected="1" view="pageBreakPreview" zoomScale="24" zoomScaleNormal="100" zoomScaleSheetLayoutView="24" workbookViewId="0">
      <selection activeCell="B2" sqref="B2:L2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82" t="s">
        <v>0</v>
      </c>
      <c r="C1" s="183"/>
      <c r="D1" s="183"/>
      <c r="E1" s="183"/>
      <c r="F1" s="183"/>
      <c r="G1" s="183"/>
      <c r="H1" s="183"/>
      <c r="I1" s="183"/>
      <c r="J1" s="183"/>
      <c r="K1" s="183"/>
      <c r="L1" s="184"/>
    </row>
    <row r="2" spans="1:12" ht="179.25" customHeight="1" thickBot="1">
      <c r="A2" s="3"/>
      <c r="B2" s="185" t="s">
        <v>56</v>
      </c>
      <c r="C2" s="186"/>
      <c r="D2" s="186"/>
      <c r="E2" s="186"/>
      <c r="F2" s="186"/>
      <c r="G2" s="186"/>
      <c r="H2" s="186"/>
      <c r="I2" s="186"/>
      <c r="J2" s="186"/>
      <c r="K2" s="186"/>
      <c r="L2" s="187"/>
    </row>
    <row r="3" spans="1:12" ht="114.75" customHeight="1">
      <c r="A3" s="188" t="s">
        <v>1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90"/>
    </row>
    <row r="4" spans="1:12" ht="114.75" customHeight="1" thickBo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14.75" customHeight="1" thickBot="1">
      <c r="A5" s="3"/>
      <c r="B5" s="191" t="s">
        <v>2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 s="11" customFormat="1" ht="114.75" customHeight="1" thickBot="1">
      <c r="A6" s="7"/>
      <c r="B6" s="162" t="s">
        <v>3</v>
      </c>
      <c r="C6" s="154" t="s">
        <v>4</v>
      </c>
      <c r="D6" s="164" t="s">
        <v>5</v>
      </c>
      <c r="E6" s="165" t="s">
        <v>6</v>
      </c>
      <c r="F6" s="162" t="s">
        <v>7</v>
      </c>
      <c r="G6" s="192" t="s">
        <v>8</v>
      </c>
      <c r="H6" s="193"/>
      <c r="I6" s="193"/>
      <c r="J6" s="193"/>
      <c r="K6" s="194"/>
      <c r="L6" s="181" t="s">
        <v>9</v>
      </c>
    </row>
    <row r="7" spans="1:12" s="19" customFormat="1" ht="184.5" customHeight="1" thickBot="1">
      <c r="A7" s="12"/>
      <c r="B7" s="163"/>
      <c r="C7" s="137"/>
      <c r="D7" s="154"/>
      <c r="E7" s="166"/>
      <c r="F7" s="154"/>
      <c r="G7" s="16" t="s">
        <v>10</v>
      </c>
      <c r="H7" s="14" t="s">
        <v>11</v>
      </c>
      <c r="I7" s="17" t="s">
        <v>12</v>
      </c>
      <c r="J7" s="14" t="s">
        <v>13</v>
      </c>
      <c r="K7" s="18" t="s">
        <v>14</v>
      </c>
      <c r="L7" s="137"/>
    </row>
    <row r="8" spans="1:12" s="19" customFormat="1" ht="176.25" customHeight="1" thickBot="1">
      <c r="A8" s="13" t="s">
        <v>15</v>
      </c>
      <c r="B8" s="20"/>
      <c r="C8" s="21"/>
      <c r="D8" s="22" t="s">
        <v>16</v>
      </c>
      <c r="E8" s="22">
        <v>50</v>
      </c>
      <c r="F8" s="22" t="s">
        <v>17</v>
      </c>
      <c r="G8" s="22" t="s">
        <v>18</v>
      </c>
      <c r="H8" s="22">
        <v>70</v>
      </c>
      <c r="I8" s="22">
        <v>120</v>
      </c>
      <c r="J8" s="22">
        <v>185</v>
      </c>
      <c r="K8" s="22">
        <v>215</v>
      </c>
      <c r="L8" s="23" t="s">
        <v>19</v>
      </c>
    </row>
    <row r="9" spans="1:12" s="19" customFormat="1" ht="114.75" customHeight="1" thickBot="1">
      <c r="A9" s="122"/>
      <c r="B9" s="29" t="s">
        <v>21</v>
      </c>
      <c r="C9" s="24" t="s">
        <v>22</v>
      </c>
      <c r="D9" s="25">
        <v>735.6</v>
      </c>
      <c r="E9" s="26">
        <v>44.2</v>
      </c>
      <c r="F9" s="27">
        <v>91.1</v>
      </c>
      <c r="G9" s="27">
        <v>32.5</v>
      </c>
      <c r="H9" s="27">
        <v>51.4</v>
      </c>
      <c r="I9" s="27">
        <v>92.8</v>
      </c>
      <c r="J9" s="27">
        <v>157</v>
      </c>
      <c r="K9" s="27">
        <v>188.4</v>
      </c>
      <c r="L9" s="28">
        <v>61.6</v>
      </c>
    </row>
    <row r="10" spans="1:12" s="19" customFormat="1" ht="114.75" customHeight="1">
      <c r="A10" s="7"/>
      <c r="B10" s="11"/>
      <c r="C10" s="11"/>
      <c r="D10" s="30"/>
      <c r="E10" s="30"/>
      <c r="F10" s="30"/>
      <c r="G10" s="30"/>
      <c r="H10" s="30"/>
      <c r="I10" s="30"/>
      <c r="J10" s="30"/>
      <c r="K10" s="30"/>
      <c r="L10" s="31"/>
    </row>
    <row r="11" spans="1:12" s="19" customFormat="1" ht="114.75" customHeight="1">
      <c r="A11" s="7"/>
      <c r="B11" s="11"/>
      <c r="D11" s="32"/>
      <c r="E11" s="32"/>
      <c r="F11" s="32"/>
      <c r="G11" s="32"/>
      <c r="H11" s="32"/>
      <c r="I11" s="32"/>
      <c r="J11" s="32"/>
      <c r="K11" s="32"/>
      <c r="L11" s="33"/>
    </row>
    <row r="12" spans="1:12" ht="114.75" customHeight="1" thickBot="1">
      <c r="A12" s="38"/>
      <c r="B12" s="39"/>
      <c r="C12" s="39"/>
      <c r="D12" s="40"/>
      <c r="E12" s="40"/>
      <c r="F12" s="40"/>
      <c r="G12" s="40"/>
      <c r="H12" s="41"/>
      <c r="I12" s="42"/>
      <c r="J12" s="43"/>
      <c r="K12" s="43"/>
      <c r="L12" s="44"/>
    </row>
    <row r="13" spans="1:12" ht="114.75" customHeight="1" thickBot="1">
      <c r="A13" s="3"/>
      <c r="B13" s="178" t="s">
        <v>32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80"/>
    </row>
    <row r="14" spans="1:12" ht="126.75" customHeight="1" thickBot="1">
      <c r="A14" s="45"/>
      <c r="B14" s="132" t="s">
        <v>3</v>
      </c>
      <c r="C14" s="133"/>
      <c r="D14" s="136" t="s">
        <v>5</v>
      </c>
      <c r="E14" s="137" t="s">
        <v>33</v>
      </c>
      <c r="F14" s="137" t="s">
        <v>34</v>
      </c>
      <c r="G14" s="137" t="s">
        <v>35</v>
      </c>
      <c r="H14" s="134" t="s">
        <v>36</v>
      </c>
      <c r="I14" s="139"/>
      <c r="J14" s="140"/>
      <c r="K14" s="140"/>
      <c r="L14" s="141"/>
    </row>
    <row r="15" spans="1:12" ht="216" customHeight="1" thickBot="1">
      <c r="A15" s="45"/>
      <c r="B15" s="134"/>
      <c r="C15" s="135"/>
      <c r="D15" s="136"/>
      <c r="E15" s="138"/>
      <c r="F15" s="138"/>
      <c r="G15" s="138"/>
      <c r="H15" s="16" t="s">
        <v>37</v>
      </c>
      <c r="I15" s="46" t="s">
        <v>38</v>
      </c>
      <c r="J15" s="47" t="s">
        <v>39</v>
      </c>
      <c r="K15" s="48" t="s">
        <v>40</v>
      </c>
      <c r="L15" s="49" t="s">
        <v>41</v>
      </c>
    </row>
    <row r="16" spans="1:12" ht="159.75" customHeight="1" thickBot="1">
      <c r="A16" s="8" t="s">
        <v>15</v>
      </c>
      <c r="B16" s="123"/>
      <c r="C16" s="124"/>
      <c r="D16" s="8" t="s">
        <v>18</v>
      </c>
      <c r="E16" s="8">
        <v>480</v>
      </c>
      <c r="F16" s="50" t="s">
        <v>42</v>
      </c>
      <c r="G16" s="51">
        <v>0.05</v>
      </c>
      <c r="H16" s="52">
        <v>0</v>
      </c>
      <c r="I16" s="53">
        <v>1</v>
      </c>
      <c r="J16" s="54" t="s">
        <v>43</v>
      </c>
      <c r="K16" s="54" t="s">
        <v>43</v>
      </c>
      <c r="L16" s="54">
        <v>2</v>
      </c>
    </row>
    <row r="17" spans="1:12" ht="159.75" customHeight="1">
      <c r="A17" s="171" t="s">
        <v>44</v>
      </c>
      <c r="B17" s="173" t="s">
        <v>45</v>
      </c>
      <c r="C17" s="174"/>
      <c r="D17" s="55">
        <f>AVERAGE(583.5,583.7,583.6)</f>
        <v>583.6</v>
      </c>
      <c r="E17" s="56">
        <f>AVERAGE(262,261,261)</f>
        <v>261.33333333333331</v>
      </c>
      <c r="F17" s="55">
        <f>AVERAGE(10.3,10.53,10.07)</f>
        <v>10.299999999999999</v>
      </c>
      <c r="G17" s="57" t="s">
        <v>46</v>
      </c>
      <c r="H17" s="58">
        <f>AVERAGE(0,0,0)</f>
        <v>0</v>
      </c>
      <c r="I17" s="58">
        <f>AVERAGE(0,0,0)</f>
        <v>0</v>
      </c>
      <c r="J17" s="59">
        <f>AVERAGE(0.59,0.56,0.55)</f>
        <v>0.56666666666666665</v>
      </c>
      <c r="K17" s="119">
        <f>AVERAGE(99.14,99,99.07)</f>
        <v>99.07</v>
      </c>
      <c r="L17" s="120">
        <f>AVERAGE(0.27,0.44,0.38)</f>
        <v>0.36333333333333329</v>
      </c>
    </row>
    <row r="18" spans="1:12" ht="114.75" customHeight="1" thickBot="1">
      <c r="A18" s="172"/>
      <c r="B18" s="172" t="s">
        <v>47</v>
      </c>
      <c r="C18" s="175"/>
      <c r="D18" s="60">
        <f>AVERAGE(578.4,578.2,578.4)</f>
        <v>578.33333333333337</v>
      </c>
      <c r="E18" s="60">
        <f>AVERAGE(298,302,298)</f>
        <v>299.33333333333331</v>
      </c>
      <c r="F18" s="61">
        <f>AVERAGE(7.01,7.35,7.15)</f>
        <v>7.169999999999999</v>
      </c>
      <c r="G18" s="62" t="s">
        <v>46</v>
      </c>
      <c r="H18" s="63">
        <f>AVERAGE(0,0,0)</f>
        <v>0</v>
      </c>
      <c r="I18" s="63">
        <f>AVERAGE(0,0,0)</f>
        <v>0</v>
      </c>
      <c r="J18" s="64">
        <f>AVERAGE(0.88,1.5,0.99)</f>
        <v>1.1233333333333333</v>
      </c>
      <c r="K18" s="65">
        <f>AVERAGE(98.77,98.21,98.71)</f>
        <v>98.563333333333333</v>
      </c>
      <c r="L18" s="121">
        <f>AVERAGE(0.35,0.29,0.3)</f>
        <v>0.3133333333333333</v>
      </c>
    </row>
    <row r="19" spans="1:12" s="69" customFormat="1" ht="114.75" customHeight="1" thickBot="1">
      <c r="A19" s="176" t="s">
        <v>31</v>
      </c>
      <c r="B19" s="177"/>
      <c r="C19" s="177"/>
      <c r="D19" s="66">
        <f>AVERAGE(D17:D18)</f>
        <v>580.9666666666667</v>
      </c>
      <c r="E19" s="66">
        <f>AVERAGE(E17:E18)</f>
        <v>280.33333333333331</v>
      </c>
      <c r="F19" s="67">
        <f>AVERAGE(F17:F18)</f>
        <v>8.7349999999999994</v>
      </c>
      <c r="G19" s="67" t="s">
        <v>46</v>
      </c>
      <c r="H19" s="67">
        <v>0</v>
      </c>
      <c r="I19" s="67">
        <v>0</v>
      </c>
      <c r="J19" s="67">
        <f>AVERAGE(J17:J18)</f>
        <v>0.84499999999999997</v>
      </c>
      <c r="K19" s="67">
        <f>AVERAGE(K17:K18)</f>
        <v>98.816666666666663</v>
      </c>
      <c r="L19" s="68">
        <f>AVERAGE(L17:L18)</f>
        <v>0.33833333333333326</v>
      </c>
    </row>
    <row r="20" spans="1:12" ht="114.75" customHeight="1">
      <c r="A20" s="70"/>
      <c r="B20" s="70"/>
      <c r="C20" s="70"/>
      <c r="D20" s="71"/>
      <c r="E20" s="72"/>
      <c r="F20" s="73"/>
      <c r="G20" s="73"/>
      <c r="H20" s="73"/>
      <c r="I20" s="73"/>
      <c r="J20" s="73"/>
      <c r="K20" s="74"/>
      <c r="L20" s="73"/>
    </row>
    <row r="21" spans="1:12" ht="114.75" hidden="1" customHeight="1">
      <c r="A21" s="156" t="s">
        <v>48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8"/>
    </row>
    <row r="22" spans="1:12" ht="114.75" hidden="1" customHeight="1">
      <c r="A22" s="76"/>
      <c r="B22" s="70"/>
      <c r="D22" s="73"/>
      <c r="E22" s="77"/>
      <c r="F22" s="73"/>
      <c r="G22" s="75"/>
      <c r="H22" s="78"/>
      <c r="I22" s="78"/>
      <c r="J22" s="19"/>
      <c r="K22" s="79"/>
      <c r="L22" s="80"/>
    </row>
    <row r="23" spans="1:12" s="19" customFormat="1" ht="114.75" hidden="1" customHeight="1">
      <c r="A23" s="3"/>
      <c r="B23" s="159" t="s">
        <v>2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1"/>
    </row>
    <row r="24" spans="1:12" s="19" customFormat="1" ht="114.75" hidden="1" customHeight="1">
      <c r="A24" s="7"/>
      <c r="B24" s="162" t="s">
        <v>49</v>
      </c>
      <c r="C24" s="163" t="s">
        <v>4</v>
      </c>
      <c r="D24" s="164" t="s">
        <v>5</v>
      </c>
      <c r="E24" s="165" t="s">
        <v>6</v>
      </c>
      <c r="F24" s="164" t="s">
        <v>7</v>
      </c>
      <c r="G24" s="167" t="s">
        <v>8</v>
      </c>
      <c r="H24" s="168"/>
      <c r="I24" s="167"/>
      <c r="J24" s="168"/>
      <c r="K24" s="167"/>
      <c r="L24" s="169" t="s">
        <v>9</v>
      </c>
    </row>
    <row r="25" spans="1:12" s="19" customFormat="1" ht="114.75" hidden="1" customHeight="1">
      <c r="A25" s="12"/>
      <c r="B25" s="163"/>
      <c r="C25" s="132"/>
      <c r="D25" s="154"/>
      <c r="E25" s="166"/>
      <c r="F25" s="154"/>
      <c r="G25" s="16" t="s">
        <v>10</v>
      </c>
      <c r="H25" s="8" t="s">
        <v>11</v>
      </c>
      <c r="I25" s="16" t="s">
        <v>12</v>
      </c>
      <c r="J25" s="8" t="s">
        <v>13</v>
      </c>
      <c r="K25" s="16" t="s">
        <v>14</v>
      </c>
      <c r="L25" s="170"/>
    </row>
    <row r="26" spans="1:12" s="19" customFormat="1" ht="163.5" hidden="1" customHeight="1">
      <c r="A26" s="13" t="s">
        <v>15</v>
      </c>
      <c r="B26" s="81"/>
      <c r="C26" s="82"/>
      <c r="D26" s="8" t="s">
        <v>16</v>
      </c>
      <c r="E26" s="15" t="s">
        <v>50</v>
      </c>
      <c r="F26" s="8" t="s">
        <v>51</v>
      </c>
      <c r="G26" s="15" t="s">
        <v>18</v>
      </c>
      <c r="H26" s="8">
        <v>70</v>
      </c>
      <c r="I26" s="15">
        <v>120</v>
      </c>
      <c r="J26" s="8">
        <v>185</v>
      </c>
      <c r="K26" s="15">
        <v>215</v>
      </c>
      <c r="L26" s="14" t="s">
        <v>19</v>
      </c>
    </row>
    <row r="27" spans="1:12" s="19" customFormat="1" ht="114.75" hidden="1" customHeight="1">
      <c r="A27" s="83" t="s">
        <v>20</v>
      </c>
      <c r="B27" s="84" t="s">
        <v>52</v>
      </c>
      <c r="C27" s="85" t="s">
        <v>53</v>
      </c>
      <c r="D27" s="86" t="s">
        <v>54</v>
      </c>
      <c r="E27" s="10">
        <v>33.5</v>
      </c>
      <c r="F27" s="9">
        <v>91.6</v>
      </c>
      <c r="G27" s="10">
        <v>34.6</v>
      </c>
      <c r="H27" s="9">
        <v>59.7</v>
      </c>
      <c r="I27" s="10">
        <v>102.7</v>
      </c>
      <c r="J27" s="86">
        <v>164.8</v>
      </c>
      <c r="K27" s="87">
        <v>192.1</v>
      </c>
      <c r="L27" s="88">
        <v>51.3</v>
      </c>
    </row>
    <row r="28" spans="1:12" s="19" customFormat="1" ht="124.5" hidden="1" customHeight="1">
      <c r="A28" s="7"/>
      <c r="B28" s="11"/>
      <c r="C28" s="11"/>
      <c r="D28" s="30"/>
      <c r="E28" s="30"/>
      <c r="F28" s="30"/>
      <c r="G28" s="30"/>
      <c r="H28" s="30"/>
      <c r="I28" s="77"/>
      <c r="J28" s="2"/>
      <c r="K28" s="2"/>
      <c r="L28" s="89"/>
    </row>
    <row r="29" spans="1:12" s="19" customFormat="1" ht="114.75" hidden="1" customHeight="1">
      <c r="A29" s="90" t="s">
        <v>23</v>
      </c>
      <c r="B29" s="142" t="s">
        <v>24</v>
      </c>
      <c r="C29" s="143"/>
      <c r="D29" s="143"/>
      <c r="E29" s="143"/>
      <c r="F29" s="143"/>
      <c r="G29" s="143"/>
      <c r="H29" s="144"/>
      <c r="L29" s="34"/>
    </row>
    <row r="30" spans="1:12" s="19" customFormat="1" ht="114.75" hidden="1" customHeight="1">
      <c r="A30" s="35"/>
      <c r="B30" s="145" t="s">
        <v>49</v>
      </c>
      <c r="C30" s="146"/>
      <c r="D30" s="149" t="s">
        <v>5</v>
      </c>
      <c r="E30" s="149" t="s">
        <v>6</v>
      </c>
      <c r="F30" s="149" t="s">
        <v>25</v>
      </c>
      <c r="G30" s="152" t="s">
        <v>26</v>
      </c>
      <c r="H30" s="154" t="s">
        <v>27</v>
      </c>
      <c r="I30" s="37"/>
      <c r="J30" s="37"/>
      <c r="K30" s="37"/>
      <c r="L30" s="34"/>
    </row>
    <row r="31" spans="1:12" s="19" customFormat="1" ht="114.75" hidden="1" customHeight="1">
      <c r="A31" s="35"/>
      <c r="B31" s="147"/>
      <c r="C31" s="148"/>
      <c r="D31" s="150"/>
      <c r="E31" s="151"/>
      <c r="F31" s="151"/>
      <c r="G31" s="153"/>
      <c r="H31" s="155"/>
      <c r="I31" s="37"/>
      <c r="J31" s="37"/>
      <c r="K31" s="37"/>
      <c r="L31" s="34"/>
    </row>
    <row r="32" spans="1:12" s="19" customFormat="1" ht="114.75" hidden="1" customHeight="1">
      <c r="A32" s="9" t="s">
        <v>15</v>
      </c>
      <c r="B32" s="92"/>
      <c r="C32" s="92"/>
      <c r="D32" s="8" t="s">
        <v>28</v>
      </c>
      <c r="E32" s="93">
        <v>50</v>
      </c>
      <c r="F32" s="94">
        <v>46</v>
      </c>
      <c r="G32" s="95" t="s">
        <v>29</v>
      </c>
      <c r="H32" s="96">
        <v>3</v>
      </c>
      <c r="I32" s="97"/>
      <c r="J32" s="37"/>
      <c r="K32" s="37"/>
      <c r="L32" s="34"/>
    </row>
    <row r="33" spans="1:12" s="19" customFormat="1" ht="114.75" hidden="1" customHeight="1">
      <c r="A33" s="98" t="s">
        <v>30</v>
      </c>
      <c r="B33" s="127" t="s">
        <v>52</v>
      </c>
      <c r="C33" s="128"/>
      <c r="D33" s="99">
        <v>821.9</v>
      </c>
      <c r="E33" s="100">
        <v>23.55</v>
      </c>
      <c r="F33" s="101">
        <v>50.8</v>
      </c>
      <c r="G33" s="102">
        <v>62</v>
      </c>
      <c r="H33" s="103">
        <v>0.5</v>
      </c>
      <c r="I33" s="104"/>
      <c r="J33" s="104"/>
      <c r="K33" s="104"/>
      <c r="L33" s="105"/>
    </row>
    <row r="34" spans="1:12" ht="114.75" hidden="1" customHeight="1">
      <c r="A34" s="106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8"/>
    </row>
    <row r="35" spans="1:12" ht="114.75" hidden="1" customHeight="1">
      <c r="A35" s="3"/>
      <c r="B35" s="129" t="s">
        <v>32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1"/>
    </row>
    <row r="36" spans="1:12" ht="126.75" hidden="1" customHeight="1">
      <c r="A36" s="45"/>
      <c r="B36" s="132" t="s">
        <v>49</v>
      </c>
      <c r="C36" s="133"/>
      <c r="D36" s="136" t="s">
        <v>5</v>
      </c>
      <c r="E36" s="137" t="s">
        <v>33</v>
      </c>
      <c r="F36" s="137" t="s">
        <v>34</v>
      </c>
      <c r="G36" s="137" t="s">
        <v>35</v>
      </c>
      <c r="H36" s="134" t="s">
        <v>36</v>
      </c>
      <c r="I36" s="139"/>
      <c r="J36" s="140"/>
      <c r="K36" s="140"/>
      <c r="L36" s="141"/>
    </row>
    <row r="37" spans="1:12" ht="216" hidden="1" customHeight="1">
      <c r="A37" s="45"/>
      <c r="B37" s="134"/>
      <c r="C37" s="135"/>
      <c r="D37" s="136"/>
      <c r="E37" s="138"/>
      <c r="F37" s="138"/>
      <c r="G37" s="138"/>
      <c r="H37" s="36" t="s">
        <v>37</v>
      </c>
      <c r="I37" s="109" t="s">
        <v>38</v>
      </c>
      <c r="J37" s="47" t="s">
        <v>39</v>
      </c>
      <c r="K37" s="48" t="s">
        <v>40</v>
      </c>
      <c r="L37" s="49" t="s">
        <v>41</v>
      </c>
    </row>
    <row r="38" spans="1:12" ht="159.75" hidden="1" customHeight="1">
      <c r="A38" s="8" t="s">
        <v>15</v>
      </c>
      <c r="B38" s="123"/>
      <c r="C38" s="124"/>
      <c r="D38" s="91" t="s">
        <v>18</v>
      </c>
      <c r="E38" s="8">
        <v>480</v>
      </c>
      <c r="F38" s="50" t="s">
        <v>42</v>
      </c>
      <c r="G38" s="110">
        <v>0.05</v>
      </c>
      <c r="H38" s="111">
        <v>0</v>
      </c>
      <c r="I38" s="112">
        <v>1</v>
      </c>
      <c r="J38" s="54" t="s">
        <v>43</v>
      </c>
      <c r="K38" s="54" t="s">
        <v>43</v>
      </c>
      <c r="L38" s="54">
        <v>2</v>
      </c>
    </row>
    <row r="39" spans="1:12" ht="114.75" hidden="1" customHeight="1">
      <c r="A39" s="83" t="s">
        <v>44</v>
      </c>
      <c r="B39" s="125" t="s">
        <v>55</v>
      </c>
      <c r="C39" s="126"/>
      <c r="D39" s="113"/>
      <c r="E39" s="114"/>
      <c r="F39" s="115"/>
      <c r="G39" s="116"/>
      <c r="H39" s="117"/>
      <c r="I39" s="117"/>
      <c r="J39" s="115"/>
      <c r="K39" s="115"/>
      <c r="L39" s="118"/>
    </row>
    <row r="40" spans="1:12" ht="114.75" hidden="1" customHeight="1"/>
    <row r="41" spans="1:12" ht="114.75" hidden="1" customHeight="1"/>
  </sheetData>
  <mergeCells count="49">
    <mergeCell ref="L6:L7"/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A19:C19"/>
    <mergeCell ref="B13:L13"/>
    <mergeCell ref="B14:C15"/>
    <mergeCell ref="D14:D15"/>
    <mergeCell ref="E14:E15"/>
    <mergeCell ref="F14:F15"/>
    <mergeCell ref="G14:G15"/>
    <mergeCell ref="H14:L14"/>
    <mergeCell ref="B16:C16"/>
    <mergeCell ref="A17:A18"/>
    <mergeCell ref="B17:C17"/>
    <mergeCell ref="B18:C18"/>
    <mergeCell ref="A21:L21"/>
    <mergeCell ref="B23:L23"/>
    <mergeCell ref="B24:B25"/>
    <mergeCell ref="C24:C25"/>
    <mergeCell ref="D24:D25"/>
    <mergeCell ref="E24:E25"/>
    <mergeCell ref="F24:F25"/>
    <mergeCell ref="G24:K24"/>
    <mergeCell ref="L24:L25"/>
    <mergeCell ref="B29:H29"/>
    <mergeCell ref="B30:C31"/>
    <mergeCell ref="D30:D31"/>
    <mergeCell ref="E30:E31"/>
    <mergeCell ref="F30:F31"/>
    <mergeCell ref="G30:G31"/>
    <mergeCell ref="H30:H31"/>
    <mergeCell ref="B38:C38"/>
    <mergeCell ref="B39:C39"/>
    <mergeCell ref="B33:C33"/>
    <mergeCell ref="B35:L35"/>
    <mergeCell ref="B36:C37"/>
    <mergeCell ref="D36:D37"/>
    <mergeCell ref="E36:E37"/>
    <mergeCell ref="F36:F37"/>
    <mergeCell ref="G36:G37"/>
    <mergeCell ref="H36:L36"/>
  </mergeCells>
  <pageMargins left="0.23" right="0.7" top="0.16" bottom="0.16" header="0.3" footer="0.16"/>
  <pageSetup paperSize="9" scale="12" orientation="landscape" r:id="rId1"/>
  <rowBreaks count="1" manualBreakCount="1">
    <brk id="2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27 - NOV 2</vt:lpstr>
      <vt:lpstr>'OCT 27 - NOV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2024-12-17T09:30:20Z</dcterms:created>
  <dcterms:modified xsi:type="dcterms:W3CDTF">2024-12-17T11:00:41Z</dcterms:modified>
</cp:coreProperties>
</file>