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4/Vessel Clearance Report/Key Indicative Parameter of Imported Petroleum Products/"/>
    </mc:Choice>
  </mc:AlternateContent>
  <xr:revisionPtr revIDLastSave="3" documentId="8_{43549B38-1F0B-4CD8-8A02-2A6268A3A31B}" xr6:coauthVersionLast="47" xr6:coauthVersionMax="47" xr10:uidLastSave="{53D9B6B9-6E34-4024-812C-8590A82FF1DD}"/>
  <bookViews>
    <workbookView xWindow="855" yWindow="150" windowWidth="15375" windowHeight="15345" xr2:uid="{15ECEF90-ECED-44C6-9B61-456171C3C890}"/>
  </bookViews>
  <sheets>
    <sheet name="OCTOBER 6 - 12" sheetId="1" r:id="rId1"/>
  </sheets>
  <definedNames>
    <definedName name="_xlnm.Print_Area" localSheetId="0">'OCTOBER 6 - 12'!$A$1:$L$51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" i="1" l="1"/>
  <c r="L29" i="1" s="1"/>
  <c r="K27" i="1"/>
  <c r="K29" i="1" s="1"/>
  <c r="J27" i="1"/>
  <c r="J29" i="1" s="1"/>
  <c r="H27" i="1"/>
  <c r="F27" i="1"/>
  <c r="F29" i="1" s="1"/>
  <c r="E27" i="1"/>
  <c r="E29" i="1" s="1"/>
  <c r="D27" i="1"/>
  <c r="D29" i="1" s="1"/>
  <c r="L14" i="1"/>
  <c r="K14" i="1"/>
  <c r="J14" i="1"/>
  <c r="I14" i="1"/>
  <c r="H14" i="1"/>
  <c r="G14" i="1"/>
  <c r="F14" i="1"/>
  <c r="E14" i="1"/>
  <c r="D14" i="1"/>
  <c r="L13" i="1"/>
  <c r="J13" i="1"/>
  <c r="I13" i="1"/>
  <c r="H13" i="1"/>
  <c r="G13" i="1"/>
  <c r="F13" i="1"/>
  <c r="E13" i="1"/>
  <c r="D13" i="1"/>
</calcChain>
</file>

<file path=xl/sharedStrings.xml><?xml version="1.0" encoding="utf-8"?>
<sst xmlns="http://schemas.openxmlformats.org/spreadsheetml/2006/main" count="121" uniqueCount="62">
  <si>
    <t>NATIONAL PETROLEUM AUTHORITY</t>
  </si>
  <si>
    <t>Petroleum Product Quality Indicators
October 6, 2024 -  October 12, 2024</t>
  </si>
  <si>
    <t>IMPORT</t>
  </si>
  <si>
    <t xml:space="preserve">GASOLINE 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</si>
  <si>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</si>
  <si>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</si>
  <si>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</si>
  <si>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</si>
  <si>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</si>
  <si>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</si>
  <si>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</si>
  <si>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</si>
  <si>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</si>
  <si>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</si>
  <si>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</si>
  <si>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</si>
  <si>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</si>
  <si>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</si>
  <si>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</si>
  <si>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>To be Reported</t>
  </si>
  <si>
    <t>35 - 65</t>
  </si>
  <si>
    <t>GS 140:2024</t>
  </si>
  <si>
    <t>MT ARDMORE SEAHAWK</t>
  </si>
  <si>
    <t>REGULAR</t>
  </si>
  <si>
    <t>AVERAGE REGULAR</t>
  </si>
  <si>
    <t>AVERAGE PREMUIM</t>
  </si>
  <si>
    <t xml:space="preserve"> </t>
  </si>
  <si>
    <t>GASOIL</t>
  </si>
  <si>
    <t>Cetane Index, min</t>
  </si>
  <si>
    <t>Flash Point, min
(°C)</t>
  </si>
  <si>
    <t>Colour, max</t>
  </si>
  <si>
    <t>820 - 850</t>
  </si>
  <si>
    <t>55.0</t>
  </si>
  <si>
    <t>GS 141:2022</t>
  </si>
  <si>
    <t xml:space="preserve">MT SEA DRIVE </t>
  </si>
  <si>
    <t>839.0</t>
  </si>
  <si>
    <t>L1.0</t>
  </si>
  <si>
    <t xml:space="preserve">LPG </t>
  </si>
  <si>
    <t>Vapour Pressure @37.8°C, max
(kPa)</t>
  </si>
  <si>
    <t>Mercaptan, max
 (ppm)</t>
  </si>
  <si>
    <t>Residual Matter, max
(ml/100ml)</t>
  </si>
  <si>
    <t>Hydrocarbon Composition</t>
  </si>
  <si>
    <t>Methane
(mol%)</t>
  </si>
  <si>
    <t>Total C2
(mol%)</t>
  </si>
  <si>
    <t>Total C3, max
(mol%)</t>
  </si>
  <si>
    <t>Total C4, min
(mol%)</t>
  </si>
  <si>
    <t>Total C5 &amp; Higher, max
(mol%)</t>
  </si>
  <si>
    <t>5-15</t>
  </si>
  <si>
    <t>To be reported</t>
  </si>
  <si>
    <t>GS 535:2022</t>
  </si>
  <si>
    <t>GT BARUMK GAS</t>
  </si>
  <si>
    <t>&lt;0.05</t>
  </si>
  <si>
    <t>GT SEASUCCESS</t>
  </si>
  <si>
    <t>AVERAGE</t>
  </si>
  <si>
    <t>LOCAL REFINERY</t>
  </si>
  <si>
    <t>Refinery</t>
  </si>
  <si>
    <t xml:space="preserve">Regular 50
</t>
  </si>
  <si>
    <t xml:space="preserve">Regular 91
Premium 95 </t>
  </si>
  <si>
    <t>SENTUO OIL REFINERY</t>
  </si>
  <si>
    <t>Regular</t>
  </si>
  <si>
    <t>747.0</t>
  </si>
  <si>
    <t>Sentuo Oil Refinery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</si>
</sst>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>
    <font>
      <sz val="11"/>
      <color theme="1"/>
      <name val="Aptos Narrow"/>
      <family val="2"/>
      <scheme val="minor"/>
    </font>
    <font>
      <sz val="48"/>
      <color theme="1"/>
      <name val="MonSTERRAT"/>
    </font>
    <font>
      <b/>
      <sz val="72"/>
      <color theme="1"/>
      <name val="MonSTERRAT"/>
    </font>
    <font>
      <b/>
      <sz val="48"/>
      <color theme="1"/>
      <name val="MonSTERRAT"/>
    </font>
    <font>
      <sz val="48"/>
      <color rgb="FF000000"/>
      <name val="MonSTERRAT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9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5" xfId="0" applyFont="1" applyBorder="1"/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164" fontId="1" fillId="0" borderId="24" xfId="0" applyNumberFormat="1" applyFont="1" applyBorder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164" fontId="1" fillId="0" borderId="32" xfId="0" applyNumberFormat="1" applyFont="1" applyBorder="1" applyAlignment="1">
      <alignment horizontal="center" vertical="center"/>
    </xf>
    <xf numFmtId="164" fontId="1" fillId="0" borderId="33" xfId="0" applyNumberFormat="1" applyFont="1" applyBorder="1" applyAlignment="1">
      <alignment horizontal="center" vertical="center"/>
    </xf>
    <xf numFmtId="0" fontId="3" fillId="5" borderId="5" xfId="0" applyFont="1" applyFill="1" applyBorder="1" applyAlignment="1">
      <alignment vertical="center"/>
    </xf>
    <xf numFmtId="164" fontId="3" fillId="0" borderId="36" xfId="0" applyNumberFormat="1" applyFont="1" applyBorder="1" applyAlignment="1">
      <alignment horizontal="center" vertical="center"/>
    </xf>
    <xf numFmtId="2" fontId="3" fillId="0" borderId="37" xfId="0" applyNumberFormat="1" applyFont="1" applyBorder="1" applyAlignment="1">
      <alignment horizontal="center" vertical="center"/>
    </xf>
    <xf numFmtId="164" fontId="3" fillId="0" borderId="37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40" xfId="0" applyNumberFormat="1" applyFont="1" applyBorder="1" applyAlignment="1">
      <alignment horizontal="center" vertical="center"/>
    </xf>
    <xf numFmtId="164" fontId="3" fillId="0" borderId="41" xfId="0" applyNumberFormat="1" applyFont="1" applyBorder="1" applyAlignment="1">
      <alignment horizontal="center" vertical="center"/>
    </xf>
    <xf numFmtId="164" fontId="3" fillId="0" borderId="42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3" fillId="0" borderId="49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3" borderId="51" xfId="0" applyFont="1" applyFill="1" applyBorder="1" applyAlignment="1">
      <alignment horizontal="center" vertical="center" wrapText="1"/>
    </xf>
    <xf numFmtId="0" fontId="3" fillId="3" borderId="43" xfId="0" applyFont="1" applyFill="1" applyBorder="1" applyAlignment="1">
      <alignment horizontal="center" vertical="center" wrapText="1"/>
    </xf>
    <xf numFmtId="164" fontId="3" fillId="0" borderId="52" xfId="0" applyNumberFormat="1" applyFont="1" applyBorder="1" applyAlignment="1">
      <alignment horizontal="center" vertical="center" wrapText="1"/>
    </xf>
    <xf numFmtId="164" fontId="3" fillId="0" borderId="53" xfId="0" applyNumberFormat="1" applyFont="1" applyBorder="1" applyAlignment="1">
      <alignment horizontal="center" vertical="center" wrapText="1"/>
    </xf>
    <xf numFmtId="0" fontId="3" fillId="0" borderId="52" xfId="0" quotePrefix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8" xfId="0" quotePrefix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 vertical="center"/>
    </xf>
    <xf numFmtId="2" fontId="1" fillId="0" borderId="21" xfId="0" applyNumberFormat="1" applyFont="1" applyBorder="1" applyAlignment="1">
      <alignment horizontal="center" vertical="center"/>
    </xf>
    <xf numFmtId="0" fontId="1" fillId="0" borderId="21" xfId="0" applyFont="1" applyBorder="1"/>
    <xf numFmtId="0" fontId="1" fillId="0" borderId="56" xfId="0" applyFont="1" applyBorder="1"/>
    <xf numFmtId="0" fontId="3" fillId="0" borderId="5" xfId="0" applyFont="1" applyBorder="1" applyAlignment="1">
      <alignment wrapText="1"/>
    </xf>
    <xf numFmtId="0" fontId="3" fillId="0" borderId="63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66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 wrapText="1"/>
    </xf>
    <xf numFmtId="49" fontId="3" fillId="0" borderId="67" xfId="0" applyNumberFormat="1" applyFont="1" applyBorder="1" applyAlignment="1">
      <alignment horizontal="center" vertical="center" wrapText="1"/>
    </xf>
    <xf numFmtId="0" fontId="3" fillId="0" borderId="68" xfId="0" applyFont="1" applyBorder="1" applyAlignment="1">
      <alignment horizontal="center" vertical="center" wrapText="1"/>
    </xf>
    <xf numFmtId="2" fontId="3" fillId="0" borderId="69" xfId="0" applyNumberFormat="1" applyFont="1" applyBorder="1" applyAlignment="1">
      <alignment horizontal="center" vertical="center" wrapText="1"/>
    </xf>
    <xf numFmtId="2" fontId="3" fillId="0" borderId="47" xfId="0" applyNumberFormat="1" applyFont="1" applyBorder="1" applyAlignment="1">
      <alignment horizontal="center" vertical="center" wrapText="1"/>
    </xf>
    <xf numFmtId="2" fontId="3" fillId="0" borderId="7" xfId="0" applyNumberFormat="1" applyFont="1" applyBorder="1" applyAlignment="1">
      <alignment horizontal="center" vertical="center" wrapText="1"/>
    </xf>
    <xf numFmtId="164" fontId="4" fillId="0" borderId="71" xfId="0" applyNumberFormat="1" applyFont="1" applyBorder="1" applyAlignment="1">
      <alignment horizontal="center" vertical="center"/>
    </xf>
    <xf numFmtId="2" fontId="4" fillId="0" borderId="71" xfId="0" applyNumberFormat="1" applyFont="1" applyBorder="1" applyAlignment="1">
      <alignment horizontal="center" vertical="center"/>
    </xf>
    <xf numFmtId="164" fontId="4" fillId="0" borderId="72" xfId="0" applyNumberFormat="1" applyFont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164" fontId="1" fillId="0" borderId="73" xfId="0" applyNumberFormat="1" applyFont="1" applyBorder="1" applyAlignment="1" applyProtection="1">
      <alignment horizontal="center" vertical="center"/>
      <protection locked="0"/>
    </xf>
    <xf numFmtId="164" fontId="1" fillId="0" borderId="74" xfId="0" applyNumberFormat="1" applyFont="1" applyBorder="1" applyAlignment="1">
      <alignment horizontal="center" vertical="center"/>
    </xf>
    <xf numFmtId="2" fontId="1" fillId="0" borderId="74" xfId="0" applyNumberFormat="1" applyFont="1" applyBorder="1" applyAlignment="1" applyProtection="1">
      <alignment horizontal="center" vertical="center"/>
      <protection locked="0"/>
    </xf>
    <xf numFmtId="0" fontId="4" fillId="0" borderId="75" xfId="0" applyFont="1" applyBorder="1" applyAlignment="1">
      <alignment horizontal="center" vertical="center"/>
    </xf>
    <xf numFmtId="2" fontId="1" fillId="0" borderId="74" xfId="0" applyNumberFormat="1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/>
    </xf>
    <xf numFmtId="2" fontId="1" fillId="0" borderId="74" xfId="0" quotePrefix="1" applyNumberFormat="1" applyFont="1" applyBorder="1" applyAlignment="1">
      <alignment horizontal="center" vertical="center"/>
    </xf>
    <xf numFmtId="2" fontId="1" fillId="0" borderId="76" xfId="0" applyNumberFormat="1" applyFont="1" applyBorder="1" applyAlignment="1">
      <alignment horizontal="center" vertical="center"/>
    </xf>
    <xf numFmtId="164" fontId="3" fillId="0" borderId="78" xfId="0" applyNumberFormat="1" applyFont="1" applyBorder="1" applyAlignment="1" applyProtection="1">
      <alignment horizontal="center" vertical="center"/>
      <protection locked="0"/>
    </xf>
    <xf numFmtId="1" fontId="3" fillId="0" borderId="78" xfId="0" applyNumberFormat="1" applyFont="1" applyBorder="1" applyAlignment="1" applyProtection="1">
      <alignment horizontal="center" vertical="center"/>
      <protection locked="0"/>
    </xf>
    <xf numFmtId="2" fontId="3" fillId="0" borderId="78" xfId="0" applyNumberFormat="1" applyFont="1" applyBorder="1" applyAlignment="1" applyProtection="1">
      <alignment horizontal="center" vertical="center"/>
      <protection locked="0"/>
    </xf>
    <xf numFmtId="2" fontId="3" fillId="0" borderId="66" xfId="0" applyNumberFormat="1" applyFont="1" applyBorder="1" applyAlignment="1" applyProtection="1">
      <alignment horizontal="center" vertical="center"/>
      <protection locked="0"/>
    </xf>
    <xf numFmtId="0" fontId="3" fillId="0" borderId="0" xfId="0" applyFont="1"/>
    <xf numFmtId="0" fontId="3" fillId="5" borderId="0" xfId="0" applyFont="1" applyFill="1" applyAlignment="1">
      <alignment horizontal="center" vertical="center" wrapText="1"/>
    </xf>
    <xf numFmtId="164" fontId="1" fillId="0" borderId="0" xfId="0" applyNumberFormat="1" applyFont="1" applyAlignment="1" applyProtection="1">
      <alignment horizontal="center" vertical="center"/>
      <protection locked="0"/>
    </xf>
    <xf numFmtId="1" fontId="1" fillId="0" borderId="0" xfId="0" applyNumberFormat="1" applyFont="1" applyAlignment="1" applyProtection="1">
      <alignment horizontal="center" vertical="center"/>
      <protection locked="0"/>
    </xf>
    <xf numFmtId="2" fontId="1" fillId="0" borderId="0" xfId="0" applyNumberFormat="1" applyFont="1" applyAlignment="1" applyProtection="1">
      <alignment horizontal="center" vertical="center"/>
      <protection locked="0"/>
    </xf>
    <xf numFmtId="165" fontId="1" fillId="0" borderId="0" xfId="0" applyNumberFormat="1" applyFont="1" applyAlignment="1" applyProtection="1">
      <alignment horizontal="center" vertical="center"/>
      <protection locked="0"/>
    </xf>
    <xf numFmtId="2" fontId="1" fillId="0" borderId="6" xfId="0" applyNumberFormat="1" applyFont="1" applyBorder="1" applyAlignment="1" applyProtection="1">
      <alignment horizontal="center" vertical="center"/>
      <protection locked="0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1" fontId="1" fillId="0" borderId="0" xfId="0" quotePrefix="1" applyNumberFormat="1" applyFont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3" fillId="3" borderId="81" xfId="0" applyFont="1" applyFill="1" applyBorder="1" applyAlignment="1">
      <alignment horizontal="center" vertical="center" wrapText="1"/>
    </xf>
    <xf numFmtId="0" fontId="3" fillId="4" borderId="82" xfId="0" applyFont="1" applyFill="1" applyBorder="1" applyAlignment="1">
      <alignment horizontal="center" vertical="center" wrapText="1"/>
    </xf>
    <xf numFmtId="0" fontId="1" fillId="5" borderId="8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3" fillId="0" borderId="8" xfId="0" quotePrefix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1" xfId="0" applyFont="1" applyBorder="1" applyAlignment="1">
      <alignment horizontal="center" vertical="center"/>
    </xf>
    <xf numFmtId="164" fontId="3" fillId="0" borderId="89" xfId="0" applyNumberFormat="1" applyFont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3" fillId="0" borderId="90" xfId="0" applyFont="1" applyBorder="1" applyAlignment="1">
      <alignment horizontal="center" vertical="center"/>
    </xf>
    <xf numFmtId="164" fontId="1" fillId="0" borderId="63" xfId="0" quotePrefix="1" applyNumberFormat="1" applyFont="1" applyBorder="1" applyAlignment="1">
      <alignment horizontal="center" vertical="center"/>
    </xf>
    <xf numFmtId="164" fontId="1" fillId="0" borderId="45" xfId="0" quotePrefix="1" applyNumberFormat="1" applyFont="1" applyBorder="1" applyAlignment="1">
      <alignment horizontal="center" vertical="center"/>
    </xf>
    <xf numFmtId="164" fontId="1" fillId="0" borderId="44" xfId="0" quotePrefix="1" applyNumberFormat="1" applyFont="1" applyBorder="1" applyAlignment="1">
      <alignment horizontal="center" vertical="center"/>
    </xf>
    <xf numFmtId="1" fontId="1" fillId="0" borderId="91" xfId="0" quotePrefix="1" applyNumberFormat="1" applyFont="1" applyBorder="1" applyAlignment="1">
      <alignment horizontal="center" vertical="center"/>
    </xf>
    <xf numFmtId="164" fontId="1" fillId="0" borderId="92" xfId="0" quotePrefix="1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0" xfId="0" applyFont="1" applyBorder="1"/>
    <xf numFmtId="0" fontId="1" fillId="0" borderId="49" xfId="0" applyFont="1" applyBorder="1"/>
    <xf numFmtId="0" fontId="1" fillId="0" borderId="61" xfId="0" applyFont="1" applyBorder="1"/>
    <xf numFmtId="164" fontId="4" fillId="0" borderId="77" xfId="0" applyNumberFormat="1" applyFont="1" applyBorder="1" applyAlignment="1">
      <alignment horizontal="center" vertical="center"/>
    </xf>
    <xf numFmtId="1" fontId="4" fillId="0" borderId="77" xfId="0" quotePrefix="1" applyNumberFormat="1" applyFont="1" applyBorder="1" applyAlignment="1">
      <alignment horizontal="center" vertical="center"/>
    </xf>
    <xf numFmtId="2" fontId="4" fillId="0" borderId="78" xfId="0" applyNumberFormat="1" applyFont="1" applyBorder="1" applyAlignment="1">
      <alignment horizontal="center" vertical="center"/>
    </xf>
    <xf numFmtId="0" fontId="4" fillId="0" borderId="78" xfId="0" applyFont="1" applyBorder="1" applyAlignment="1">
      <alignment horizontal="center" vertical="center"/>
    </xf>
    <xf numFmtId="2" fontId="4" fillId="0" borderId="78" xfId="0" quotePrefix="1" applyNumberFormat="1" applyFont="1" applyBorder="1" applyAlignment="1">
      <alignment horizontal="center" vertical="center"/>
    </xf>
    <xf numFmtId="2" fontId="4" fillId="0" borderId="66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6" borderId="44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6" borderId="46" xfId="0" applyFont="1" applyFill="1" applyBorder="1" applyAlignment="1">
      <alignment horizontal="center" vertical="center"/>
    </xf>
    <xf numFmtId="0" fontId="3" fillId="0" borderId="4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7" borderId="44" xfId="0" applyFont="1" applyFill="1" applyBorder="1" applyAlignment="1">
      <alignment horizontal="center" vertical="center"/>
    </xf>
    <xf numFmtId="0" fontId="3" fillId="7" borderId="45" xfId="0" applyFont="1" applyFill="1" applyBorder="1" applyAlignment="1">
      <alignment horizontal="center" vertical="center"/>
    </xf>
    <xf numFmtId="0" fontId="3" fillId="7" borderId="5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58" xfId="0" applyFont="1" applyBorder="1" applyAlignment="1">
      <alignment horizontal="center" vertical="center" wrapText="1"/>
    </xf>
    <xf numFmtId="0" fontId="3" fillId="0" borderId="60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 wrapText="1"/>
    </xf>
    <xf numFmtId="0" fontId="3" fillId="0" borderId="59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6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77" xfId="0" applyFont="1" applyFill="1" applyBorder="1" applyAlignment="1">
      <alignment horizontal="center" vertical="center" wrapText="1"/>
    </xf>
    <xf numFmtId="0" fontId="3" fillId="5" borderId="78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 wrapText="1"/>
    </xf>
    <xf numFmtId="0" fontId="3" fillId="0" borderId="79" xfId="0" applyFont="1" applyBorder="1" applyAlignment="1">
      <alignment horizontal="center" vertical="center" wrapText="1"/>
    </xf>
    <xf numFmtId="0" fontId="3" fillId="0" borderId="80" xfId="0" applyFont="1" applyBorder="1" applyAlignment="1">
      <alignment horizontal="center" vertical="center" wrapText="1"/>
    </xf>
    <xf numFmtId="0" fontId="3" fillId="6" borderId="70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0" borderId="43" xfId="0" applyFont="1" applyBorder="1" applyAlignment="1">
      <alignment horizontal="center" vertical="center" wrapText="1"/>
    </xf>
    <xf numFmtId="0" fontId="3" fillId="0" borderId="84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3" fillId="0" borderId="85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vertical="center" wrapText="1"/>
    </xf>
    <xf numFmtId="0" fontId="3" fillId="0" borderId="86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 wrapText="1"/>
    </xf>
    <xf numFmtId="0" fontId="3" fillId="0" borderId="87" xfId="0" applyFont="1" applyBorder="1" applyAlignment="1">
      <alignment horizontal="center" vertical="center" wrapText="1"/>
    </xf>
    <xf numFmtId="0" fontId="3" fillId="0" borderId="8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7" borderId="87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 vertical="center"/>
    </xf>
    <xf numFmtId="0" fontId="3" fillId="7" borderId="5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82662A-A6DB-4121-9A35-2AEAC6915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B846AA-331F-4166-BB97-E2B5DAFD7B3F}"/>
            </a:ext>
            <a:ext uri="{147F2762-F138-4A5C-976F-8EAC2B608ADB}">
              <a16:predDERef xmlns:a16="http://schemas.microsoft.com/office/drawing/2014/main" pred="{B1096E06-F074-4E1B-8BF0-1DA2BB4B6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5C408B6-43BD-450F-AE3F-EF4696C08C1F}"/>
            </a:ext>
            <a:ext uri="{147F2762-F138-4A5C-976F-8EAC2B608ADB}">
              <a16:predDERef xmlns:a16="http://schemas.microsoft.com/office/drawing/2014/main" pred="{841961BA-467D-4F12-B0AC-1B418E67D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0CCD0B-09C6-41B8-A41F-3A1603D6BC98}"/>
            </a:ext>
            <a:ext uri="{147F2762-F138-4A5C-976F-8EAC2B608ADB}">
              <a16:predDERef xmlns:a16="http://schemas.microsoft.com/office/drawing/2014/main" pred="{6B737BCD-CBA3-4B73-B177-1EF1DC8F4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FA0DA3A-31C9-45B0-AD66-D8E7CD48E288}"/>
            </a:ext>
            <a:ext uri="{147F2762-F138-4A5C-976F-8EAC2B608ADB}">
              <a16:predDERef xmlns:a16="http://schemas.microsoft.com/office/drawing/2014/main" pred="{A1922FDE-94B6-430E-B66F-DBA7E3D69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12943DC-EEFE-4E77-B186-1A6ED798B6EE}"/>
            </a:ext>
            <a:ext uri="{147F2762-F138-4A5C-976F-8EAC2B608ADB}">
              <a16:predDERef xmlns:a16="http://schemas.microsoft.com/office/drawing/2014/main" pred="{15A32E0D-BEB4-4560-8C65-3F9F8D09A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8DE45CE-931E-4365-B8D4-99CBA8990A84}"/>
            </a:ext>
            <a:ext uri="{147F2762-F138-4A5C-976F-8EAC2B608ADB}">
              <a16:predDERef xmlns:a16="http://schemas.microsoft.com/office/drawing/2014/main" pred="{9D303697-3DF0-4D48-83AD-A9C7AFF8E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6FCF0C4-C3BB-4277-BB6B-A6E54EF7A888}"/>
            </a:ext>
            <a:ext uri="{147F2762-F138-4A5C-976F-8EAC2B608ADB}">
              <a16:predDERef xmlns:a16="http://schemas.microsoft.com/office/drawing/2014/main" pred="{304581FF-BAB2-4531-A10A-2C4823DB9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305595</xdr:colOff>
      <xdr:row>0</xdr:row>
      <xdr:rowOff>195263</xdr:rowOff>
    </xdr:from>
    <xdr:to>
      <xdr:col>0</xdr:col>
      <xdr:colOff>6453888</xdr:colOff>
      <xdr:row>2</xdr:row>
      <xdr:rowOff>357188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5EED3DB-DDED-44BC-8263-6BC3DDD3A303}"/>
            </a:ext>
            <a:ext uri="{147F2762-F138-4A5C-976F-8EAC2B608ADB}">
              <a16:predDERef xmlns:a16="http://schemas.microsoft.com/office/drawing/2014/main" pred="{20CB7504-4DA6-4925-8500-D723A0A01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05595" y="195263"/>
          <a:ext cx="6148293" cy="358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AF22C-B623-44DA-AF67-611A9DA51E0A}">
  <sheetPr>
    <pageSetUpPr fitToPage="1"/>
  </sheetPr>
  <dimension ref="A1:L51"/>
  <sheetViews>
    <sheetView tabSelected="1" view="pageBreakPreview" zoomScale="17" zoomScaleNormal="100" zoomScaleSheetLayoutView="17" workbookViewId="0">
      <selection activeCell="B3" sqref="A3:L3"/>
    </sheetView>
  </sheetViews>
  <sheetFormatPr defaultColWidth="20.85546875" defaultRowHeight="114.75" customHeight="1"/>
  <cols>
    <col min="1" max="1" width="111.85546875" style="2" customWidth="1"/>
    <col min="2" max="2" width="164" style="2" customWidth="1"/>
    <col min="3" max="3" width="81.5703125" style="2" customWidth="1"/>
    <col min="4" max="4" width="81.28515625" style="2" customWidth="1"/>
    <col min="5" max="5" width="85.85546875" style="2" customWidth="1"/>
    <col min="6" max="6" width="88.42578125" style="2" customWidth="1"/>
    <col min="7" max="7" width="87.85546875" style="2" customWidth="1"/>
    <col min="8" max="8" width="74.42578125" style="2" customWidth="1"/>
    <col min="9" max="9" width="83.7109375" style="2" customWidth="1"/>
    <col min="10" max="10" width="69.85546875" style="2" customWidth="1"/>
    <col min="11" max="11" width="84.28515625" style="2" customWidth="1"/>
    <col min="12" max="12" width="84.7109375" style="2" customWidth="1"/>
    <col min="13" max="16384" width="20.85546875" style="2"/>
  </cols>
  <sheetData>
    <row r="1" spans="1:12" ht="90" customHeight="1" thickBot="1">
      <c r="A1" s="1"/>
      <c r="B1" s="142" t="s">
        <v>0</v>
      </c>
      <c r="C1" s="143"/>
      <c r="D1" s="143"/>
      <c r="E1" s="143"/>
      <c r="F1" s="143"/>
      <c r="G1" s="143"/>
      <c r="H1" s="143"/>
      <c r="I1" s="143"/>
      <c r="J1" s="143"/>
      <c r="K1" s="143"/>
      <c r="L1" s="144"/>
    </row>
    <row r="2" spans="1:12" ht="179.25" customHeight="1">
      <c r="A2" s="3"/>
      <c r="B2" s="145" t="s">
        <v>1</v>
      </c>
      <c r="C2" s="146"/>
      <c r="D2" s="146"/>
      <c r="E2" s="146"/>
      <c r="F2" s="146"/>
      <c r="G2" s="146"/>
      <c r="H2" s="146"/>
      <c r="I2" s="146"/>
      <c r="J2" s="146"/>
      <c r="K2" s="146"/>
      <c r="L2" s="147"/>
    </row>
    <row r="3" spans="1:12" ht="114.75" customHeight="1">
      <c r="A3" s="148" t="s">
        <v>2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9"/>
    </row>
    <row r="4" spans="1:12" ht="114.7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5"/>
    </row>
    <row r="5" spans="1:12" ht="114.75" hidden="1" customHeight="1" thickBot="1">
      <c r="A5" s="3"/>
      <c r="B5" s="150" t="s">
        <v>3</v>
      </c>
      <c r="C5" s="150"/>
      <c r="D5" s="150"/>
      <c r="E5" s="150"/>
      <c r="F5" s="150"/>
      <c r="G5" s="150"/>
      <c r="H5" s="150"/>
      <c r="I5" s="150"/>
      <c r="J5" s="150"/>
      <c r="K5" s="150"/>
      <c r="L5" s="150"/>
    </row>
    <row r="6" spans="1:12" s="10" customFormat="1" ht="114.75" hidden="1" customHeight="1" thickBot="1">
      <c r="A6" s="6"/>
      <c r="B6" s="151" t="s">
        <v>4</v>
      </c>
      <c r="C6" s="153" t="s">
        <v>5</v>
      </c>
      <c r="D6" s="155" t="s">
        <v>6</v>
      </c>
      <c r="E6" s="156" t="s">
        <v>7</v>
      </c>
      <c r="F6" s="151" t="s">
        <v>8</v>
      </c>
      <c r="G6" s="158" t="s">
        <v>9</v>
      </c>
      <c r="H6" s="159"/>
      <c r="I6" s="159"/>
      <c r="J6" s="159"/>
      <c r="K6" s="160"/>
      <c r="L6" s="163" t="s">
        <v>10</v>
      </c>
    </row>
    <row r="7" spans="1:12" s="18" customFormat="1" ht="184.5" hidden="1" customHeight="1" thickBot="1">
      <c r="A7" s="11"/>
      <c r="B7" s="152"/>
      <c r="C7" s="154"/>
      <c r="D7" s="155"/>
      <c r="E7" s="157"/>
      <c r="F7" s="153"/>
      <c r="G7" s="14" t="s">
        <v>11</v>
      </c>
      <c r="H7" s="15" t="s">
        <v>12</v>
      </c>
      <c r="I7" s="16" t="s">
        <v>13</v>
      </c>
      <c r="J7" s="15" t="s">
        <v>14</v>
      </c>
      <c r="K7" s="17" t="s">
        <v>15</v>
      </c>
      <c r="L7" s="154"/>
    </row>
    <row r="8" spans="1:12" s="18" customFormat="1" ht="176.25" hidden="1" customHeight="1" thickBot="1">
      <c r="A8" s="12" t="s">
        <v>16</v>
      </c>
      <c r="B8" s="19"/>
      <c r="C8" s="20"/>
      <c r="D8" s="7" t="s">
        <v>17</v>
      </c>
      <c r="E8" s="13">
        <v>50</v>
      </c>
      <c r="F8" s="7" t="s">
        <v>18</v>
      </c>
      <c r="G8" s="13" t="s">
        <v>19</v>
      </c>
      <c r="H8" s="7">
        <v>70</v>
      </c>
      <c r="I8" s="13">
        <v>120</v>
      </c>
      <c r="J8" s="7">
        <v>185</v>
      </c>
      <c r="K8" s="13">
        <v>215</v>
      </c>
      <c r="L8" s="7" t="s">
        <v>20</v>
      </c>
    </row>
    <row r="9" spans="1:12" s="18" customFormat="1" ht="114.75" hidden="1" customHeight="1" thickBot="1">
      <c r="A9" s="164" t="s">
        <v>21</v>
      </c>
      <c r="B9" s="21" t="s">
        <v>22</v>
      </c>
      <c r="C9" s="22" t="s">
        <v>23</v>
      </c>
      <c r="D9" s="23">
        <v>727.7</v>
      </c>
      <c r="E9" s="24">
        <v>5.4</v>
      </c>
      <c r="F9" s="25">
        <v>91</v>
      </c>
      <c r="G9" s="25">
        <v>38</v>
      </c>
      <c r="H9" s="25">
        <v>50</v>
      </c>
      <c r="I9" s="25">
        <v>67</v>
      </c>
      <c r="J9" s="25">
        <v>133</v>
      </c>
      <c r="K9" s="25">
        <v>182</v>
      </c>
      <c r="L9" s="26">
        <v>63.4</v>
      </c>
    </row>
    <row r="10" spans="1:12" s="18" customFormat="1" ht="114.75" hidden="1" customHeight="1" thickBot="1">
      <c r="A10" s="165"/>
      <c r="B10" s="27"/>
      <c r="C10" s="28"/>
      <c r="D10" s="29"/>
      <c r="E10" s="30"/>
      <c r="F10" s="31"/>
      <c r="G10" s="31"/>
      <c r="H10" s="31"/>
      <c r="I10" s="31"/>
      <c r="J10" s="31"/>
      <c r="K10" s="31"/>
      <c r="L10" s="32"/>
    </row>
    <row r="11" spans="1:12" s="18" customFormat="1" ht="114.75" hidden="1" customHeight="1">
      <c r="A11" s="165"/>
      <c r="B11" s="167"/>
      <c r="C11" s="33"/>
      <c r="D11" s="34"/>
      <c r="E11" s="35"/>
      <c r="F11" s="36"/>
      <c r="G11" s="36"/>
      <c r="H11" s="36"/>
      <c r="I11" s="36"/>
      <c r="J11" s="36"/>
      <c r="K11" s="36"/>
      <c r="L11" s="37"/>
    </row>
    <row r="12" spans="1:12" s="18" customFormat="1" ht="114.75" hidden="1" customHeight="1" thickBot="1">
      <c r="A12" s="166"/>
      <c r="B12" s="167"/>
      <c r="C12" s="38"/>
      <c r="D12" s="39"/>
      <c r="E12" s="40"/>
      <c r="F12" s="41"/>
      <c r="G12" s="41"/>
      <c r="H12" s="41"/>
      <c r="I12" s="41"/>
      <c r="J12" s="41"/>
      <c r="K12" s="41"/>
      <c r="L12" s="42"/>
    </row>
    <row r="13" spans="1:12" s="18" customFormat="1" ht="114.75" hidden="1" customHeight="1" thickBot="1">
      <c r="A13" s="43"/>
      <c r="B13" s="168" t="s">
        <v>24</v>
      </c>
      <c r="C13" s="169"/>
      <c r="D13" s="44">
        <f>AVERAGE(D9,D11)</f>
        <v>727.7</v>
      </c>
      <c r="E13" s="45">
        <f t="shared" ref="E13:L14" si="0">AVERAGE(E9,E11)</f>
        <v>5.4</v>
      </c>
      <c r="F13" s="46">
        <f t="shared" si="0"/>
        <v>91</v>
      </c>
      <c r="G13" s="46">
        <f t="shared" si="0"/>
        <v>38</v>
      </c>
      <c r="H13" s="46">
        <f t="shared" si="0"/>
        <v>50</v>
      </c>
      <c r="I13" s="46">
        <f t="shared" si="0"/>
        <v>67</v>
      </c>
      <c r="J13" s="46">
        <f t="shared" si="0"/>
        <v>133</v>
      </c>
      <c r="K13" s="46">
        <v>184</v>
      </c>
      <c r="L13" s="47">
        <f t="shared" si="0"/>
        <v>63.4</v>
      </c>
    </row>
    <row r="14" spans="1:12" s="18" customFormat="1" ht="53.25" hidden="1" customHeight="1" thickBot="1">
      <c r="A14" s="6"/>
      <c r="B14" s="170" t="s">
        <v>25</v>
      </c>
      <c r="C14" s="169"/>
      <c r="D14" s="48" t="e">
        <f>AVERAGE(D10,D12)</f>
        <v>#DIV/0!</v>
      </c>
      <c r="E14" s="49" t="e">
        <f t="shared" si="0"/>
        <v>#DIV/0!</v>
      </c>
      <c r="F14" s="49" t="e">
        <f t="shared" si="0"/>
        <v>#DIV/0!</v>
      </c>
      <c r="G14" s="49" t="e">
        <f t="shared" si="0"/>
        <v>#DIV/0!</v>
      </c>
      <c r="H14" s="49" t="e">
        <f t="shared" si="0"/>
        <v>#DIV/0!</v>
      </c>
      <c r="I14" s="49" t="e">
        <f t="shared" si="0"/>
        <v>#DIV/0!</v>
      </c>
      <c r="J14" s="49" t="e">
        <f t="shared" si="0"/>
        <v>#DIV/0!</v>
      </c>
      <c r="K14" s="49" t="e">
        <f t="shared" si="0"/>
        <v>#DIV/0!</v>
      </c>
      <c r="L14" s="50" t="e">
        <f t="shared" si="0"/>
        <v>#DIV/0!</v>
      </c>
    </row>
    <row r="15" spans="1:12" s="18" customFormat="1" ht="114.75" hidden="1" customHeight="1">
      <c r="A15" s="6"/>
      <c r="B15" s="10"/>
      <c r="C15" s="10"/>
      <c r="D15" s="51"/>
      <c r="E15" s="51"/>
      <c r="F15" s="51"/>
      <c r="G15" s="51"/>
      <c r="H15" s="51"/>
      <c r="I15" s="51"/>
      <c r="J15" s="51"/>
      <c r="K15" s="51"/>
      <c r="L15" s="52"/>
    </row>
    <row r="16" spans="1:12" s="18" customFormat="1" ht="114.75" customHeight="1" thickBot="1">
      <c r="A16" s="6"/>
      <c r="B16" s="10"/>
      <c r="D16" s="53"/>
      <c r="E16" s="53"/>
      <c r="F16" s="53"/>
      <c r="G16" s="53"/>
      <c r="H16" s="53"/>
      <c r="I16" s="53"/>
      <c r="J16" s="53"/>
      <c r="K16" s="53"/>
      <c r="L16" s="54"/>
    </row>
    <row r="17" spans="1:12" s="18" customFormat="1" ht="114.75" customHeight="1" thickBot="1">
      <c r="A17" s="55" t="s">
        <v>26</v>
      </c>
      <c r="B17" s="171" t="s">
        <v>27</v>
      </c>
      <c r="C17" s="172"/>
      <c r="D17" s="172"/>
      <c r="E17" s="172"/>
      <c r="F17" s="172"/>
      <c r="G17" s="172"/>
      <c r="H17" s="173"/>
      <c r="L17" s="56"/>
    </row>
    <row r="18" spans="1:12" ht="114.75" customHeight="1" thickBot="1">
      <c r="A18" s="57"/>
      <c r="B18" s="174" t="s">
        <v>4</v>
      </c>
      <c r="C18" s="175"/>
      <c r="D18" s="161" t="s">
        <v>6</v>
      </c>
      <c r="E18" s="176" t="s">
        <v>7</v>
      </c>
      <c r="F18" s="161" t="s">
        <v>28</v>
      </c>
      <c r="G18" s="176" t="s">
        <v>29</v>
      </c>
      <c r="H18" s="161" t="s">
        <v>30</v>
      </c>
      <c r="I18" s="59"/>
      <c r="J18" s="59"/>
      <c r="K18" s="59"/>
      <c r="L18" s="56"/>
    </row>
    <row r="19" spans="1:12" ht="85.5" customHeight="1" thickBot="1">
      <c r="A19" s="57"/>
      <c r="B19" s="174"/>
      <c r="C19" s="175"/>
      <c r="D19" s="162"/>
      <c r="E19" s="157"/>
      <c r="F19" s="162"/>
      <c r="G19" s="157"/>
      <c r="H19" s="162"/>
      <c r="I19" s="59"/>
      <c r="J19" s="59"/>
      <c r="K19" s="59"/>
      <c r="L19" s="56"/>
    </row>
    <row r="20" spans="1:12" ht="165" customHeight="1" thickBot="1">
      <c r="A20" s="12" t="s">
        <v>16</v>
      </c>
      <c r="B20" s="60"/>
      <c r="C20" s="61"/>
      <c r="D20" s="7" t="s">
        <v>31</v>
      </c>
      <c r="E20" s="62">
        <v>50</v>
      </c>
      <c r="F20" s="63">
        <v>46</v>
      </c>
      <c r="G20" s="64" t="s">
        <v>32</v>
      </c>
      <c r="H20" s="63">
        <v>3</v>
      </c>
      <c r="I20" s="59"/>
      <c r="J20" s="59"/>
      <c r="K20" s="59"/>
      <c r="L20" s="56"/>
    </row>
    <row r="21" spans="1:12" ht="111.75" customHeight="1" thickBot="1">
      <c r="A21" s="65" t="s">
        <v>33</v>
      </c>
      <c r="B21" s="180" t="s">
        <v>34</v>
      </c>
      <c r="C21" s="181"/>
      <c r="D21" s="66" t="s">
        <v>35</v>
      </c>
      <c r="E21" s="67">
        <v>47.9</v>
      </c>
      <c r="F21" s="67">
        <v>51.4</v>
      </c>
      <c r="G21" s="67">
        <v>69</v>
      </c>
      <c r="H21" s="67" t="s">
        <v>36</v>
      </c>
      <c r="I21" s="59"/>
      <c r="J21" s="59"/>
      <c r="K21" s="59"/>
      <c r="L21" s="56"/>
    </row>
    <row r="22" spans="1:12" ht="114.75" customHeight="1" thickBot="1">
      <c r="A22" s="68"/>
      <c r="B22" s="69"/>
      <c r="C22" s="69"/>
      <c r="D22" s="70"/>
      <c r="E22" s="70"/>
      <c r="F22" s="70"/>
      <c r="G22" s="70"/>
      <c r="H22" s="71"/>
      <c r="I22" s="72"/>
      <c r="J22" s="73"/>
      <c r="K22" s="73"/>
      <c r="L22" s="74"/>
    </row>
    <row r="23" spans="1:12" ht="114.75" customHeight="1" thickBot="1">
      <c r="A23" s="3"/>
      <c r="B23" s="182" t="s">
        <v>37</v>
      </c>
      <c r="C23" s="183"/>
      <c r="D23" s="183"/>
      <c r="E23" s="183"/>
      <c r="F23" s="183"/>
      <c r="G23" s="183"/>
      <c r="H23" s="183"/>
      <c r="I23" s="183"/>
      <c r="J23" s="183"/>
      <c r="K23" s="183"/>
      <c r="L23" s="184"/>
    </row>
    <row r="24" spans="1:12" ht="126.75" customHeight="1" thickBot="1">
      <c r="A24" s="75"/>
      <c r="B24" s="185" t="s">
        <v>4</v>
      </c>
      <c r="C24" s="186"/>
      <c r="D24" s="189" t="s">
        <v>6</v>
      </c>
      <c r="E24" s="190" t="s">
        <v>38</v>
      </c>
      <c r="F24" s="190" t="s">
        <v>39</v>
      </c>
      <c r="G24" s="190" t="s">
        <v>40</v>
      </c>
      <c r="H24" s="187" t="s">
        <v>41</v>
      </c>
      <c r="I24" s="175"/>
      <c r="J24" s="176"/>
      <c r="K24" s="176"/>
      <c r="L24" s="191"/>
    </row>
    <row r="25" spans="1:12" ht="216" customHeight="1" thickBot="1">
      <c r="A25" s="75"/>
      <c r="B25" s="187"/>
      <c r="C25" s="188"/>
      <c r="D25" s="189"/>
      <c r="E25" s="154"/>
      <c r="F25" s="154"/>
      <c r="G25" s="154"/>
      <c r="H25" s="58" t="s">
        <v>42</v>
      </c>
      <c r="I25" s="76" t="s">
        <v>43</v>
      </c>
      <c r="J25" s="77" t="s">
        <v>44</v>
      </c>
      <c r="K25" s="78" t="s">
        <v>45</v>
      </c>
      <c r="L25" s="79" t="s">
        <v>46</v>
      </c>
    </row>
    <row r="26" spans="1:12" ht="159.75" customHeight="1" thickBot="1">
      <c r="A26" s="7" t="s">
        <v>16</v>
      </c>
      <c r="B26" s="192"/>
      <c r="C26" s="193"/>
      <c r="D26" s="80" t="s">
        <v>19</v>
      </c>
      <c r="E26" s="7">
        <v>480</v>
      </c>
      <c r="F26" s="81" t="s">
        <v>47</v>
      </c>
      <c r="G26" s="82">
        <v>0.05</v>
      </c>
      <c r="H26" s="83">
        <v>0</v>
      </c>
      <c r="I26" s="84">
        <v>1</v>
      </c>
      <c r="J26" s="85" t="s">
        <v>48</v>
      </c>
      <c r="K26" s="85" t="s">
        <v>48</v>
      </c>
      <c r="L26" s="85">
        <v>2</v>
      </c>
    </row>
    <row r="27" spans="1:12" ht="114.75" customHeight="1" thickBot="1">
      <c r="A27" s="194" t="s">
        <v>49</v>
      </c>
      <c r="B27" s="196" t="s">
        <v>50</v>
      </c>
      <c r="C27" s="197"/>
      <c r="D27" s="86">
        <f>AVERAGE(576.9,579.2,576.2)</f>
        <v>577.43333333333328</v>
      </c>
      <c r="E27" s="86">
        <f>AVERAGE(309,320,314)</f>
        <v>314.33333333333331</v>
      </c>
      <c r="F27" s="87">
        <f>AVERAGE(7.38,7.5,7.24)</f>
        <v>7.3733333333333322</v>
      </c>
      <c r="G27" s="86" t="s">
        <v>51</v>
      </c>
      <c r="H27" s="87">
        <f>AVERAGE(0,0)</f>
        <v>0</v>
      </c>
      <c r="I27" s="87">
        <v>0</v>
      </c>
      <c r="J27" s="87">
        <f>AVERAGE(1.13,1.91,1.33)</f>
        <v>1.4566666666666668</v>
      </c>
      <c r="K27" s="86">
        <f>AVERAGE(97.26,96.95,97.43)</f>
        <v>97.213333333333324</v>
      </c>
      <c r="L27" s="88">
        <f>AVERAGE(1.61,0.65,1.24)</f>
        <v>1.1666666666666667</v>
      </c>
    </row>
    <row r="28" spans="1:12" ht="114.75" customHeight="1" thickBot="1">
      <c r="A28" s="195"/>
      <c r="B28" s="198" t="s">
        <v>52</v>
      </c>
      <c r="C28" s="199"/>
      <c r="D28" s="90">
        <v>583.70000000000005</v>
      </c>
      <c r="E28" s="91">
        <v>258</v>
      </c>
      <c r="F28" s="92">
        <v>6.71</v>
      </c>
      <c r="G28" s="93" t="s">
        <v>51</v>
      </c>
      <c r="H28" s="94">
        <v>0</v>
      </c>
      <c r="I28" s="94">
        <v>0</v>
      </c>
      <c r="J28" s="95">
        <v>0.04</v>
      </c>
      <c r="K28" s="96">
        <v>99.59</v>
      </c>
      <c r="L28" s="97">
        <v>0.37</v>
      </c>
    </row>
    <row r="29" spans="1:12" s="102" customFormat="1" ht="114.75" customHeight="1" thickBot="1">
      <c r="A29" s="200" t="s">
        <v>53</v>
      </c>
      <c r="B29" s="201"/>
      <c r="C29" s="201"/>
      <c r="D29" s="98">
        <f>AVERAGE(D27:D28)</f>
        <v>580.56666666666661</v>
      </c>
      <c r="E29" s="99">
        <f t="shared" ref="E29:L29" si="1">AVERAGE(E27:E28)</f>
        <v>286.16666666666663</v>
      </c>
      <c r="F29" s="100">
        <f t="shared" si="1"/>
        <v>7.0416666666666661</v>
      </c>
      <c r="G29" s="100" t="s">
        <v>51</v>
      </c>
      <c r="H29" s="100">
        <v>0</v>
      </c>
      <c r="I29" s="100">
        <v>0</v>
      </c>
      <c r="J29" s="100">
        <f t="shared" si="1"/>
        <v>0.74833333333333341</v>
      </c>
      <c r="K29" s="100">
        <f t="shared" si="1"/>
        <v>98.401666666666671</v>
      </c>
      <c r="L29" s="101">
        <f t="shared" si="1"/>
        <v>0.76833333333333331</v>
      </c>
    </row>
    <row r="30" spans="1:12" ht="114.75" customHeight="1" thickBot="1">
      <c r="A30" s="89"/>
      <c r="B30" s="103"/>
      <c r="C30" s="103"/>
      <c r="D30" s="104"/>
      <c r="E30" s="105"/>
      <c r="F30" s="106"/>
      <c r="G30" s="106"/>
      <c r="H30" s="106"/>
      <c r="I30" s="106"/>
      <c r="J30" s="106"/>
      <c r="K30" s="107"/>
      <c r="L30" s="108"/>
    </row>
    <row r="31" spans="1:12" ht="114.75" customHeight="1">
      <c r="A31" s="177" t="s">
        <v>54</v>
      </c>
      <c r="B31" s="178"/>
      <c r="C31" s="178"/>
      <c r="D31" s="178"/>
      <c r="E31" s="178"/>
      <c r="F31" s="178"/>
      <c r="G31" s="178"/>
      <c r="H31" s="178"/>
      <c r="I31" s="178"/>
      <c r="J31" s="178"/>
      <c r="K31" s="178"/>
      <c r="L31" s="179"/>
    </row>
    <row r="32" spans="1:12" ht="114.75" customHeight="1">
      <c r="A32" s="89"/>
      <c r="B32" s="103"/>
      <c r="D32" s="106"/>
      <c r="E32" s="109"/>
      <c r="F32" s="106"/>
      <c r="G32" s="110"/>
      <c r="H32" s="111"/>
      <c r="I32" s="111"/>
      <c r="J32" s="18"/>
      <c r="K32" s="112"/>
      <c r="L32" s="113"/>
    </row>
    <row r="33" spans="1:12" s="18" customFormat="1" ht="114.75" customHeight="1" thickBot="1">
      <c r="A33" s="3"/>
      <c r="B33" s="202" t="s">
        <v>3</v>
      </c>
      <c r="C33" s="203"/>
      <c r="D33" s="203"/>
      <c r="E33" s="203"/>
      <c r="F33" s="203"/>
      <c r="G33" s="203"/>
      <c r="H33" s="203"/>
      <c r="I33" s="203"/>
      <c r="J33" s="203"/>
      <c r="K33" s="203"/>
      <c r="L33" s="204"/>
    </row>
    <row r="34" spans="1:12" s="18" customFormat="1" ht="114.75" customHeight="1" thickBot="1">
      <c r="A34" s="6"/>
      <c r="B34" s="151" t="s">
        <v>55</v>
      </c>
      <c r="C34" s="152" t="s">
        <v>5</v>
      </c>
      <c r="D34" s="155" t="s">
        <v>6</v>
      </c>
      <c r="E34" s="156" t="s">
        <v>7</v>
      </c>
      <c r="F34" s="155" t="s">
        <v>8</v>
      </c>
      <c r="G34" s="205" t="s">
        <v>9</v>
      </c>
      <c r="H34" s="206"/>
      <c r="I34" s="205"/>
      <c r="J34" s="206"/>
      <c r="K34" s="205"/>
      <c r="L34" s="207" t="s">
        <v>10</v>
      </c>
    </row>
    <row r="35" spans="1:12" s="18" customFormat="1" ht="114.75" customHeight="1" thickBot="1">
      <c r="A35" s="11"/>
      <c r="B35" s="152"/>
      <c r="C35" s="185"/>
      <c r="D35" s="153"/>
      <c r="E35" s="157"/>
      <c r="F35" s="153"/>
      <c r="G35" s="14" t="s">
        <v>11</v>
      </c>
      <c r="H35" s="7" t="s">
        <v>12</v>
      </c>
      <c r="I35" s="14" t="s">
        <v>13</v>
      </c>
      <c r="J35" s="7" t="s">
        <v>14</v>
      </c>
      <c r="K35" s="14" t="s">
        <v>15</v>
      </c>
      <c r="L35" s="208"/>
    </row>
    <row r="36" spans="1:12" s="18" customFormat="1" ht="163.5" customHeight="1" thickBot="1">
      <c r="A36" s="12" t="s">
        <v>16</v>
      </c>
      <c r="B36" s="114"/>
      <c r="C36" s="115"/>
      <c r="D36" s="7" t="s">
        <v>17</v>
      </c>
      <c r="E36" s="13" t="s">
        <v>56</v>
      </c>
      <c r="F36" s="7" t="s">
        <v>57</v>
      </c>
      <c r="G36" s="13" t="s">
        <v>19</v>
      </c>
      <c r="H36" s="7">
        <v>70</v>
      </c>
      <c r="I36" s="13">
        <v>120</v>
      </c>
      <c r="J36" s="7">
        <v>185</v>
      </c>
      <c r="K36" s="13">
        <v>215</v>
      </c>
      <c r="L36" s="15" t="s">
        <v>20</v>
      </c>
    </row>
    <row r="37" spans="1:12" s="18" customFormat="1" ht="114.75" customHeight="1" thickBot="1">
      <c r="A37" s="65" t="s">
        <v>21</v>
      </c>
      <c r="B37" s="116" t="s">
        <v>58</v>
      </c>
      <c r="C37" s="117" t="s">
        <v>59</v>
      </c>
      <c r="D37" s="118" t="s">
        <v>60</v>
      </c>
      <c r="E37" s="9">
        <v>33.5</v>
      </c>
      <c r="F37" s="8">
        <v>91.6</v>
      </c>
      <c r="G37" s="9">
        <v>34.6</v>
      </c>
      <c r="H37" s="8">
        <v>59.7</v>
      </c>
      <c r="I37" s="9">
        <v>102.7</v>
      </c>
      <c r="J37" s="118">
        <v>164.8</v>
      </c>
      <c r="K37" s="119">
        <v>192.1</v>
      </c>
      <c r="L37" s="120">
        <v>51.3</v>
      </c>
    </row>
    <row r="38" spans="1:12" s="18" customFormat="1" ht="124.5" customHeight="1">
      <c r="A38" s="6"/>
      <c r="B38" s="10"/>
      <c r="C38" s="10"/>
      <c r="D38" s="51"/>
      <c r="E38" s="51"/>
      <c r="F38" s="51"/>
      <c r="G38" s="51"/>
      <c r="H38" s="51"/>
      <c r="I38" s="109"/>
      <c r="J38" s="2"/>
      <c r="K38" s="2"/>
      <c r="L38" s="121"/>
    </row>
    <row r="39" spans="1:12" s="18" customFormat="1" ht="114.75" hidden="1" customHeight="1" thickBot="1">
      <c r="A39" s="122" t="s">
        <v>26</v>
      </c>
      <c r="B39" s="209" t="s">
        <v>27</v>
      </c>
      <c r="C39" s="210"/>
      <c r="D39" s="210"/>
      <c r="E39" s="210"/>
      <c r="F39" s="210"/>
      <c r="G39" s="210"/>
      <c r="H39" s="211"/>
      <c r="L39" s="56"/>
    </row>
    <row r="40" spans="1:12" s="18" customFormat="1" ht="114.75" hidden="1" customHeight="1">
      <c r="A40" s="57"/>
      <c r="B40" s="212" t="s">
        <v>55</v>
      </c>
      <c r="C40" s="213"/>
      <c r="D40" s="216" t="s">
        <v>6</v>
      </c>
      <c r="E40" s="216" t="s">
        <v>7</v>
      </c>
      <c r="F40" s="216" t="s">
        <v>28</v>
      </c>
      <c r="G40" s="218" t="s">
        <v>29</v>
      </c>
      <c r="H40" s="153" t="s">
        <v>30</v>
      </c>
      <c r="I40" s="59"/>
      <c r="J40" s="59"/>
      <c r="K40" s="59"/>
      <c r="L40" s="56"/>
    </row>
    <row r="41" spans="1:12" s="18" customFormat="1" ht="114.75" hidden="1" customHeight="1" thickBot="1">
      <c r="A41" s="57"/>
      <c r="B41" s="214"/>
      <c r="C41" s="215"/>
      <c r="D41" s="161"/>
      <c r="E41" s="217"/>
      <c r="F41" s="217"/>
      <c r="G41" s="219"/>
      <c r="H41" s="220"/>
      <c r="I41" s="59"/>
      <c r="J41" s="59"/>
      <c r="K41" s="59"/>
      <c r="L41" s="56"/>
    </row>
    <row r="42" spans="1:12" s="18" customFormat="1" ht="114.75" hidden="1" customHeight="1" thickBot="1">
      <c r="A42" s="8" t="s">
        <v>16</v>
      </c>
      <c r="B42" s="61"/>
      <c r="C42" s="61"/>
      <c r="D42" s="7" t="s">
        <v>31</v>
      </c>
      <c r="E42" s="62">
        <v>50</v>
      </c>
      <c r="F42" s="63">
        <v>46</v>
      </c>
      <c r="G42" s="64" t="s">
        <v>32</v>
      </c>
      <c r="H42" s="123">
        <v>3</v>
      </c>
      <c r="I42" s="124"/>
      <c r="J42" s="59"/>
      <c r="K42" s="59"/>
      <c r="L42" s="56"/>
    </row>
    <row r="43" spans="1:12" s="18" customFormat="1" ht="114.75" hidden="1" customHeight="1" thickBot="1">
      <c r="A43" s="125" t="s">
        <v>33</v>
      </c>
      <c r="B43" s="223" t="s">
        <v>58</v>
      </c>
      <c r="C43" s="224"/>
      <c r="D43" s="126">
        <v>821.9</v>
      </c>
      <c r="E43" s="127">
        <v>23.55</v>
      </c>
      <c r="F43" s="128">
        <v>50.8</v>
      </c>
      <c r="G43" s="129">
        <v>62</v>
      </c>
      <c r="H43" s="130">
        <v>0.5</v>
      </c>
      <c r="I43" s="131"/>
      <c r="J43" s="131"/>
      <c r="K43" s="131"/>
      <c r="L43" s="132"/>
    </row>
    <row r="44" spans="1:12" ht="114.75" hidden="1" customHeight="1" thickBot="1">
      <c r="A44" s="133"/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5"/>
    </row>
    <row r="45" spans="1:12" ht="114.75" hidden="1" customHeight="1" thickBot="1">
      <c r="A45" s="3"/>
      <c r="B45" s="225" t="s">
        <v>37</v>
      </c>
      <c r="C45" s="226"/>
      <c r="D45" s="226"/>
      <c r="E45" s="226"/>
      <c r="F45" s="226"/>
      <c r="G45" s="226"/>
      <c r="H45" s="226"/>
      <c r="I45" s="226"/>
      <c r="J45" s="226"/>
      <c r="K45" s="226"/>
      <c r="L45" s="227"/>
    </row>
    <row r="46" spans="1:12" ht="126.75" hidden="1" customHeight="1" thickBot="1">
      <c r="A46" s="75"/>
      <c r="B46" s="185" t="s">
        <v>55</v>
      </c>
      <c r="C46" s="186"/>
      <c r="D46" s="189" t="s">
        <v>6</v>
      </c>
      <c r="E46" s="190" t="s">
        <v>38</v>
      </c>
      <c r="F46" s="190" t="s">
        <v>39</v>
      </c>
      <c r="G46" s="190" t="s">
        <v>40</v>
      </c>
      <c r="H46" s="187" t="s">
        <v>41</v>
      </c>
      <c r="I46" s="175"/>
      <c r="J46" s="176"/>
      <c r="K46" s="176"/>
      <c r="L46" s="191"/>
    </row>
    <row r="47" spans="1:12" ht="216" hidden="1" customHeight="1" thickBot="1">
      <c r="A47" s="75"/>
      <c r="B47" s="187"/>
      <c r="C47" s="188"/>
      <c r="D47" s="189"/>
      <c r="E47" s="154"/>
      <c r="F47" s="154"/>
      <c r="G47" s="154"/>
      <c r="H47" s="58" t="s">
        <v>42</v>
      </c>
      <c r="I47" s="76" t="s">
        <v>43</v>
      </c>
      <c r="J47" s="77" t="s">
        <v>44</v>
      </c>
      <c r="K47" s="78" t="s">
        <v>45</v>
      </c>
      <c r="L47" s="79" t="s">
        <v>46</v>
      </c>
    </row>
    <row r="48" spans="1:12" ht="159.75" hidden="1" customHeight="1" thickBot="1">
      <c r="A48" s="7" t="s">
        <v>16</v>
      </c>
      <c r="B48" s="192"/>
      <c r="C48" s="193"/>
      <c r="D48" s="80" t="s">
        <v>19</v>
      </c>
      <c r="E48" s="7">
        <v>480</v>
      </c>
      <c r="F48" s="81" t="s">
        <v>47</v>
      </c>
      <c r="G48" s="82">
        <v>0.05</v>
      </c>
      <c r="H48" s="83">
        <v>0</v>
      </c>
      <c r="I48" s="84">
        <v>1</v>
      </c>
      <c r="J48" s="85" t="s">
        <v>48</v>
      </c>
      <c r="K48" s="85" t="s">
        <v>48</v>
      </c>
      <c r="L48" s="85">
        <v>2</v>
      </c>
    </row>
    <row r="49" spans="1:12" ht="114.75" hidden="1" customHeight="1" thickBot="1">
      <c r="A49" s="65" t="s">
        <v>49</v>
      </c>
      <c r="B49" s="221" t="s">
        <v>61</v>
      </c>
      <c r="C49" s="222"/>
      <c r="D49" s="136"/>
      <c r="E49" s="137"/>
      <c r="F49" s="138"/>
      <c r="G49" s="139"/>
      <c r="H49" s="140"/>
      <c r="I49" s="140"/>
      <c r="J49" s="138"/>
      <c r="K49" s="138"/>
      <c r="L49" s="141"/>
    </row>
    <row r="50" spans="1:12" ht="114.75" hidden="1" customHeight="1"/>
    <row r="51" spans="1:12" ht="114.75" hidden="1" customHeight="1"/>
  </sheetData>
  <mergeCells count="61">
    <mergeCell ref="B48:C48"/>
    <mergeCell ref="B49:C49"/>
    <mergeCell ref="B43:C43"/>
    <mergeCell ref="B45:L45"/>
    <mergeCell ref="B46:C47"/>
    <mergeCell ref="D46:D47"/>
    <mergeCell ref="E46:E47"/>
    <mergeCell ref="F46:F47"/>
    <mergeCell ref="G46:G47"/>
    <mergeCell ref="H46:L46"/>
    <mergeCell ref="B39:H39"/>
    <mergeCell ref="B40:C41"/>
    <mergeCell ref="D40:D41"/>
    <mergeCell ref="E40:E41"/>
    <mergeCell ref="F40:F41"/>
    <mergeCell ref="G40:G41"/>
    <mergeCell ref="H40:H41"/>
    <mergeCell ref="B33:L33"/>
    <mergeCell ref="B34:B35"/>
    <mergeCell ref="C34:C35"/>
    <mergeCell ref="D34:D35"/>
    <mergeCell ref="E34:E35"/>
    <mergeCell ref="F34:F35"/>
    <mergeCell ref="G34:K34"/>
    <mergeCell ref="L34:L35"/>
    <mergeCell ref="A31:L31"/>
    <mergeCell ref="B21:C21"/>
    <mergeCell ref="B23:L23"/>
    <mergeCell ref="B24:C25"/>
    <mergeCell ref="D24:D25"/>
    <mergeCell ref="E24:E25"/>
    <mergeCell ref="F24:F25"/>
    <mergeCell ref="G24:G25"/>
    <mergeCell ref="H24:L24"/>
    <mergeCell ref="B26:C26"/>
    <mergeCell ref="A27:A28"/>
    <mergeCell ref="B27:C27"/>
    <mergeCell ref="B28:C28"/>
    <mergeCell ref="A29:C29"/>
    <mergeCell ref="H18:H19"/>
    <mergeCell ref="L6:L7"/>
    <mergeCell ref="A9:A12"/>
    <mergeCell ref="B11:B12"/>
    <mergeCell ref="B13:C13"/>
    <mergeCell ref="B14:C14"/>
    <mergeCell ref="B17:H17"/>
    <mergeCell ref="B18:C19"/>
    <mergeCell ref="D18:D19"/>
    <mergeCell ref="E18:E19"/>
    <mergeCell ref="F18:F19"/>
    <mergeCell ref="G18:G19"/>
    <mergeCell ref="B1:L1"/>
    <mergeCell ref="B2:L2"/>
    <mergeCell ref="A3:L3"/>
    <mergeCell ref="B5:L5"/>
    <mergeCell ref="B6:B7"/>
    <mergeCell ref="C6:C7"/>
    <mergeCell ref="D6:D7"/>
    <mergeCell ref="E6:E7"/>
    <mergeCell ref="F6:F7"/>
    <mergeCell ref="G6:K6"/>
  </mergeCells>
  <pageMargins left="0.23" right="0.7" top="0.16" bottom="0.16" header="0.3" footer="0.16"/>
  <pageSetup paperSize="9" scale="12" orientation="landscape" r:id="rId1"/>
  <rowBreaks count="1" manualBreakCount="1">
    <brk id="38" max="12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50F0CC0FD85844AA84FA96616EB99B" ma:contentTypeVersion="15" ma:contentTypeDescription="Create a new document." ma:contentTypeScope="" ma:versionID="94dbec205035c78edbb57d4103f9308c">
  <xsd:schema xmlns:xsd="http://www.w3.org/2001/XMLSchema" xmlns:xs="http://www.w3.org/2001/XMLSchema" xmlns:p="http://schemas.microsoft.com/office/2006/metadata/properties" xmlns:ns2="999f919b-ab5a-4db1-a56a-2b12b49855bf" xmlns:ns3="9dde59e0-9be5-46b6-acf7-bec107cbfe84" targetNamespace="http://schemas.microsoft.com/office/2006/metadata/properties" ma:root="true" ma:fieldsID="1175797f5489ccdba46b44bc0938de1b" ns2:_="" ns3:_="">
    <xsd:import namespace="999f919b-ab5a-4db1-a56a-2b12b49855bf"/>
    <xsd:import namespace="9dde59e0-9be5-46b6-acf7-bec107cbfe8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e59e0-9be5-46b6-acf7-bec107cbf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de59e0-9be5-46b6-acf7-bec107cbfe84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SEU7YU5J4REP-309372809-79881</_dlc_DocId>
    <_dlc_DocIdUrl xmlns="999f919b-ab5a-4db1-a56a-2b12b49855bf">
      <Url>https://swpgh.sharepoint.com/sites/swpnpa/_layouts/15/DocIdRedir.aspx?ID=SEU7YU5J4REP-309372809-79881</Url>
      <Description>SEU7YU5J4REP-309372809-79881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8A0AC4-776F-47D5-B3B2-32C624175922}"/>
</file>

<file path=customXml/itemProps2.xml><?xml version="1.0" encoding="utf-8"?>
<ds:datastoreItem xmlns:ds="http://schemas.openxmlformats.org/officeDocument/2006/customXml" ds:itemID="{E20CA79C-6C6A-4156-ACA8-B9EB32C20165}"/>
</file>

<file path=customXml/itemProps3.xml><?xml version="1.0" encoding="utf-8"?>
<ds:datastoreItem xmlns:ds="http://schemas.openxmlformats.org/officeDocument/2006/customXml" ds:itemID="{8F4F5D39-DFF1-4491-9A04-C66BBFF94DE0}"/>
</file>

<file path=customXml/itemProps4.xml><?xml version="1.0" encoding="utf-8"?>
<ds:datastoreItem xmlns:ds="http://schemas.openxmlformats.org/officeDocument/2006/customXml" ds:itemID="{10AFB7C5-5D1A-470D-8CEA-36BA6A7A45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Josephine Asiedu</dc:creator>
  <cp:keywords/>
  <dc:description/>
  <cp:lastModifiedBy>Josephine Asiedu</cp:lastModifiedBy>
  <cp:revision/>
  <dcterms:created xsi:type="dcterms:W3CDTF">2024-11-13T20:26:33Z</dcterms:created>
  <dcterms:modified xsi:type="dcterms:W3CDTF">2024-12-03T11:56:01Z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0x010100EA50F0CC0FD85844AA84FA96616EB99B</vt:lpwstr>
  </property>
  <property fmtid="{D5CDD505-2E9C-101B-9397-08002B2CF9AE}" pid="3" name="_dlc_DocIdItemGuid">
    <vt:lpwstr>d60002f3-dca1-47d7-8707-8560e16d85be</vt:lpwstr>
  </property>
  <property fmtid="{D5CDD505-2E9C-101B-9397-08002B2CF9AE}" pid="4" name="MediaServiceImageTags">
    <vt:lpwstr/>
  </property>
</Properties>
</file>