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2" documentId="8_{713A575C-EDA9-4882-A19C-F177F1DB5E5A}" xr6:coauthVersionLast="47" xr6:coauthVersionMax="47" xr10:uidLastSave="{6BD4E0AC-573B-41CA-A4FA-2A3DAAD11B53}"/>
  <bookViews>
    <workbookView xWindow="-120" yWindow="-120" windowWidth="29040" windowHeight="15720" xr2:uid="{DF9CC7F0-3C2E-4DEF-8829-1AEC93DA1D6A}"/>
  </bookViews>
  <sheets>
    <sheet name="SEPT 15 -21" sheetId="1" r:id="rId1"/>
  </sheets>
  <definedNames>
    <definedName name="_xlnm.Print_Area" localSheetId="0">'SEPT 15 -21'!$A$1:$M$60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L35" i="1"/>
  <c r="L37" i="1" s="1"/>
  <c r="K35" i="1"/>
  <c r="K37" i="1" s="1"/>
  <c r="J35" i="1"/>
  <c r="J37" i="1" s="1"/>
  <c r="F35" i="1"/>
  <c r="E35" i="1"/>
  <c r="E37" i="1" s="1"/>
  <c r="D35" i="1"/>
  <c r="D37" i="1" s="1"/>
  <c r="L23" i="1"/>
  <c r="K23" i="1"/>
  <c r="J23" i="1"/>
  <c r="I23" i="1"/>
  <c r="H23" i="1"/>
  <c r="G23" i="1"/>
  <c r="F23" i="1"/>
  <c r="E23" i="1"/>
  <c r="D23" i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<sst xmlns="http://schemas.openxmlformats.org/spreadsheetml/2006/main" count="143" uniqueCount="61">
  <si>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</si>
  <si>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</si>
  <si>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</si>
  <si>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</si>
  <si>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</si>
  <si>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</si>
  <si>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</si>
  <si>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</si>
  <si>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</si>
  <si>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</si>
  <si>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</si>
  <si>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</si>
  <si>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</si>
  <si>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</si>
  <si>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</si>
  <si>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</si>
  <si>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</si>
  <si>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</si>
  <si>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</si>
  <si>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</si>
  <si>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</si>
  <si>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AVERAGE PREMUIM</t>
  </si>
  <si>
    <t>IMPORT</t>
  </si>
  <si>
    <t xml:space="preserve">Regular 50
</t>
  </si>
  <si>
    <t xml:space="preserve">Regular 91
Premium 95 </t>
  </si>
  <si>
    <t>MT HAFNIA MIKALA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</si>
  <si>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</si>
  <si>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</si>
  <si>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</si>
  <si>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</si>
  <si>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</si>
  <si>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</si>
  <si>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</si>
  <si>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</si>
  <si>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</si>
  <si>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</si>
  <si>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BRITISH SAILOR </t>
  </si>
  <si>
    <t>844.0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</si>
  <si>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</si>
  <si>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</si>
  <si>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</si>
  <si>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</si>
  <si>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</si>
  <si>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</si>
  <si>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</si>
  <si>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</si>
  <si>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</si>
  <si>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</si>
  <si>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</si>
  <si>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</si>
  <si>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</si>
  <si>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</si>
  <si>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QUEBEC</t>
  </si>
  <si>
    <t>&lt;0.05</t>
  </si>
  <si>
    <t>GT ROSILLO EXPLORER</t>
  </si>
  <si>
    <t>LOCAL REFINERY</t>
  </si>
  <si>
    <t>Refinery</t>
  </si>
  <si>
    <t>SENTUO OIL REFINERY</t>
  </si>
  <si>
    <t>Sentuo Oil Refinery</t>
  </si>
  <si>
    <t>707.0</t>
  </si>
  <si>
    <t>Petroleum Product Quality Indicators
September 15, 2024 -  September 21,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</si>
</sst>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164" fontId="2" fillId="0" borderId="43" xfId="0" applyNumberFormat="1" applyFon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164" fontId="1" fillId="0" borderId="44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164" fontId="3" fillId="0" borderId="55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6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3" fillId="0" borderId="47" xfId="0" applyNumberFormat="1" applyFont="1" applyBorder="1" applyAlignment="1">
      <alignment horizontal="center" vertical="center" wrapText="1"/>
    </xf>
    <xf numFmtId="164" fontId="3" fillId="0" borderId="61" xfId="0" applyNumberFormat="1" applyFont="1" applyBorder="1" applyAlignment="1">
      <alignment horizontal="center" vertical="center" wrapText="1"/>
    </xf>
    <xf numFmtId="0" fontId="3" fillId="0" borderId="47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164" fontId="3" fillId="0" borderId="64" xfId="0" applyNumberFormat="1" applyFont="1" applyBorder="1" applyAlignment="1">
      <alignment horizontal="center" vertical="center"/>
    </xf>
    <xf numFmtId="2" fontId="3" fillId="0" borderId="64" xfId="0" applyNumberFormat="1" applyFont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/>
    <xf numFmtId="0" fontId="1" fillId="0" borderId="65" xfId="0" applyFont="1" applyBorder="1"/>
    <xf numFmtId="0" fontId="3" fillId="0" borderId="5" xfId="0" applyFont="1" applyBorder="1" applyAlignment="1">
      <alignment wrapText="1"/>
    </xf>
    <xf numFmtId="0" fontId="3" fillId="0" borderId="69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49" fontId="3" fillId="0" borderId="73" xfId="0" applyNumberFormat="1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2" fontId="3" fillId="0" borderId="75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/>
    </xf>
    <xf numFmtId="164" fontId="4" fillId="0" borderId="78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1" fillId="0" borderId="79" xfId="0" applyNumberFormat="1" applyFont="1" applyBorder="1" applyAlignment="1" applyProtection="1">
      <alignment horizontal="center" vertical="center"/>
      <protection locked="0"/>
    </xf>
    <xf numFmtId="164" fontId="1" fillId="0" borderId="80" xfId="0" applyNumberFormat="1" applyFont="1" applyBorder="1" applyAlignment="1">
      <alignment horizontal="center" vertical="center"/>
    </xf>
    <xf numFmtId="2" fontId="1" fillId="0" borderId="80" xfId="0" applyNumberFormat="1" applyFont="1" applyBorder="1" applyAlignment="1" applyProtection="1">
      <alignment horizontal="center" vertical="center"/>
      <protection locked="0"/>
    </xf>
    <xf numFmtId="0" fontId="4" fillId="0" borderId="81" xfId="0" applyFont="1" applyBorder="1" applyAlignment="1">
      <alignment horizontal="center" vertical="center"/>
    </xf>
    <xf numFmtId="2" fontId="1" fillId="0" borderId="80" xfId="0" applyNumberFormat="1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/>
    </xf>
    <xf numFmtId="2" fontId="1" fillId="0" borderId="80" xfId="0" quotePrefix="1" applyNumberFormat="1" applyFont="1" applyBorder="1" applyAlignment="1">
      <alignment horizontal="center" vertical="center"/>
    </xf>
    <xf numFmtId="2" fontId="1" fillId="0" borderId="82" xfId="0" applyNumberFormat="1" applyFont="1" applyBorder="1" applyAlignment="1">
      <alignment horizontal="center" vertical="center"/>
    </xf>
    <xf numFmtId="164" fontId="3" fillId="0" borderId="84" xfId="0" applyNumberFormat="1" applyFont="1" applyBorder="1" applyAlignment="1" applyProtection="1">
      <alignment horizontal="center" vertical="center"/>
      <protection locked="0"/>
    </xf>
    <xf numFmtId="1" fontId="3" fillId="0" borderId="84" xfId="0" applyNumberFormat="1" applyFont="1" applyBorder="1" applyAlignment="1" applyProtection="1">
      <alignment horizontal="center" vertical="center"/>
      <protection locked="0"/>
    </xf>
    <xf numFmtId="2" fontId="3" fillId="0" borderId="84" xfId="0" applyNumberFormat="1" applyFont="1" applyBorder="1" applyAlignment="1" applyProtection="1">
      <alignment horizontal="center" vertical="center"/>
      <protection locked="0"/>
    </xf>
    <xf numFmtId="2" fontId="3" fillId="0" borderId="72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3" fillId="5" borderId="1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" fillId="0" borderId="15" xfId="0" applyFont="1" applyBorder="1"/>
    <xf numFmtId="2" fontId="1" fillId="0" borderId="15" xfId="0" applyNumberFormat="1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1" fontId="1" fillId="0" borderId="15" xfId="0" quotePrefix="1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3" fillId="4" borderId="85" xfId="0" applyFont="1" applyFill="1" applyBorder="1" applyAlignment="1">
      <alignment horizontal="center" vertical="center" wrapText="1"/>
    </xf>
    <xf numFmtId="0" fontId="1" fillId="5" borderId="8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3" fillId="0" borderId="91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92" xfId="0" applyFont="1" applyBorder="1" applyAlignment="1">
      <alignment horizontal="center" vertical="center"/>
    </xf>
    <xf numFmtId="164" fontId="1" fillId="0" borderId="69" xfId="0" quotePrefix="1" applyNumberFormat="1" applyFont="1" applyBorder="1" applyAlignment="1">
      <alignment horizontal="center" vertical="center"/>
    </xf>
    <xf numFmtId="164" fontId="1" fillId="0" borderId="46" xfId="0" quotePrefix="1" applyNumberFormat="1" applyFont="1" applyBorder="1" applyAlignment="1">
      <alignment horizontal="center" vertical="center"/>
    </xf>
    <xf numFmtId="164" fontId="1" fillId="0" borderId="56" xfId="0" quotePrefix="1" applyNumberFormat="1" applyFont="1" applyBorder="1" applyAlignment="1">
      <alignment horizontal="center" vertical="center"/>
    </xf>
    <xf numFmtId="164" fontId="1" fillId="0" borderId="94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164" fontId="4" fillId="0" borderId="83" xfId="0" applyNumberFormat="1" applyFont="1" applyBorder="1" applyAlignment="1">
      <alignment horizontal="center" vertical="center"/>
    </xf>
    <xf numFmtId="1" fontId="4" fillId="0" borderId="83" xfId="0" quotePrefix="1" applyNumberFormat="1" applyFont="1" applyBorder="1" applyAlignment="1">
      <alignment horizontal="center" vertical="center"/>
    </xf>
    <xf numFmtId="2" fontId="4" fillId="0" borderId="84" xfId="0" applyNumberFormat="1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2" fontId="4" fillId="0" borderId="84" xfId="0" quotePrefix="1" applyNumberFormat="1" applyFont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164" fontId="1" fillId="0" borderId="93" xfId="0" quotePrefix="1" applyNumberFormat="1" applyFont="1" applyBorder="1" applyAlignment="1">
      <alignment horizontal="center" vertical="center"/>
    </xf>
    <xf numFmtId="2" fontId="4" fillId="0" borderId="7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7" borderId="56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7" borderId="66" xfId="0" applyFont="1" applyFill="1" applyBorder="1" applyAlignment="1">
      <alignment horizontal="center" vertical="center"/>
    </xf>
    <xf numFmtId="0" fontId="3" fillId="0" borderId="67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3" xfId="0" applyFont="1" applyFill="1" applyBorder="1" applyAlignment="1">
      <alignment horizontal="center" vertical="center" wrapText="1"/>
    </xf>
    <xf numFmtId="0" fontId="3" fillId="5" borderId="84" xfId="0" applyFont="1" applyFill="1" applyBorder="1" applyAlignment="1">
      <alignment horizontal="center" vertical="center" wrapText="1"/>
    </xf>
    <xf numFmtId="0" fontId="3" fillId="6" borderId="77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7" borderId="89" xfId="0" applyFont="1" applyFill="1" applyBorder="1" applyAlignment="1">
      <alignment horizontal="center" vertical="center"/>
    </xf>
    <xf numFmtId="0" fontId="3" fillId="7" borderId="64" xfId="0" applyFont="1" applyFill="1" applyBorder="1" applyAlignment="1">
      <alignment horizontal="center" vertical="center"/>
    </xf>
    <xf numFmtId="0" fontId="3" fillId="7" borderId="6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33C90-E03F-4935-8686-BD6091BA3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6B30F-19BE-4593-956F-0692F432E9FC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1A6982-D535-409D-A8EE-5CFACD8BB061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11E658-C88A-4056-8960-87836A9F37A4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26FA8-5DA3-40B9-AD40-53FC3A0461B0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E75813-B25E-432E-8589-FCFEFBF8A943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ECC8B7-6BE1-4E58-AA93-14390758FBE5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625C0-7B87-4E07-9C7B-1CB2F4C146DB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9D5409-BD15-47F0-9658-C61FC1291727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6D82-C3B2-4E77-99B6-568475500067}">
  <dimension ref="A1:L58"/>
  <sheetViews>
    <sheetView tabSelected="1" view="pageBreakPreview" zoomScale="17" zoomScaleNormal="100" zoomScaleSheetLayoutView="17" workbookViewId="0">
      <selection activeCell="G21" sqref="G21"/>
    </sheetView>
  </sheetViews>
  <sheetFormatPr defaultColWidth="20.85546875" defaultRowHeight="114.75" customHeight="1"/>
  <cols>
    <col min="1" max="1" width="79.85546875" style="2" customWidth="1"/>
    <col min="2" max="2" width="139.7109375" style="2" customWidth="1"/>
    <col min="3" max="3" width="107.85546875" style="2" customWidth="1"/>
    <col min="4" max="4" width="115.28515625" style="2" customWidth="1"/>
    <col min="5" max="5" width="96.28515625" style="2" customWidth="1"/>
    <col min="6" max="6" width="102.5703125" style="2" customWidth="1"/>
    <col min="7" max="7" width="96.5703125" style="2" customWidth="1"/>
    <col min="8" max="8" width="102.28515625" style="2" customWidth="1"/>
    <col min="9" max="9" width="106.28515625" style="2" customWidth="1"/>
    <col min="10" max="10" width="119.140625" style="2" customWidth="1"/>
    <col min="11" max="11" width="97.28515625" style="2" customWidth="1"/>
    <col min="12" max="12" width="109.42578125" style="2" customWidth="1"/>
    <col min="13" max="16384" width="20.85546875" style="2"/>
  </cols>
  <sheetData>
    <row r="1" spans="1:12" ht="90" customHeight="1" thickBot="1">
      <c r="A1" s="1"/>
      <c r="B1" s="164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6"/>
    </row>
    <row r="2" spans="1:12" ht="179.25" customHeight="1" thickBot="1">
      <c r="A2" s="3"/>
      <c r="B2" s="167" t="s">
        <v>60</v>
      </c>
      <c r="C2" s="168"/>
      <c r="D2" s="168"/>
      <c r="E2" s="168"/>
      <c r="F2" s="168"/>
      <c r="G2" s="168"/>
      <c r="H2" s="168"/>
      <c r="I2" s="168"/>
      <c r="J2" s="168"/>
      <c r="K2" s="168"/>
      <c r="L2" s="169"/>
    </row>
    <row r="3" spans="1:12" ht="114.75" hidden="1" customHeight="1">
      <c r="A3" s="4"/>
      <c r="L3" s="5"/>
    </row>
    <row r="4" spans="1:12" ht="114.75" hidden="1" customHeight="1">
      <c r="A4" s="3"/>
      <c r="B4" s="170" t="s">
        <v>1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s="10" customFormat="1" ht="114.75" hidden="1" customHeight="1">
      <c r="A5" s="6"/>
      <c r="B5" s="171" t="s">
        <v>2</v>
      </c>
      <c r="C5" s="173" t="s">
        <v>3</v>
      </c>
      <c r="D5" s="175" t="s">
        <v>4</v>
      </c>
      <c r="E5" s="176" t="s">
        <v>5</v>
      </c>
      <c r="F5" s="171" t="s">
        <v>6</v>
      </c>
      <c r="G5" s="178" t="s">
        <v>7</v>
      </c>
      <c r="H5" s="179"/>
      <c r="I5" s="179"/>
      <c r="J5" s="179"/>
      <c r="K5" s="180"/>
      <c r="L5" s="181" t="s">
        <v>8</v>
      </c>
    </row>
    <row r="6" spans="1:12" s="19" customFormat="1" ht="184.5" hidden="1" customHeight="1">
      <c r="A6" s="11"/>
      <c r="B6" s="172"/>
      <c r="C6" s="174"/>
      <c r="D6" s="175"/>
      <c r="E6" s="177"/>
      <c r="F6" s="173"/>
      <c r="G6" s="15" t="s">
        <v>9</v>
      </c>
      <c r="H6" s="16" t="s">
        <v>10</v>
      </c>
      <c r="I6" s="17" t="s">
        <v>11</v>
      </c>
      <c r="J6" s="16" t="s">
        <v>12</v>
      </c>
      <c r="K6" s="18" t="s">
        <v>13</v>
      </c>
      <c r="L6" s="174"/>
    </row>
    <row r="7" spans="1:12" s="19" customFormat="1" ht="114.75" hidden="1" customHeight="1">
      <c r="A7" s="12" t="s">
        <v>14</v>
      </c>
      <c r="B7" s="20"/>
      <c r="C7" s="21"/>
      <c r="D7" s="7" t="s">
        <v>15</v>
      </c>
      <c r="E7" s="14">
        <v>50</v>
      </c>
      <c r="F7" s="7" t="s">
        <v>16</v>
      </c>
      <c r="G7" s="14" t="s">
        <v>17</v>
      </c>
      <c r="H7" s="7">
        <v>70</v>
      </c>
      <c r="I7" s="14">
        <v>120</v>
      </c>
      <c r="J7" s="7">
        <v>185</v>
      </c>
      <c r="K7" s="14">
        <v>215</v>
      </c>
      <c r="L7" s="7" t="s">
        <v>18</v>
      </c>
    </row>
    <row r="8" spans="1:12" s="19" customFormat="1" ht="114.75" hidden="1" customHeight="1">
      <c r="A8" s="182" t="s">
        <v>19</v>
      </c>
      <c r="B8" s="185"/>
      <c r="C8" s="22"/>
      <c r="D8" s="23"/>
      <c r="E8" s="24"/>
      <c r="F8" s="25"/>
      <c r="G8" s="25"/>
      <c r="H8" s="25"/>
      <c r="I8" s="25"/>
      <c r="J8" s="25"/>
      <c r="K8" s="25"/>
      <c r="L8" s="26"/>
    </row>
    <row r="9" spans="1:12" s="19" customFormat="1" ht="114.75" hidden="1" customHeight="1">
      <c r="A9" s="183"/>
      <c r="B9" s="186"/>
      <c r="C9" s="27"/>
      <c r="D9" s="28"/>
      <c r="E9" s="29"/>
      <c r="F9" s="30"/>
      <c r="G9" s="30"/>
      <c r="H9" s="30"/>
      <c r="I9" s="30"/>
      <c r="J9" s="30"/>
      <c r="K9" s="30"/>
      <c r="L9" s="31"/>
    </row>
    <row r="10" spans="1:12" s="19" customFormat="1" ht="114.75" hidden="1" customHeight="1">
      <c r="A10" s="183"/>
      <c r="B10" s="187"/>
      <c r="C10" s="27"/>
      <c r="D10" s="28"/>
      <c r="E10" s="29"/>
      <c r="F10" s="30"/>
      <c r="G10" s="30"/>
      <c r="H10" s="30"/>
      <c r="I10" s="30"/>
      <c r="J10" s="30"/>
      <c r="K10" s="30"/>
      <c r="L10" s="31"/>
    </row>
    <row r="11" spans="1:12" s="19" customFormat="1" ht="114.75" hidden="1" customHeight="1">
      <c r="A11" s="184"/>
      <c r="B11" s="187"/>
      <c r="C11" s="32"/>
      <c r="D11" s="33"/>
      <c r="E11" s="34"/>
      <c r="F11" s="35"/>
      <c r="G11" s="35"/>
      <c r="H11" s="35"/>
      <c r="I11" s="35"/>
      <c r="J11" s="35"/>
      <c r="K11" s="35"/>
      <c r="L11" s="36"/>
    </row>
    <row r="12" spans="1:12" s="19" customFormat="1" ht="114.75" hidden="1" customHeight="1">
      <c r="A12" s="37"/>
      <c r="B12" s="188" t="s">
        <v>20</v>
      </c>
      <c r="C12" s="189"/>
      <c r="D12" s="38" t="e">
        <f>AVERAGE(D8,D10)</f>
        <v>#DIV/0!</v>
      </c>
      <c r="E12" s="39" t="e">
        <f t="shared" ref="E12:L13" si="0">AVERAGE(E8,E10)</f>
        <v>#DIV/0!</v>
      </c>
      <c r="F12" s="40" t="e">
        <f t="shared" si="0"/>
        <v>#DIV/0!</v>
      </c>
      <c r="G12" s="40" t="e">
        <f t="shared" si="0"/>
        <v>#DIV/0!</v>
      </c>
      <c r="H12" s="40" t="e">
        <f t="shared" si="0"/>
        <v>#DIV/0!</v>
      </c>
      <c r="I12" s="40" t="e">
        <f t="shared" si="0"/>
        <v>#DIV/0!</v>
      </c>
      <c r="J12" s="40" t="e">
        <f t="shared" si="0"/>
        <v>#DIV/0!</v>
      </c>
      <c r="K12" s="40">
        <v>184</v>
      </c>
      <c r="L12" s="41" t="e">
        <f t="shared" si="0"/>
        <v>#DIV/0!</v>
      </c>
    </row>
    <row r="13" spans="1:12" s="19" customFormat="1" ht="114.75" hidden="1" customHeight="1">
      <c r="A13" s="6"/>
      <c r="B13" s="190" t="s">
        <v>21</v>
      </c>
      <c r="C13" s="189"/>
      <c r="D13" s="42" t="e">
        <f>AVERAGE(D9,D11)</f>
        <v>#DIV/0!</v>
      </c>
      <c r="E13" s="43" t="e">
        <f t="shared" si="0"/>
        <v>#DIV/0!</v>
      </c>
      <c r="F13" s="43" t="e">
        <f t="shared" si="0"/>
        <v>#DIV/0!</v>
      </c>
      <c r="G13" s="43" t="e">
        <f t="shared" si="0"/>
        <v>#DIV/0!</v>
      </c>
      <c r="H13" s="43" t="e">
        <f t="shared" si="0"/>
        <v>#DIV/0!</v>
      </c>
      <c r="I13" s="43" t="e">
        <f t="shared" si="0"/>
        <v>#DIV/0!</v>
      </c>
      <c r="J13" s="43" t="e">
        <f t="shared" si="0"/>
        <v>#DIV/0!</v>
      </c>
      <c r="K13" s="43" t="e">
        <f t="shared" si="0"/>
        <v>#DIV/0!</v>
      </c>
      <c r="L13" s="44" t="e">
        <f t="shared" si="0"/>
        <v>#DIV/0!</v>
      </c>
    </row>
    <row r="14" spans="1:12" s="19" customFormat="1" ht="114.75" customHeight="1" thickBot="1">
      <c r="A14" s="6"/>
      <c r="B14" s="10"/>
      <c r="C14" s="10"/>
      <c r="D14" s="45"/>
      <c r="E14" s="45"/>
      <c r="F14" s="45"/>
      <c r="G14" s="45"/>
      <c r="H14" s="45"/>
      <c r="I14" s="45"/>
      <c r="J14" s="45"/>
      <c r="K14" s="45"/>
      <c r="L14" s="46"/>
    </row>
    <row r="15" spans="1:12" s="19" customFormat="1" ht="114.75" customHeight="1">
      <c r="A15" s="47"/>
      <c r="B15" s="161" t="s">
        <v>22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3"/>
    </row>
    <row r="16" spans="1:12" s="19" customFormat="1" ht="114.75" customHeight="1" thickBot="1">
      <c r="A16" s="47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50"/>
    </row>
    <row r="17" spans="1:12" s="19" customFormat="1" ht="114.75" customHeight="1" thickBot="1">
      <c r="A17" s="3"/>
      <c r="B17" s="191" t="s">
        <v>1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3"/>
    </row>
    <row r="18" spans="1:12" s="19" customFormat="1" ht="114.75" customHeight="1" thickBot="1">
      <c r="A18" s="6"/>
      <c r="B18" s="171" t="s">
        <v>2</v>
      </c>
      <c r="C18" s="172" t="s">
        <v>3</v>
      </c>
      <c r="D18" s="175" t="s">
        <v>4</v>
      </c>
      <c r="E18" s="176" t="s">
        <v>5</v>
      </c>
      <c r="F18" s="175" t="s">
        <v>6</v>
      </c>
      <c r="G18" s="195" t="s">
        <v>7</v>
      </c>
      <c r="H18" s="196"/>
      <c r="I18" s="195"/>
      <c r="J18" s="196"/>
      <c r="K18" s="195"/>
      <c r="L18" s="197" t="s">
        <v>8</v>
      </c>
    </row>
    <row r="19" spans="1:12" s="19" customFormat="1" ht="114.75" customHeight="1" thickBot="1">
      <c r="A19" s="11"/>
      <c r="B19" s="172"/>
      <c r="C19" s="194"/>
      <c r="D19" s="173"/>
      <c r="E19" s="177"/>
      <c r="F19" s="173"/>
      <c r="G19" s="15" t="s">
        <v>9</v>
      </c>
      <c r="H19" s="7" t="s">
        <v>10</v>
      </c>
      <c r="I19" s="15" t="s">
        <v>11</v>
      </c>
      <c r="J19" s="7" t="s">
        <v>12</v>
      </c>
      <c r="K19" s="15" t="s">
        <v>13</v>
      </c>
      <c r="L19" s="198"/>
    </row>
    <row r="20" spans="1:12" s="19" customFormat="1" ht="114.75" customHeight="1" thickBot="1">
      <c r="A20" s="12" t="s">
        <v>14</v>
      </c>
      <c r="B20" s="51"/>
      <c r="C20" s="52"/>
      <c r="D20" s="8" t="s">
        <v>15</v>
      </c>
      <c r="E20" s="9" t="s">
        <v>23</v>
      </c>
      <c r="F20" s="8" t="s">
        <v>24</v>
      </c>
      <c r="G20" s="9" t="s">
        <v>17</v>
      </c>
      <c r="H20" s="8">
        <v>70</v>
      </c>
      <c r="I20" s="9">
        <v>120</v>
      </c>
      <c r="J20" s="8">
        <v>185</v>
      </c>
      <c r="K20" s="9">
        <v>215</v>
      </c>
      <c r="L20" s="13" t="s">
        <v>18</v>
      </c>
    </row>
    <row r="21" spans="1:12" s="19" customFormat="1" ht="114.75" customHeight="1" thickBot="1">
      <c r="A21" s="199" t="s">
        <v>19</v>
      </c>
      <c r="B21" s="53" t="s">
        <v>25</v>
      </c>
      <c r="C21" s="54" t="s">
        <v>26</v>
      </c>
      <c r="D21" s="55">
        <v>721.3</v>
      </c>
      <c r="E21" s="56">
        <v>16.399999999999999</v>
      </c>
      <c r="F21" s="55">
        <v>91.1</v>
      </c>
      <c r="G21" s="57">
        <v>37</v>
      </c>
      <c r="H21" s="58">
        <v>49</v>
      </c>
      <c r="I21" s="57">
        <v>69</v>
      </c>
      <c r="J21" s="58">
        <v>128</v>
      </c>
      <c r="K21" s="57">
        <v>175</v>
      </c>
      <c r="L21" s="55">
        <v>64.5</v>
      </c>
    </row>
    <row r="22" spans="1:12" s="19" customFormat="1" ht="114.75" hidden="1" customHeight="1" thickBot="1">
      <c r="A22" s="200"/>
      <c r="B22" s="60"/>
      <c r="C22" s="54"/>
      <c r="D22" s="58"/>
      <c r="E22" s="56"/>
      <c r="F22" s="58"/>
      <c r="G22" s="57"/>
      <c r="H22" s="58"/>
      <c r="I22" s="57"/>
      <c r="J22" s="58"/>
      <c r="K22" s="57"/>
      <c r="L22" s="58"/>
    </row>
    <row r="23" spans="1:12" s="19" customFormat="1" ht="114.75" hidden="1" customHeight="1" thickBot="1">
      <c r="A23" s="201"/>
      <c r="B23" s="61" t="s">
        <v>27</v>
      </c>
      <c r="C23" s="62" t="s">
        <v>26</v>
      </c>
      <c r="D23" s="63">
        <f>AVERAGE(D21:D22)</f>
        <v>721.3</v>
      </c>
      <c r="E23" s="63">
        <f t="shared" ref="E23:L23" si="1">AVERAGE(E21:E22)</f>
        <v>16.399999999999999</v>
      </c>
      <c r="F23" s="64">
        <f t="shared" si="1"/>
        <v>91.1</v>
      </c>
      <c r="G23" s="63">
        <f t="shared" si="1"/>
        <v>37</v>
      </c>
      <c r="H23" s="64">
        <f t="shared" si="1"/>
        <v>49</v>
      </c>
      <c r="I23" s="64">
        <f t="shared" si="1"/>
        <v>69</v>
      </c>
      <c r="J23" s="63">
        <f t="shared" si="1"/>
        <v>128</v>
      </c>
      <c r="K23" s="64">
        <f t="shared" si="1"/>
        <v>175</v>
      </c>
      <c r="L23" s="64">
        <f t="shared" si="1"/>
        <v>64.5</v>
      </c>
    </row>
    <row r="24" spans="1:12" s="19" customFormat="1" ht="114.75" customHeight="1" thickBot="1">
      <c r="A24" s="6"/>
      <c r="B24" s="10"/>
      <c r="D24" s="65"/>
      <c r="E24" s="65"/>
      <c r="F24" s="65"/>
      <c r="G24" s="65"/>
      <c r="H24" s="65"/>
      <c r="I24" s="65"/>
      <c r="J24" s="65"/>
      <c r="K24" s="65"/>
      <c r="L24" s="66"/>
    </row>
    <row r="25" spans="1:12" s="19" customFormat="1" ht="114.75" customHeight="1" thickBot="1">
      <c r="A25" s="67" t="s">
        <v>28</v>
      </c>
      <c r="B25" s="202" t="s">
        <v>29</v>
      </c>
      <c r="C25" s="203"/>
      <c r="D25" s="203"/>
      <c r="E25" s="203"/>
      <c r="F25" s="203"/>
      <c r="G25" s="203"/>
      <c r="H25" s="204"/>
      <c r="L25" s="68"/>
    </row>
    <row r="26" spans="1:12" ht="114.75" customHeight="1" thickBot="1">
      <c r="A26" s="69"/>
      <c r="B26" s="205" t="s">
        <v>2</v>
      </c>
      <c r="C26" s="206"/>
      <c r="D26" s="207" t="s">
        <v>4</v>
      </c>
      <c r="E26" s="209" t="s">
        <v>5</v>
      </c>
      <c r="F26" s="207" t="s">
        <v>30</v>
      </c>
      <c r="G26" s="209" t="s">
        <v>31</v>
      </c>
      <c r="H26" s="207" t="s">
        <v>32</v>
      </c>
      <c r="I26" s="71"/>
      <c r="J26" s="71"/>
      <c r="K26" s="71"/>
      <c r="L26" s="68"/>
    </row>
    <row r="27" spans="1:12" ht="85.5" customHeight="1" thickBot="1">
      <c r="A27" s="69"/>
      <c r="B27" s="205"/>
      <c r="C27" s="206"/>
      <c r="D27" s="208"/>
      <c r="E27" s="177"/>
      <c r="F27" s="208"/>
      <c r="G27" s="177"/>
      <c r="H27" s="208"/>
      <c r="I27" s="71"/>
      <c r="J27" s="71"/>
      <c r="K27" s="71"/>
      <c r="L27" s="68"/>
    </row>
    <row r="28" spans="1:12" ht="120.75" thickBot="1">
      <c r="A28" s="12" t="s">
        <v>14</v>
      </c>
      <c r="B28" s="72"/>
      <c r="C28" s="73"/>
      <c r="D28" s="7" t="s">
        <v>33</v>
      </c>
      <c r="E28" s="74">
        <v>50</v>
      </c>
      <c r="F28" s="75">
        <v>46</v>
      </c>
      <c r="G28" s="76" t="s">
        <v>34</v>
      </c>
      <c r="H28" s="75">
        <v>3</v>
      </c>
      <c r="I28" s="71"/>
      <c r="J28" s="71"/>
      <c r="K28" s="71"/>
      <c r="L28" s="68"/>
    </row>
    <row r="29" spans="1:12" ht="111.75" customHeight="1" thickBot="1">
      <c r="A29" s="77" t="s">
        <v>35</v>
      </c>
      <c r="B29" s="210" t="s">
        <v>36</v>
      </c>
      <c r="C29" s="211"/>
      <c r="D29" s="78" t="s">
        <v>37</v>
      </c>
      <c r="E29" s="79">
        <v>11.7</v>
      </c>
      <c r="F29" s="79">
        <v>51.8</v>
      </c>
      <c r="G29" s="79">
        <v>70</v>
      </c>
      <c r="H29" s="79" t="s">
        <v>38</v>
      </c>
      <c r="I29" s="71"/>
      <c r="J29" s="71"/>
      <c r="K29" s="71"/>
      <c r="L29" s="68"/>
    </row>
    <row r="30" spans="1:12" ht="114.75" customHeight="1" thickBot="1">
      <c r="A30" s="80"/>
      <c r="B30" s="81"/>
      <c r="C30" s="81"/>
      <c r="D30" s="82"/>
      <c r="E30" s="82"/>
      <c r="F30" s="82"/>
      <c r="G30" s="82"/>
      <c r="H30" s="83"/>
      <c r="I30" s="84"/>
      <c r="J30" s="85"/>
      <c r="K30" s="85"/>
      <c r="L30" s="86"/>
    </row>
    <row r="31" spans="1:12" ht="114.75" customHeight="1" thickBot="1">
      <c r="A31" s="3"/>
      <c r="B31" s="212" t="s">
        <v>39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4"/>
    </row>
    <row r="32" spans="1:12" ht="126.75" customHeight="1" thickBot="1">
      <c r="A32" s="87"/>
      <c r="B32" s="194" t="s">
        <v>2</v>
      </c>
      <c r="C32" s="215"/>
      <c r="D32" s="218" t="s">
        <v>4</v>
      </c>
      <c r="E32" s="219" t="s">
        <v>40</v>
      </c>
      <c r="F32" s="219" t="s">
        <v>41</v>
      </c>
      <c r="G32" s="219" t="s">
        <v>42</v>
      </c>
      <c r="H32" s="216" t="s">
        <v>43</v>
      </c>
      <c r="I32" s="206"/>
      <c r="J32" s="209"/>
      <c r="K32" s="209"/>
      <c r="L32" s="220"/>
    </row>
    <row r="33" spans="1:12" ht="216" customHeight="1" thickBot="1">
      <c r="A33" s="87"/>
      <c r="B33" s="216"/>
      <c r="C33" s="217"/>
      <c r="D33" s="218"/>
      <c r="E33" s="174"/>
      <c r="F33" s="174"/>
      <c r="G33" s="174"/>
      <c r="H33" s="70" t="s">
        <v>44</v>
      </c>
      <c r="I33" s="88" t="s">
        <v>45</v>
      </c>
      <c r="J33" s="89" t="s">
        <v>46</v>
      </c>
      <c r="K33" s="90" t="s">
        <v>47</v>
      </c>
      <c r="L33" s="91" t="s">
        <v>48</v>
      </c>
    </row>
    <row r="34" spans="1:12" ht="159.75" customHeight="1" thickBot="1">
      <c r="A34" s="7" t="s">
        <v>14</v>
      </c>
      <c r="B34" s="221"/>
      <c r="C34" s="222"/>
      <c r="D34" s="92" t="s">
        <v>17</v>
      </c>
      <c r="E34" s="7">
        <v>480</v>
      </c>
      <c r="F34" s="93" t="s">
        <v>49</v>
      </c>
      <c r="G34" s="94">
        <v>0.05</v>
      </c>
      <c r="H34" s="95">
        <v>0</v>
      </c>
      <c r="I34" s="96">
        <v>1</v>
      </c>
      <c r="J34" s="97" t="s">
        <v>50</v>
      </c>
      <c r="K34" s="97" t="s">
        <v>50</v>
      </c>
      <c r="L34" s="97">
        <v>2</v>
      </c>
    </row>
    <row r="35" spans="1:12" ht="114.75" customHeight="1" thickBot="1">
      <c r="A35" s="98" t="s">
        <v>51</v>
      </c>
      <c r="B35" s="223" t="s">
        <v>52</v>
      </c>
      <c r="C35" s="224"/>
      <c r="D35" s="99">
        <f>AVERAGE(581.6,582.7)</f>
        <v>582.15000000000009</v>
      </c>
      <c r="E35" s="99">
        <f>AVERAGE(284,270)</f>
        <v>277</v>
      </c>
      <c r="F35" s="99">
        <f>AVERAGE(6.06,6.58)</f>
        <v>6.32</v>
      </c>
      <c r="G35" s="99" t="s">
        <v>53</v>
      </c>
      <c r="H35" s="160">
        <v>0</v>
      </c>
      <c r="I35" s="160">
        <v>0</v>
      </c>
      <c r="J35" s="99">
        <f>AVERAGE(0.02,0.01)</f>
        <v>1.4999999999999999E-2</v>
      </c>
      <c r="K35" s="99">
        <f>AVERAGE(97.87,98.33)</f>
        <v>98.1</v>
      </c>
      <c r="L35" s="160">
        <f>AVERAGE(0.19,0.3)</f>
        <v>0.245</v>
      </c>
    </row>
    <row r="36" spans="1:12" ht="114.75" hidden="1" customHeight="1" thickBot="1">
      <c r="A36" s="59"/>
      <c r="B36" s="225" t="s">
        <v>54</v>
      </c>
      <c r="C36" s="226"/>
      <c r="D36" s="101"/>
      <c r="E36" s="102"/>
      <c r="F36" s="103"/>
      <c r="G36" s="104"/>
      <c r="H36" s="105"/>
      <c r="I36" s="105"/>
      <c r="J36" s="106"/>
      <c r="K36" s="107"/>
      <c r="L36" s="108"/>
    </row>
    <row r="37" spans="1:12" s="113" customFormat="1" ht="114.75" hidden="1" customHeight="1" thickBot="1">
      <c r="A37" s="227" t="s">
        <v>27</v>
      </c>
      <c r="B37" s="228"/>
      <c r="C37" s="228"/>
      <c r="D37" s="109">
        <f>AVERAGE(D35:D36)</f>
        <v>582.15000000000009</v>
      </c>
      <c r="E37" s="110">
        <f t="shared" ref="E37:L37" si="2">AVERAGE(E35:E36)</f>
        <v>277</v>
      </c>
      <c r="F37" s="111">
        <f t="shared" si="2"/>
        <v>6.32</v>
      </c>
      <c r="G37" s="111" t="s">
        <v>53</v>
      </c>
      <c r="H37" s="111">
        <v>0</v>
      </c>
      <c r="I37" s="111">
        <v>0</v>
      </c>
      <c r="J37" s="111">
        <f t="shared" si="2"/>
        <v>1.4999999999999999E-2</v>
      </c>
      <c r="K37" s="111">
        <f t="shared" si="2"/>
        <v>98.1</v>
      </c>
      <c r="L37" s="112">
        <f t="shared" si="2"/>
        <v>0.245</v>
      </c>
    </row>
    <row r="38" spans="1:12" ht="114.75" customHeight="1">
      <c r="A38" s="114"/>
      <c r="B38" s="114"/>
      <c r="C38" s="114"/>
      <c r="D38" s="115"/>
      <c r="E38" s="116"/>
      <c r="F38" s="117"/>
      <c r="G38" s="117"/>
      <c r="H38" s="117"/>
      <c r="I38" s="117"/>
      <c r="J38" s="117"/>
      <c r="K38" s="117"/>
      <c r="L38" s="117"/>
    </row>
    <row r="39" spans="1:12" ht="114.75" customHeight="1" thickBot="1">
      <c r="A39" s="114"/>
      <c r="B39" s="114"/>
      <c r="C39" s="114"/>
      <c r="D39" s="115"/>
      <c r="E39" s="116"/>
      <c r="F39" s="117"/>
      <c r="G39" s="117"/>
      <c r="H39" s="117"/>
      <c r="I39" s="117"/>
      <c r="J39" s="117"/>
      <c r="K39" s="117"/>
      <c r="L39" s="117"/>
    </row>
    <row r="40" spans="1:12" ht="114.75" customHeight="1">
      <c r="A40" s="118"/>
      <c r="B40" s="119"/>
      <c r="C40" s="120"/>
      <c r="D40" s="121"/>
      <c r="E40" s="122"/>
      <c r="F40" s="121"/>
      <c r="G40" s="123" t="s">
        <v>55</v>
      </c>
      <c r="H40" s="124"/>
      <c r="I40" s="124"/>
      <c r="J40" s="125"/>
      <c r="K40" s="126"/>
      <c r="L40" s="127"/>
    </row>
    <row r="41" spans="1:12" ht="114.75" customHeight="1">
      <c r="A41" s="100"/>
      <c r="B41" s="114"/>
      <c r="D41" s="117"/>
      <c r="E41" s="128"/>
      <c r="F41" s="117"/>
      <c r="G41" s="129"/>
      <c r="H41" s="130"/>
      <c r="I41" s="130"/>
      <c r="J41" s="19"/>
      <c r="K41" s="131"/>
      <c r="L41" s="132"/>
    </row>
    <row r="42" spans="1:12" s="19" customFormat="1" ht="114.75" customHeight="1" thickBot="1">
      <c r="A42" s="3"/>
      <c r="B42" s="191" t="s">
        <v>1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3"/>
    </row>
    <row r="43" spans="1:12" s="19" customFormat="1" ht="114.75" customHeight="1" thickBot="1">
      <c r="A43" s="6"/>
      <c r="B43" s="171" t="s">
        <v>56</v>
      </c>
      <c r="C43" s="172" t="s">
        <v>3</v>
      </c>
      <c r="D43" s="175" t="s">
        <v>4</v>
      </c>
      <c r="E43" s="176" t="s">
        <v>5</v>
      </c>
      <c r="F43" s="175" t="s">
        <v>6</v>
      </c>
      <c r="G43" s="195" t="s">
        <v>7</v>
      </c>
      <c r="H43" s="196"/>
      <c r="I43" s="195"/>
      <c r="J43" s="196"/>
      <c r="K43" s="195"/>
      <c r="L43" s="197" t="s">
        <v>8</v>
      </c>
    </row>
    <row r="44" spans="1:12" s="19" customFormat="1" ht="114.75" customHeight="1" thickBot="1">
      <c r="A44" s="11"/>
      <c r="B44" s="172"/>
      <c r="C44" s="194"/>
      <c r="D44" s="173"/>
      <c r="E44" s="177"/>
      <c r="F44" s="173"/>
      <c r="G44" s="15" t="s">
        <v>9</v>
      </c>
      <c r="H44" s="7" t="s">
        <v>10</v>
      </c>
      <c r="I44" s="15" t="s">
        <v>11</v>
      </c>
      <c r="J44" s="7" t="s">
        <v>12</v>
      </c>
      <c r="K44" s="15" t="s">
        <v>13</v>
      </c>
      <c r="L44" s="198"/>
    </row>
    <row r="45" spans="1:12" s="19" customFormat="1" ht="114.75" customHeight="1" thickBot="1">
      <c r="A45" s="12" t="s">
        <v>14</v>
      </c>
      <c r="B45" s="51"/>
      <c r="C45" s="133"/>
      <c r="D45" s="7" t="s">
        <v>15</v>
      </c>
      <c r="E45" s="14" t="s">
        <v>23</v>
      </c>
      <c r="F45" s="7" t="s">
        <v>24</v>
      </c>
      <c r="G45" s="14" t="s">
        <v>17</v>
      </c>
      <c r="H45" s="7">
        <v>70</v>
      </c>
      <c r="I45" s="14">
        <v>120</v>
      </c>
      <c r="J45" s="7">
        <v>185</v>
      </c>
      <c r="K45" s="14">
        <v>215</v>
      </c>
      <c r="L45" s="16" t="s">
        <v>18</v>
      </c>
    </row>
    <row r="46" spans="1:12" s="19" customFormat="1" ht="114.75" customHeight="1" thickBot="1">
      <c r="A46" s="77" t="s">
        <v>19</v>
      </c>
      <c r="B46" s="134" t="s">
        <v>57</v>
      </c>
      <c r="C46" s="135" t="s">
        <v>26</v>
      </c>
      <c r="D46" s="139">
        <v>743</v>
      </c>
      <c r="E46" s="137">
        <v>49.3</v>
      </c>
      <c r="F46" s="136">
        <v>91.7</v>
      </c>
      <c r="G46" s="138">
        <v>32.700000000000003</v>
      </c>
      <c r="H46" s="139">
        <v>57</v>
      </c>
      <c r="I46" s="138">
        <v>100.7</v>
      </c>
      <c r="J46" s="139">
        <v>161.6</v>
      </c>
      <c r="K46" s="138">
        <v>188.5</v>
      </c>
      <c r="L46" s="136">
        <v>54.9</v>
      </c>
    </row>
    <row r="47" spans="1:12" s="19" customFormat="1" ht="124.5" customHeight="1" thickBot="1">
      <c r="A47" s="6"/>
      <c r="B47" s="10"/>
      <c r="C47" s="10"/>
      <c r="D47" s="45"/>
      <c r="E47" s="45"/>
      <c r="F47" s="45"/>
      <c r="G47" s="45"/>
      <c r="H47" s="45"/>
      <c r="I47" s="128"/>
      <c r="J47" s="2"/>
      <c r="K47" s="2"/>
      <c r="L47" s="5"/>
    </row>
    <row r="48" spans="1:12" s="19" customFormat="1" ht="114.75" customHeight="1" thickBot="1">
      <c r="A48" s="140" t="s">
        <v>28</v>
      </c>
      <c r="B48" s="229" t="s">
        <v>29</v>
      </c>
      <c r="C48" s="230"/>
      <c r="D48" s="230"/>
      <c r="E48" s="230"/>
      <c r="F48" s="230"/>
      <c r="G48" s="230"/>
      <c r="H48" s="231"/>
      <c r="L48" s="68"/>
    </row>
    <row r="49" spans="1:12" s="19" customFormat="1" ht="114.75" customHeight="1">
      <c r="A49" s="69"/>
      <c r="B49" s="232" t="s">
        <v>56</v>
      </c>
      <c r="C49" s="233"/>
      <c r="D49" s="236" t="s">
        <v>4</v>
      </c>
      <c r="E49" s="236" t="s">
        <v>5</v>
      </c>
      <c r="F49" s="236" t="s">
        <v>30</v>
      </c>
      <c r="G49" s="238" t="s">
        <v>31</v>
      </c>
      <c r="H49" s="173" t="s">
        <v>32</v>
      </c>
      <c r="I49" s="71"/>
      <c r="J49" s="71"/>
      <c r="K49" s="71"/>
      <c r="L49" s="68"/>
    </row>
    <row r="50" spans="1:12" s="19" customFormat="1" ht="114.75" customHeight="1" thickBot="1">
      <c r="A50" s="69"/>
      <c r="B50" s="234"/>
      <c r="C50" s="235"/>
      <c r="D50" s="207"/>
      <c r="E50" s="237"/>
      <c r="F50" s="237"/>
      <c r="G50" s="239"/>
      <c r="H50" s="240"/>
      <c r="I50" s="71"/>
      <c r="J50" s="71"/>
      <c r="K50" s="71"/>
      <c r="L50" s="68"/>
    </row>
    <row r="51" spans="1:12" s="19" customFormat="1" ht="114.75" customHeight="1" thickBot="1">
      <c r="A51" s="8" t="s">
        <v>14</v>
      </c>
      <c r="B51" s="73"/>
      <c r="C51" s="73"/>
      <c r="D51" s="7" t="s">
        <v>33</v>
      </c>
      <c r="E51" s="74">
        <v>1500</v>
      </c>
      <c r="F51" s="75">
        <v>46</v>
      </c>
      <c r="G51" s="76" t="s">
        <v>34</v>
      </c>
      <c r="H51" s="141">
        <v>3</v>
      </c>
      <c r="I51" s="142"/>
      <c r="J51" s="71"/>
      <c r="K51" s="71"/>
      <c r="L51" s="68"/>
    </row>
    <row r="52" spans="1:12" s="19" customFormat="1" ht="114.75" customHeight="1" thickBot="1">
      <c r="A52" s="143" t="s">
        <v>35</v>
      </c>
      <c r="B52" s="243" t="s">
        <v>57</v>
      </c>
      <c r="C52" s="244"/>
      <c r="D52" s="144">
        <v>825.6</v>
      </c>
      <c r="E52" s="145">
        <v>28.2</v>
      </c>
      <c r="F52" s="146">
        <v>53.4</v>
      </c>
      <c r="G52" s="159">
        <v>63</v>
      </c>
      <c r="H52" s="147">
        <v>0.5</v>
      </c>
      <c r="I52" s="148"/>
      <c r="J52" s="148"/>
      <c r="K52" s="148"/>
      <c r="L52" s="149"/>
    </row>
    <row r="53" spans="1:12" ht="114.75" customHeight="1" thickBot="1">
      <c r="A53" s="150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2"/>
    </row>
    <row r="54" spans="1:12" ht="114.75" customHeight="1" thickBot="1">
      <c r="A54" s="3"/>
      <c r="B54" s="245" t="s">
        <v>39</v>
      </c>
      <c r="C54" s="246"/>
      <c r="D54" s="246"/>
      <c r="E54" s="246"/>
      <c r="F54" s="246"/>
      <c r="G54" s="246"/>
      <c r="H54" s="246"/>
      <c r="I54" s="246"/>
      <c r="J54" s="246"/>
      <c r="K54" s="246"/>
      <c r="L54" s="247"/>
    </row>
    <row r="55" spans="1:12" ht="126.75" customHeight="1" thickBot="1">
      <c r="A55" s="87"/>
      <c r="B55" s="194" t="s">
        <v>56</v>
      </c>
      <c r="C55" s="215"/>
      <c r="D55" s="218" t="s">
        <v>4</v>
      </c>
      <c r="E55" s="219" t="s">
        <v>40</v>
      </c>
      <c r="F55" s="219" t="s">
        <v>41</v>
      </c>
      <c r="G55" s="219" t="s">
        <v>42</v>
      </c>
      <c r="H55" s="216" t="s">
        <v>43</v>
      </c>
      <c r="I55" s="206"/>
      <c r="J55" s="209"/>
      <c r="K55" s="209"/>
      <c r="L55" s="220"/>
    </row>
    <row r="56" spans="1:12" ht="216" customHeight="1" thickBot="1">
      <c r="A56" s="87"/>
      <c r="B56" s="216"/>
      <c r="C56" s="217"/>
      <c r="D56" s="218"/>
      <c r="E56" s="174"/>
      <c r="F56" s="174"/>
      <c r="G56" s="174"/>
      <c r="H56" s="70" t="s">
        <v>44</v>
      </c>
      <c r="I56" s="88" t="s">
        <v>45</v>
      </c>
      <c r="J56" s="89" t="s">
        <v>46</v>
      </c>
      <c r="K56" s="90" t="s">
        <v>47</v>
      </c>
      <c r="L56" s="91" t="s">
        <v>48</v>
      </c>
    </row>
    <row r="57" spans="1:12" ht="159.75" customHeight="1" thickBot="1">
      <c r="A57" s="7" t="s">
        <v>14</v>
      </c>
      <c r="B57" s="221"/>
      <c r="C57" s="222"/>
      <c r="D57" s="92" t="s">
        <v>17</v>
      </c>
      <c r="E57" s="7">
        <v>480</v>
      </c>
      <c r="F57" s="93" t="s">
        <v>49</v>
      </c>
      <c r="G57" s="94">
        <v>0.05</v>
      </c>
      <c r="H57" s="95">
        <v>0</v>
      </c>
      <c r="I57" s="96">
        <v>1</v>
      </c>
      <c r="J57" s="97" t="s">
        <v>50</v>
      </c>
      <c r="K57" s="97" t="s">
        <v>50</v>
      </c>
      <c r="L57" s="97">
        <v>2</v>
      </c>
    </row>
    <row r="58" spans="1:12" ht="114.75" customHeight="1" thickBot="1">
      <c r="A58" s="77" t="s">
        <v>51</v>
      </c>
      <c r="B58" s="241" t="s">
        <v>58</v>
      </c>
      <c r="C58" s="242"/>
      <c r="D58" s="153">
        <v>558.29999999999995</v>
      </c>
      <c r="E58" s="154" t="s">
        <v>59</v>
      </c>
      <c r="F58" s="155">
        <v>14.68</v>
      </c>
      <c r="G58" s="156" t="s">
        <v>53</v>
      </c>
      <c r="H58" s="157">
        <v>0</v>
      </c>
      <c r="I58" s="157">
        <v>0</v>
      </c>
      <c r="J58" s="155">
        <v>41.41</v>
      </c>
      <c r="K58" s="155">
        <v>57.92</v>
      </c>
      <c r="L58" s="158">
        <v>0.4</v>
      </c>
    </row>
  </sheetData>
  <mergeCells count="69">
    <mergeCell ref="B57:C57"/>
    <mergeCell ref="B58:C58"/>
    <mergeCell ref="B52:C52"/>
    <mergeCell ref="B54:L54"/>
    <mergeCell ref="B55:C56"/>
    <mergeCell ref="D55:D56"/>
    <mergeCell ref="E55:E56"/>
    <mergeCell ref="F55:F56"/>
    <mergeCell ref="G55:G56"/>
    <mergeCell ref="H55:L55"/>
    <mergeCell ref="G43:K43"/>
    <mergeCell ref="L43:L44"/>
    <mergeCell ref="B48:H48"/>
    <mergeCell ref="B49:C50"/>
    <mergeCell ref="D49:D50"/>
    <mergeCell ref="E49:E50"/>
    <mergeCell ref="F49:F50"/>
    <mergeCell ref="G49:G50"/>
    <mergeCell ref="H49:H50"/>
    <mergeCell ref="B43:B44"/>
    <mergeCell ref="C43:C44"/>
    <mergeCell ref="D43:D44"/>
    <mergeCell ref="E43:E44"/>
    <mergeCell ref="F43:F44"/>
    <mergeCell ref="B34:C34"/>
    <mergeCell ref="B35:C35"/>
    <mergeCell ref="B36:C36"/>
    <mergeCell ref="A37:C37"/>
    <mergeCell ref="B42:L42"/>
    <mergeCell ref="B29:C29"/>
    <mergeCell ref="B31:L31"/>
    <mergeCell ref="B32:C33"/>
    <mergeCell ref="D32:D33"/>
    <mergeCell ref="E32:E33"/>
    <mergeCell ref="F32:F33"/>
    <mergeCell ref="G32:G33"/>
    <mergeCell ref="H32:L32"/>
    <mergeCell ref="A21:A23"/>
    <mergeCell ref="B25:H25"/>
    <mergeCell ref="B26:C27"/>
    <mergeCell ref="D26:D27"/>
    <mergeCell ref="E26:E27"/>
    <mergeCell ref="F26:F27"/>
    <mergeCell ref="G26:G27"/>
    <mergeCell ref="H26:H27"/>
    <mergeCell ref="B17:L17"/>
    <mergeCell ref="B18:B19"/>
    <mergeCell ref="C18:C19"/>
    <mergeCell ref="D18:D19"/>
    <mergeCell ref="E18:E19"/>
    <mergeCell ref="F18:F19"/>
    <mergeCell ref="G18:K18"/>
    <mergeCell ref="L18:L19"/>
    <mergeCell ref="A8:A11"/>
    <mergeCell ref="B8:B9"/>
    <mergeCell ref="B10:B11"/>
    <mergeCell ref="B12:C12"/>
    <mergeCell ref="B13:C13"/>
    <mergeCell ref="B15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23" right="0.7" top="0.16" bottom="0.16" header="0.3" footer="0.16"/>
  <pageSetup paperSize="9" scale="1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SEU7YU5J4REP-309372809-79885</_dlc_DocId>
    <_dlc_DocIdUrl xmlns="999f919b-ab5a-4db1-a56a-2b12b49855bf">
      <Url>https://swpgh.sharepoint.com/sites/swpnpa/_layouts/15/DocIdRedir.aspx?ID=SEU7YU5J4REP-309372809-79885</Url>
      <Description>SEU7YU5J4REP-309372809-79885</Description>
    </_dlc_DocIdUrl>
  </documentManagement>
</p:properties>
</file>

<file path=customXml/itemProps1.xml><?xml version="1.0" encoding="utf-8"?>
<ds:datastoreItem xmlns:ds="http://schemas.openxmlformats.org/officeDocument/2006/customXml" ds:itemID="{55D41357-2F24-464B-A319-35F277679B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8EBD4B-959D-4684-9A5B-AD57F2502B8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8ABE8BA-3600-440B-954E-62E0D00C8E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61A0271-7F88-412F-AA33-F18FE8D3BFD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15 -21</vt:lpstr>
      <vt:lpstr>'SEPT 15 -21'!Print_Area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2024-11-13T20:18:00Z</dcterms:created>
  <dcterms:modified xsi:type="dcterms:W3CDTF">2024-12-17T11:01:26Z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369b4726-5a36-4b28-ad08-26be3a21414c</vt:lpwstr>
  </property>
  <property fmtid="{D5CDD505-2E9C-101B-9397-08002B2CF9AE}" pid="4" name="MediaServiceImageTags">
    <vt:lpwstr/>
  </property>
</Properties>
</file>