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" documentId="8_{F05B8FB2-EBA2-4FBF-B545-20CD9498E023}" xr6:coauthVersionLast="47" xr6:coauthVersionMax="47" xr10:uidLastSave="{E2310633-78DB-4CC2-A0A9-640BE0072DDA}"/>
  <bookViews>
    <workbookView xWindow="-120" yWindow="-120" windowWidth="29040" windowHeight="15720" xr2:uid="{F066370C-9377-45D7-8103-D5C99CC07657}"/>
  </bookViews>
  <sheets>
    <sheet name="SEPT 8 - 14" sheetId="1" r:id="rId1"/>
  </sheets>
  <definedNames>
    <definedName name="_xlnm.Print_Area" localSheetId="0">'SEPT 8 - 14'!$A$1:$M$35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K35" i="1"/>
  <c r="J35" i="1"/>
  <c r="F35" i="1"/>
  <c r="E35" i="1"/>
  <c r="D35" i="1"/>
  <c r="L23" i="1"/>
  <c r="K23" i="1"/>
  <c r="J23" i="1"/>
  <c r="I23" i="1"/>
  <c r="H23" i="1"/>
  <c r="G23" i="1"/>
  <c r="F23" i="1"/>
  <c r="E23" i="1"/>
  <c r="D23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<sst xmlns="http://schemas.openxmlformats.org/spreadsheetml/2006/main" count="83" uniqueCount="54">
  <si>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</si>
  <si>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</si>
  <si>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</si>
  <si>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</si>
  <si>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</si>
  <si>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</si>
  <si>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</si>
  <si>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</si>
  <si>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</si>
  <si>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</si>
  <si>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</si>
  <si>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</si>
  <si>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</si>
  <si>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</si>
  <si>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</si>
  <si>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</si>
  <si>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</si>
  <si>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</si>
  <si>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</si>
  <si>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</si>
  <si>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</si>
  <si>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</si>
  <si>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IMPORT</t>
  </si>
  <si>
    <t xml:space="preserve">Regular 50
</t>
  </si>
  <si>
    <t xml:space="preserve">Regular 91
Premium 95 </t>
  </si>
  <si>
    <t>MT MINERVA JULIE</t>
  </si>
  <si>
    <t>Regular</t>
  </si>
  <si>
    <t>MT ST HELEN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</si>
  <si>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</si>
  <si>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</si>
  <si>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</si>
  <si>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</si>
  <si>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</si>
  <si>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</si>
  <si>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</si>
  <si>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</si>
  <si>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</si>
  <si>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AVAX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</si>
  <si>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</si>
  <si>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</si>
  <si>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</si>
  <si>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</si>
  <si>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</si>
  <si>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</si>
  <si>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</si>
  <si>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</si>
  <si>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</si>
  <si>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</si>
  <si>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</si>
  <si>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</si>
  <si>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</si>
  <si>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SURVILLE</t>
  </si>
  <si>
    <t>&lt;0.05</t>
  </si>
  <si>
    <t xml:space="preserve"> Petroleum Products  Quality  Indicative
 September 8, 2024 -  September 14,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</si>
</sst>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164" fontId="1" fillId="0" borderId="50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164" fontId="3" fillId="0" borderId="5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5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0" borderId="44" xfId="0" applyNumberFormat="1" applyFont="1" applyBorder="1" applyAlignment="1">
      <alignment horizontal="center" vertical="center" wrapText="1"/>
    </xf>
    <xf numFmtId="164" fontId="3" fillId="0" borderId="59" xfId="0" applyNumberFormat="1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/>
    <xf numFmtId="0" fontId="1" fillId="0" borderId="63" xfId="0" applyFont="1" applyBorder="1"/>
    <xf numFmtId="0" fontId="3" fillId="0" borderId="5" xfId="0" applyFont="1" applyBorder="1" applyAlignment="1">
      <alignment wrapText="1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49" fontId="3" fillId="0" borderId="73" xfId="0" applyNumberFormat="1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2" fontId="3" fillId="0" borderId="75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164" fontId="4" fillId="0" borderId="76" xfId="0" applyNumberFormat="1" applyFont="1" applyBorder="1" applyAlignment="1">
      <alignment horizontal="center" vertical="center"/>
    </xf>
    <xf numFmtId="2" fontId="4" fillId="0" borderId="77" xfId="0" applyNumberFormat="1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2" fontId="4" fillId="0" borderId="77" xfId="0" quotePrefix="1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64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9571AD-0DA4-4A1D-B6FC-2295CE81A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0E64D-D73B-4B72-9806-32FF74E44B70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89B87C-6D39-4F5B-AD19-2A04ADC2C053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7673E0-6C29-418E-A23C-2CA64CC8E41F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C82327-0D5C-4720-B23C-8449E7633242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5D2F7F-5374-42F1-88A7-79AD98188A5E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C296CC-E2B1-4A5D-AA0F-B75E8CF2895D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331531-699D-495F-B172-D197EC4D77AB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CF7010-4F18-4415-8807-3DE93AC7FCE2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C9FA-C7A7-494C-AB0A-A7A365F99647}">
  <dimension ref="A1:L35"/>
  <sheetViews>
    <sheetView tabSelected="1" view="pageBreakPreview" zoomScale="17" zoomScaleNormal="100" zoomScaleSheetLayoutView="17" workbookViewId="0">
      <selection activeCell="D21" sqref="D21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ht="179.25" customHeight="1" thickBot="1">
      <c r="A2" s="3"/>
      <c r="B2" s="106" t="s">
        <v>53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2" ht="114.75" hidden="1" customHeight="1">
      <c r="A3" s="4"/>
      <c r="L3" s="5"/>
    </row>
    <row r="4" spans="1:12" ht="114.75" hidden="1" customHeight="1">
      <c r="A4" s="3"/>
      <c r="B4" s="109" t="s">
        <v>1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s="10" customFormat="1" ht="114.75" hidden="1" customHeight="1">
      <c r="A5" s="6"/>
      <c r="B5" s="110" t="s">
        <v>2</v>
      </c>
      <c r="C5" s="112" t="s">
        <v>3</v>
      </c>
      <c r="D5" s="114" t="s">
        <v>4</v>
      </c>
      <c r="E5" s="115" t="s">
        <v>5</v>
      </c>
      <c r="F5" s="110" t="s">
        <v>6</v>
      </c>
      <c r="G5" s="117" t="s">
        <v>7</v>
      </c>
      <c r="H5" s="118"/>
      <c r="I5" s="118"/>
      <c r="J5" s="118"/>
      <c r="K5" s="119"/>
      <c r="L5" s="120" t="s">
        <v>8</v>
      </c>
    </row>
    <row r="6" spans="1:12" s="19" customFormat="1" ht="184.5" hidden="1" customHeight="1">
      <c r="A6" s="11"/>
      <c r="B6" s="111"/>
      <c r="C6" s="113"/>
      <c r="D6" s="114"/>
      <c r="E6" s="116"/>
      <c r="F6" s="112"/>
      <c r="G6" s="15" t="s">
        <v>9</v>
      </c>
      <c r="H6" s="16" t="s">
        <v>10</v>
      </c>
      <c r="I6" s="17" t="s">
        <v>11</v>
      </c>
      <c r="J6" s="16" t="s">
        <v>12</v>
      </c>
      <c r="K6" s="18" t="s">
        <v>13</v>
      </c>
      <c r="L6" s="113"/>
    </row>
    <row r="7" spans="1:12" s="19" customFormat="1" ht="114.75" hidden="1" customHeight="1">
      <c r="A7" s="12" t="s">
        <v>14</v>
      </c>
      <c r="B7" s="20"/>
      <c r="C7" s="21"/>
      <c r="D7" s="7" t="s">
        <v>15</v>
      </c>
      <c r="E7" s="14">
        <v>50</v>
      </c>
      <c r="F7" s="7" t="s">
        <v>16</v>
      </c>
      <c r="G7" s="14" t="s">
        <v>17</v>
      </c>
      <c r="H7" s="7">
        <v>70</v>
      </c>
      <c r="I7" s="14">
        <v>120</v>
      </c>
      <c r="J7" s="7">
        <v>185</v>
      </c>
      <c r="K7" s="14">
        <v>215</v>
      </c>
      <c r="L7" s="7" t="s">
        <v>18</v>
      </c>
    </row>
    <row r="8" spans="1:12" s="19" customFormat="1" ht="114.75" hidden="1" customHeight="1">
      <c r="A8" s="121" t="s">
        <v>19</v>
      </c>
      <c r="B8" s="124"/>
      <c r="C8" s="22"/>
      <c r="D8" s="23"/>
      <c r="E8" s="24"/>
      <c r="F8" s="25"/>
      <c r="G8" s="25"/>
      <c r="H8" s="25"/>
      <c r="I8" s="25"/>
      <c r="J8" s="25"/>
      <c r="K8" s="25"/>
      <c r="L8" s="26"/>
    </row>
    <row r="9" spans="1:12" s="19" customFormat="1" ht="114.75" hidden="1" customHeight="1">
      <c r="A9" s="122"/>
      <c r="B9" s="125"/>
      <c r="C9" s="27"/>
      <c r="D9" s="28"/>
      <c r="E9" s="29"/>
      <c r="F9" s="30"/>
      <c r="G9" s="30"/>
      <c r="H9" s="30"/>
      <c r="I9" s="30"/>
      <c r="J9" s="30"/>
      <c r="K9" s="30"/>
      <c r="L9" s="31"/>
    </row>
    <row r="10" spans="1:12" s="19" customFormat="1" ht="114.75" hidden="1" customHeight="1">
      <c r="A10" s="122"/>
      <c r="B10" s="126"/>
      <c r="C10" s="27"/>
      <c r="D10" s="28"/>
      <c r="E10" s="29"/>
      <c r="F10" s="30"/>
      <c r="G10" s="30"/>
      <c r="H10" s="30"/>
      <c r="I10" s="30"/>
      <c r="J10" s="30"/>
      <c r="K10" s="30"/>
      <c r="L10" s="31"/>
    </row>
    <row r="11" spans="1:12" s="19" customFormat="1" ht="114.75" hidden="1" customHeight="1">
      <c r="A11" s="123"/>
      <c r="B11" s="126"/>
      <c r="C11" s="32"/>
      <c r="D11" s="33"/>
      <c r="E11" s="34"/>
      <c r="F11" s="35"/>
      <c r="G11" s="35"/>
      <c r="H11" s="35"/>
      <c r="I11" s="35"/>
      <c r="J11" s="35"/>
      <c r="K11" s="35"/>
      <c r="L11" s="36"/>
    </row>
    <row r="12" spans="1:12" s="19" customFormat="1" ht="114.75" hidden="1" customHeight="1">
      <c r="A12" s="37"/>
      <c r="B12" s="127" t="s">
        <v>20</v>
      </c>
      <c r="C12" s="128"/>
      <c r="D12" s="38" t="e">
        <f>AVERAGE(D8,D10)</f>
        <v>#DIV/0!</v>
      </c>
      <c r="E12" s="39" t="e">
        <f t="shared" ref="E12:L13" si="0">AVERAGE(E8,E10)</f>
        <v>#DIV/0!</v>
      </c>
      <c r="F12" s="40" t="e">
        <f t="shared" si="0"/>
        <v>#DIV/0!</v>
      </c>
      <c r="G12" s="40" t="e">
        <f t="shared" si="0"/>
        <v>#DIV/0!</v>
      </c>
      <c r="H12" s="40" t="e">
        <f t="shared" si="0"/>
        <v>#DIV/0!</v>
      </c>
      <c r="I12" s="40" t="e">
        <f t="shared" si="0"/>
        <v>#DIV/0!</v>
      </c>
      <c r="J12" s="40" t="e">
        <f t="shared" si="0"/>
        <v>#DIV/0!</v>
      </c>
      <c r="K12" s="40">
        <v>184</v>
      </c>
      <c r="L12" s="41" t="e">
        <f t="shared" si="0"/>
        <v>#DIV/0!</v>
      </c>
    </row>
    <row r="13" spans="1:12" s="19" customFormat="1" ht="114.75" hidden="1" customHeight="1">
      <c r="A13" s="6"/>
      <c r="B13" s="129" t="s">
        <v>21</v>
      </c>
      <c r="C13" s="128"/>
      <c r="D13" s="42" t="e">
        <f>AVERAGE(D9,D11)</f>
        <v>#DIV/0!</v>
      </c>
      <c r="E13" s="43" t="e">
        <f t="shared" si="0"/>
        <v>#DIV/0!</v>
      </c>
      <c r="F13" s="43" t="e">
        <f t="shared" si="0"/>
        <v>#DIV/0!</v>
      </c>
      <c r="G13" s="43" t="e">
        <f t="shared" si="0"/>
        <v>#DIV/0!</v>
      </c>
      <c r="H13" s="43" t="e">
        <f t="shared" si="0"/>
        <v>#DIV/0!</v>
      </c>
      <c r="I13" s="43" t="e">
        <f t="shared" si="0"/>
        <v>#DIV/0!</v>
      </c>
      <c r="J13" s="43" t="e">
        <f t="shared" si="0"/>
        <v>#DIV/0!</v>
      </c>
      <c r="K13" s="43" t="e">
        <f t="shared" si="0"/>
        <v>#DIV/0!</v>
      </c>
      <c r="L13" s="44" t="e">
        <f t="shared" si="0"/>
        <v>#DIV/0!</v>
      </c>
    </row>
    <row r="14" spans="1:12" s="19" customFormat="1" ht="114.75" customHeight="1">
      <c r="A14" s="6"/>
      <c r="B14" s="10"/>
      <c r="C14" s="10"/>
      <c r="D14" s="45"/>
      <c r="E14" s="45"/>
      <c r="F14" s="45"/>
      <c r="G14" s="45"/>
      <c r="H14" s="45"/>
      <c r="I14" s="45"/>
      <c r="J14" s="45"/>
      <c r="K14" s="45"/>
      <c r="L14" s="46"/>
    </row>
    <row r="15" spans="1:12" s="19" customFormat="1" ht="114.75" customHeight="1">
      <c r="A15" s="47"/>
      <c r="B15" s="101" t="s">
        <v>22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2"/>
    </row>
    <row r="16" spans="1:12" s="19" customFormat="1" ht="114.75" customHeight="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</row>
    <row r="17" spans="1:12" s="19" customFormat="1" ht="114.75" customHeight="1" thickBot="1">
      <c r="A17" s="3"/>
      <c r="B17" s="130" t="s">
        <v>1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2"/>
    </row>
    <row r="18" spans="1:12" s="19" customFormat="1" ht="114.75" customHeight="1" thickBot="1">
      <c r="A18" s="6"/>
      <c r="B18" s="110" t="s">
        <v>2</v>
      </c>
      <c r="C18" s="111" t="s">
        <v>3</v>
      </c>
      <c r="D18" s="114" t="s">
        <v>4</v>
      </c>
      <c r="E18" s="115" t="s">
        <v>5</v>
      </c>
      <c r="F18" s="114" t="s">
        <v>6</v>
      </c>
      <c r="G18" s="134" t="s">
        <v>7</v>
      </c>
      <c r="H18" s="135"/>
      <c r="I18" s="134"/>
      <c r="J18" s="135"/>
      <c r="K18" s="134"/>
      <c r="L18" s="136" t="s">
        <v>8</v>
      </c>
    </row>
    <row r="19" spans="1:12" s="19" customFormat="1" ht="114.75" customHeight="1" thickBot="1">
      <c r="A19" s="11"/>
      <c r="B19" s="111"/>
      <c r="C19" s="133"/>
      <c r="D19" s="112"/>
      <c r="E19" s="116"/>
      <c r="F19" s="112"/>
      <c r="G19" s="15" t="s">
        <v>9</v>
      </c>
      <c r="H19" s="7" t="s">
        <v>10</v>
      </c>
      <c r="I19" s="15" t="s">
        <v>11</v>
      </c>
      <c r="J19" s="7" t="s">
        <v>12</v>
      </c>
      <c r="K19" s="15" t="s">
        <v>13</v>
      </c>
      <c r="L19" s="137"/>
    </row>
    <row r="20" spans="1:12" s="19" customFormat="1" ht="114.75" customHeight="1" thickBot="1">
      <c r="A20" s="12" t="s">
        <v>14</v>
      </c>
      <c r="B20" s="50"/>
      <c r="C20" s="51"/>
      <c r="D20" s="8" t="s">
        <v>15</v>
      </c>
      <c r="E20" s="9" t="s">
        <v>23</v>
      </c>
      <c r="F20" s="8" t="s">
        <v>24</v>
      </c>
      <c r="G20" s="9" t="s">
        <v>17</v>
      </c>
      <c r="H20" s="8">
        <v>70</v>
      </c>
      <c r="I20" s="9">
        <v>120</v>
      </c>
      <c r="J20" s="8">
        <v>185</v>
      </c>
      <c r="K20" s="9">
        <v>215</v>
      </c>
      <c r="L20" s="13" t="s">
        <v>18</v>
      </c>
    </row>
    <row r="21" spans="1:12" s="19" customFormat="1" ht="114.75" customHeight="1" thickBot="1">
      <c r="A21" s="138" t="s">
        <v>19</v>
      </c>
      <c r="B21" s="52" t="s">
        <v>25</v>
      </c>
      <c r="C21" s="53" t="s">
        <v>26</v>
      </c>
      <c r="D21" s="54">
        <v>741.9</v>
      </c>
      <c r="E21" s="55">
        <v>34.5</v>
      </c>
      <c r="F21" s="54">
        <v>91.2</v>
      </c>
      <c r="G21" s="56">
        <v>30.4</v>
      </c>
      <c r="H21" s="57">
        <v>51.8</v>
      </c>
      <c r="I21" s="56">
        <v>102.2</v>
      </c>
      <c r="J21" s="57">
        <v>161.69999999999999</v>
      </c>
      <c r="K21" s="56">
        <v>193.7</v>
      </c>
      <c r="L21" s="54">
        <v>58.6</v>
      </c>
    </row>
    <row r="22" spans="1:12" s="19" customFormat="1" ht="114.75" customHeight="1" thickBot="1">
      <c r="A22" s="139"/>
      <c r="B22" s="58" t="s">
        <v>27</v>
      </c>
      <c r="C22" s="53" t="s">
        <v>26</v>
      </c>
      <c r="D22" s="57">
        <v>722.5</v>
      </c>
      <c r="E22" s="55">
        <v>36.799999999999997</v>
      </c>
      <c r="F22" s="57">
        <v>91</v>
      </c>
      <c r="G22" s="56">
        <v>30.4</v>
      </c>
      <c r="H22" s="57">
        <v>49.2</v>
      </c>
      <c r="I22" s="56">
        <v>84.7</v>
      </c>
      <c r="J22" s="57">
        <v>152.19999999999999</v>
      </c>
      <c r="K22" s="56">
        <v>184.2</v>
      </c>
      <c r="L22" s="57">
        <v>63.2</v>
      </c>
    </row>
    <row r="23" spans="1:12" s="19" customFormat="1" ht="114.75" customHeight="1" thickBot="1">
      <c r="A23" s="140"/>
      <c r="B23" s="59" t="s">
        <v>28</v>
      </c>
      <c r="C23" s="60" t="s">
        <v>26</v>
      </c>
      <c r="D23" s="61">
        <f>AVERAGE(D21:D22)</f>
        <v>732.2</v>
      </c>
      <c r="E23" s="61">
        <f t="shared" ref="E23:L23" si="1">AVERAGE(E21:E22)</f>
        <v>35.65</v>
      </c>
      <c r="F23" s="62">
        <f t="shared" si="1"/>
        <v>91.1</v>
      </c>
      <c r="G23" s="61">
        <f t="shared" si="1"/>
        <v>30.4</v>
      </c>
      <c r="H23" s="62">
        <f t="shared" si="1"/>
        <v>50.5</v>
      </c>
      <c r="I23" s="62">
        <f t="shared" si="1"/>
        <v>93.45</v>
      </c>
      <c r="J23" s="61">
        <f t="shared" si="1"/>
        <v>156.94999999999999</v>
      </c>
      <c r="K23" s="62">
        <f t="shared" si="1"/>
        <v>188.95</v>
      </c>
      <c r="L23" s="62">
        <f t="shared" si="1"/>
        <v>60.900000000000006</v>
      </c>
    </row>
    <row r="24" spans="1:12" s="19" customFormat="1" ht="114.75" customHeight="1" thickBot="1">
      <c r="A24" s="6"/>
      <c r="B24" s="10"/>
      <c r="D24" s="63"/>
      <c r="E24" s="63"/>
      <c r="F24" s="63"/>
      <c r="G24" s="63"/>
      <c r="H24" s="63"/>
      <c r="I24" s="63"/>
      <c r="J24" s="63"/>
      <c r="K24" s="63"/>
      <c r="L24" s="64"/>
    </row>
    <row r="25" spans="1:12" s="19" customFormat="1" ht="114.75" customHeight="1" thickBot="1">
      <c r="A25" s="65" t="s">
        <v>29</v>
      </c>
      <c r="B25" s="141" t="s">
        <v>30</v>
      </c>
      <c r="C25" s="142"/>
      <c r="D25" s="142"/>
      <c r="E25" s="142"/>
      <c r="F25" s="142"/>
      <c r="G25" s="142"/>
      <c r="H25" s="143"/>
      <c r="L25" s="66"/>
    </row>
    <row r="26" spans="1:12" ht="114.75" customHeight="1" thickBot="1">
      <c r="A26" s="67"/>
      <c r="B26" s="144" t="s">
        <v>2</v>
      </c>
      <c r="C26" s="145"/>
      <c r="D26" s="146" t="s">
        <v>4</v>
      </c>
      <c r="E26" s="148" t="s">
        <v>5</v>
      </c>
      <c r="F26" s="146" t="s">
        <v>31</v>
      </c>
      <c r="G26" s="148" t="s">
        <v>32</v>
      </c>
      <c r="H26" s="146" t="s">
        <v>33</v>
      </c>
      <c r="I26" s="69"/>
      <c r="J26" s="69"/>
      <c r="K26" s="69"/>
      <c r="L26" s="66"/>
    </row>
    <row r="27" spans="1:12" ht="85.5" customHeight="1" thickBot="1">
      <c r="A27" s="67"/>
      <c r="B27" s="144"/>
      <c r="C27" s="145"/>
      <c r="D27" s="147"/>
      <c r="E27" s="116"/>
      <c r="F27" s="147"/>
      <c r="G27" s="116"/>
      <c r="H27" s="147"/>
      <c r="I27" s="69"/>
      <c r="J27" s="69"/>
      <c r="K27" s="69"/>
      <c r="L27" s="66"/>
    </row>
    <row r="28" spans="1:12" ht="120.75" thickBot="1">
      <c r="A28" s="12" t="s">
        <v>14</v>
      </c>
      <c r="B28" s="70"/>
      <c r="C28" s="71"/>
      <c r="D28" s="7" t="s">
        <v>34</v>
      </c>
      <c r="E28" s="72">
        <v>50</v>
      </c>
      <c r="F28" s="73">
        <v>46</v>
      </c>
      <c r="G28" s="74" t="s">
        <v>35</v>
      </c>
      <c r="H28" s="73">
        <v>3</v>
      </c>
      <c r="I28" s="69"/>
      <c r="J28" s="69"/>
      <c r="K28" s="69"/>
      <c r="L28" s="66"/>
    </row>
    <row r="29" spans="1:12" ht="111.75" customHeight="1" thickBot="1">
      <c r="A29" s="75" t="s">
        <v>36</v>
      </c>
      <c r="B29" s="153" t="s">
        <v>37</v>
      </c>
      <c r="C29" s="154"/>
      <c r="D29" s="76">
        <v>830.1</v>
      </c>
      <c r="E29" s="77">
        <v>7.5</v>
      </c>
      <c r="F29" s="77">
        <v>53.1</v>
      </c>
      <c r="G29" s="77">
        <v>62</v>
      </c>
      <c r="H29" s="77">
        <v>1</v>
      </c>
      <c r="I29" s="69"/>
      <c r="J29" s="69"/>
      <c r="K29" s="69"/>
      <c r="L29" s="66"/>
    </row>
    <row r="30" spans="1:12" ht="114.75" customHeight="1" thickBot="1">
      <c r="A30" s="78"/>
      <c r="B30" s="79"/>
      <c r="C30" s="79"/>
      <c r="D30" s="80"/>
      <c r="E30" s="80"/>
      <c r="F30" s="80"/>
      <c r="G30" s="80"/>
      <c r="H30" s="81"/>
      <c r="I30" s="82"/>
      <c r="J30" s="83"/>
      <c r="K30" s="83"/>
      <c r="L30" s="84"/>
    </row>
    <row r="31" spans="1:12" ht="114.75" customHeight="1" thickBot="1">
      <c r="A31" s="3"/>
      <c r="B31" s="155" t="s">
        <v>38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7"/>
    </row>
    <row r="32" spans="1:12" ht="126.75" customHeight="1" thickBot="1">
      <c r="A32" s="85"/>
      <c r="B32" s="133" t="s">
        <v>2</v>
      </c>
      <c r="C32" s="158"/>
      <c r="D32" s="161" t="s">
        <v>4</v>
      </c>
      <c r="E32" s="162" t="s">
        <v>39</v>
      </c>
      <c r="F32" s="162" t="s">
        <v>40</v>
      </c>
      <c r="G32" s="162" t="s">
        <v>41</v>
      </c>
      <c r="H32" s="159" t="s">
        <v>42</v>
      </c>
      <c r="I32" s="145"/>
      <c r="J32" s="148"/>
      <c r="K32" s="148"/>
      <c r="L32" s="163"/>
    </row>
    <row r="33" spans="1:12" ht="216" customHeight="1" thickBot="1">
      <c r="A33" s="85"/>
      <c r="B33" s="159"/>
      <c r="C33" s="160"/>
      <c r="D33" s="161"/>
      <c r="E33" s="113"/>
      <c r="F33" s="113"/>
      <c r="G33" s="113"/>
      <c r="H33" s="68" t="s">
        <v>43</v>
      </c>
      <c r="I33" s="86" t="s">
        <v>44</v>
      </c>
      <c r="J33" s="87" t="s">
        <v>45</v>
      </c>
      <c r="K33" s="88" t="s">
        <v>46</v>
      </c>
      <c r="L33" s="89" t="s">
        <v>47</v>
      </c>
    </row>
    <row r="34" spans="1:12" ht="159.75" customHeight="1" thickBot="1">
      <c r="A34" s="7" t="s">
        <v>14</v>
      </c>
      <c r="B34" s="149"/>
      <c r="C34" s="150"/>
      <c r="D34" s="90" t="s">
        <v>17</v>
      </c>
      <c r="E34" s="7">
        <v>480</v>
      </c>
      <c r="F34" s="91" t="s">
        <v>48</v>
      </c>
      <c r="G34" s="92">
        <v>0.05</v>
      </c>
      <c r="H34" s="93">
        <v>0</v>
      </c>
      <c r="I34" s="94">
        <v>1</v>
      </c>
      <c r="J34" s="95" t="s">
        <v>49</v>
      </c>
      <c r="K34" s="95" t="s">
        <v>49</v>
      </c>
      <c r="L34" s="95">
        <v>2</v>
      </c>
    </row>
    <row r="35" spans="1:12" ht="114.75" customHeight="1" thickBot="1">
      <c r="A35" s="75" t="s">
        <v>50</v>
      </c>
      <c r="B35" s="151" t="s">
        <v>51</v>
      </c>
      <c r="C35" s="152"/>
      <c r="D35" s="96">
        <f>(575.7+577.3)/2</f>
        <v>576.5</v>
      </c>
      <c r="E35" s="96">
        <f>(318+308)/2</f>
        <v>313</v>
      </c>
      <c r="F35" s="97">
        <f>(8.46+9.06)/2</f>
        <v>8.7600000000000016</v>
      </c>
      <c r="G35" s="98" t="s">
        <v>52</v>
      </c>
      <c r="H35" s="99">
        <v>0</v>
      </c>
      <c r="I35" s="99">
        <v>0</v>
      </c>
      <c r="J35" s="97">
        <f>(2.18+2.22)/2</f>
        <v>2.2000000000000002</v>
      </c>
      <c r="K35" s="97">
        <f>(97.73+97.67)/2</f>
        <v>97.7</v>
      </c>
      <c r="L35" s="100">
        <f>(0.09+0.11)/2</f>
        <v>0.1</v>
      </c>
    </row>
  </sheetData>
  <mergeCells count="42">
    <mergeCell ref="B34:C34"/>
    <mergeCell ref="B35:C35"/>
    <mergeCell ref="B29:C29"/>
    <mergeCell ref="B31:L31"/>
    <mergeCell ref="B32:C33"/>
    <mergeCell ref="D32:D33"/>
    <mergeCell ref="E32:E33"/>
    <mergeCell ref="F32:F33"/>
    <mergeCell ref="G32:G33"/>
    <mergeCell ref="H32:L32"/>
    <mergeCell ref="A21:A23"/>
    <mergeCell ref="B25:H25"/>
    <mergeCell ref="B26:C27"/>
    <mergeCell ref="D26:D27"/>
    <mergeCell ref="E26:E27"/>
    <mergeCell ref="F26:F27"/>
    <mergeCell ref="G26:G27"/>
    <mergeCell ref="H26:H27"/>
    <mergeCell ref="B17:L17"/>
    <mergeCell ref="B18:B19"/>
    <mergeCell ref="C18:C19"/>
    <mergeCell ref="D18:D19"/>
    <mergeCell ref="E18:E19"/>
    <mergeCell ref="F18:F19"/>
    <mergeCell ref="G18:K18"/>
    <mergeCell ref="L18:L19"/>
    <mergeCell ref="A8:A11"/>
    <mergeCell ref="B8:B9"/>
    <mergeCell ref="B10:B11"/>
    <mergeCell ref="B12:C12"/>
    <mergeCell ref="B13:C13"/>
    <mergeCell ref="B15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SEU7YU5J4REP-309372809-79883</_dlc_DocId>
    <_dlc_DocIdUrl xmlns="999f919b-ab5a-4db1-a56a-2b12b49855bf">
      <Url>https://swpgh.sharepoint.com/sites/swpnpa/_layouts/15/DocIdRedir.aspx?ID=SEU7YU5J4REP-309372809-79883</Url>
      <Description>SEU7YU5J4REP-309372809-79883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2400B0C-EA9B-4619-AF86-6C2E4C0727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A99DA8-DC78-4372-9AF5-62B0EE95B71B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888F64AD-706D-4763-A8F4-778C2B88BE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DFC982-7C3D-4D66-8FE6-0E4F0DDAE3B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8 - 14</vt:lpstr>
      <vt:lpstr>'SEPT 8 - 14'!Print_Area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2024-11-13T20:15:31Z</dcterms:created>
  <dcterms:modified xsi:type="dcterms:W3CDTF">2024-12-17T11:02:58Z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6a60ef44-7459-45ee-8f2d-1a282e816be9</vt:lpwstr>
  </property>
  <property fmtid="{D5CDD505-2E9C-101B-9397-08002B2CF9AE}" pid="4" name="MediaServiceImageTags">
    <vt:lpwstr/>
  </property>
</Properties>
</file>