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BEC0FB95-950C-472F-8D4D-3034230373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<sst xmlns="http://schemas.openxmlformats.org/spreadsheetml/2006/main" count="205" uniqueCount="205">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</sst>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0" fontId="1" fillId="0" borderId="0" xfId="0" applyNumberFormat="1" applyFont="1" applyAlignment="1">
      <alignment vertical="top" wrapText="1"/>
    </xf>
    <xf numFmtId="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topLeftCell="A84" workbookViewId="0">
      <selection activeCell="J88" sqref="J88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</cols>
  <sheetData>
    <row r="1" spans="1:9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4">
        <v>0.25150787394357199</v>
      </c>
      <c r="H2" s="1">
        <v>0.13257759784075601</v>
      </c>
      <c r="I2">
        <f>18/72</f>
        <v>0.25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4">
        <v>3.3850635327206099E-2</v>
      </c>
      <c r="H3" s="1">
        <v>0.17111986581893401</v>
      </c>
      <c r="I3">
        <v>0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4">
        <v>8.5009719271280704E-2</v>
      </c>
      <c r="H4" s="1">
        <v>0.16288329189637199</v>
      </c>
      <c r="I4">
        <v>0</v>
      </c>
    </row>
    <row r="5" spans="1:9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4">
        <v>0.82482710659506198</v>
      </c>
      <c r="H5" s="1">
        <v>0.13663762655992501</v>
      </c>
      <c r="I5">
        <f>111/126</f>
        <v>0.88095238095238093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4">
        <v>3.0715396578538098E-2</v>
      </c>
      <c r="H6" s="1">
        <v>9.9468899090827304E-2</v>
      </c>
      <c r="I6">
        <v>0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5">
        <v>0</v>
      </c>
      <c r="H7" s="1">
        <v>0.18791252750183299</v>
      </c>
      <c r="I7">
        <v>0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4">
        <v>3.0776070740502901E-2</v>
      </c>
      <c r="H8" s="1">
        <v>0.133088392998685</v>
      </c>
      <c r="I8">
        <v>0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4">
        <v>0.40260000000000001</v>
      </c>
      <c r="H9" s="1">
        <v>8.3280557314756198E-2</v>
      </c>
      <c r="I9">
        <f>11/50</f>
        <v>0.22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5">
        <v>0</v>
      </c>
      <c r="H10" s="1">
        <v>6.8205128205128196E-2</v>
      </c>
      <c r="I10">
        <f>7/40</f>
        <v>0.17499999999999999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4">
        <v>0.54569010191742995</v>
      </c>
      <c r="H11" s="1">
        <v>9.1081593927893695E-2</v>
      </c>
      <c r="I11">
        <f>5/25</f>
        <v>0.2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4">
        <v>0.47180461043414001</v>
      </c>
      <c r="H12" s="1">
        <v>0.18208177501365699</v>
      </c>
      <c r="I12">
        <f>12/43</f>
        <v>0.27906976744186046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4">
        <v>0.72051274859050196</v>
      </c>
      <c r="H13" s="1">
        <v>0.109087287535411</v>
      </c>
      <c r="I13">
        <f>17/56</f>
        <v>0.30357142857142855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5">
        <v>0</v>
      </c>
      <c r="H14" s="1">
        <v>5.3564373200880498E-2</v>
      </c>
      <c r="I14">
        <f>7/35</f>
        <v>0.2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4">
        <v>0.208527918781726</v>
      </c>
      <c r="H15" s="1">
        <v>0.25011276942085497</v>
      </c>
      <c r="I15">
        <f>36/126</f>
        <v>0.2857142857142857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4">
        <v>0.231871838111298</v>
      </c>
      <c r="H16" s="1">
        <v>0.18414763674986701</v>
      </c>
      <c r="I16">
        <v>0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4">
        <v>0.56262449911937296</v>
      </c>
      <c r="H17" s="1">
        <v>0.19690000975990599</v>
      </c>
      <c r="I17">
        <f>29/154</f>
        <v>0.18831168831168832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4">
        <v>0.68208282983631796</v>
      </c>
      <c r="H18" s="1">
        <v>7.1005211704193202E-2</v>
      </c>
      <c r="I18">
        <f>20/90</f>
        <v>0.22222222222222221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4">
        <v>0.153810931190942</v>
      </c>
      <c r="H19" s="1">
        <v>0.24453534031413601</v>
      </c>
      <c r="I19">
        <f>29/98</f>
        <v>0.29591836734693877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4">
        <v>0.546095170741564</v>
      </c>
      <c r="H20" s="1">
        <v>0.123212685549538</v>
      </c>
      <c r="I20">
        <f>26/117</f>
        <v>0.22222222222222221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4">
        <v>0.78627114164904899</v>
      </c>
      <c r="H21" s="1">
        <v>4.1658450009860001E-2</v>
      </c>
      <c r="I21">
        <f>7/35</f>
        <v>0.2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4">
        <v>0.37798619713325099</v>
      </c>
      <c r="H22" s="1">
        <v>0.26097457025145598</v>
      </c>
      <c r="I22">
        <f>5/25</f>
        <v>0.2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4">
        <v>4.2409943606859297E-2</v>
      </c>
      <c r="H23" s="1">
        <v>8.9949342301306898E-2</v>
      </c>
      <c r="I23">
        <v>0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5">
        <v>0</v>
      </c>
      <c r="H24" s="1">
        <v>4.24699524078406E-2</v>
      </c>
      <c r="I24">
        <f>17/56</f>
        <v>0.30357142857142855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4">
        <v>0.63675400291120798</v>
      </c>
      <c r="H25" s="1">
        <v>0.14111143439045701</v>
      </c>
      <c r="I25">
        <f>5/25</f>
        <v>0.2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4">
        <v>7.4171857121034399E-2</v>
      </c>
      <c r="H26" s="1">
        <v>0.26296043890988402</v>
      </c>
      <c r="I26">
        <f>47/247</f>
        <v>0.19028340080971659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5">
        <v>0</v>
      </c>
      <c r="H27" s="1">
        <v>4.2378851358866897E-2</v>
      </c>
      <c r="I27">
        <f>11/42</f>
        <v>0.26190476190476192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4">
        <v>0.60575218998430302</v>
      </c>
      <c r="H28" s="1">
        <v>0.119175468617848</v>
      </c>
      <c r="I28">
        <f>18/81</f>
        <v>0.22222222222222221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4">
        <v>0.79561224723475399</v>
      </c>
      <c r="H29" s="1">
        <v>0.129560260586319</v>
      </c>
      <c r="I29">
        <f>26/132</f>
        <v>0.19696969696969696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4">
        <v>0.89155394921782305</v>
      </c>
      <c r="H30" s="1">
        <v>0.103644798809632</v>
      </c>
      <c r="I30">
        <f>26/121</f>
        <v>0.21487603305785125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4">
        <v>0.90917246019286801</v>
      </c>
      <c r="H31" s="1">
        <v>6.5870910698496904E-2</v>
      </c>
      <c r="I31">
        <f>6/30</f>
        <v>0.2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4">
        <v>0.87856270358306199</v>
      </c>
      <c r="H32" s="1">
        <v>7.5369235199736706E-2</v>
      </c>
      <c r="I32">
        <f>12/42</f>
        <v>0.2857142857142857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4">
        <v>0.90241904817620699</v>
      </c>
      <c r="H33" s="1">
        <v>7.1606957367339297E-2</v>
      </c>
      <c r="I33">
        <f>8/36</f>
        <v>0.22222222222222221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4">
        <v>0.89822289855820103</v>
      </c>
      <c r="H34" s="1">
        <v>0.120518793430196</v>
      </c>
      <c r="I34">
        <f>29/99</f>
        <v>0.29292929292929293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4">
        <v>0.952297672174647</v>
      </c>
      <c r="H35" s="1">
        <v>5.23491196685811E-2</v>
      </c>
      <c r="I35">
        <f>8/28</f>
        <v>0.2857142857142857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4">
        <v>0.33350138557747599</v>
      </c>
      <c r="H36" s="1">
        <v>0.34521924609141802</v>
      </c>
      <c r="I36">
        <f>72/345</f>
        <v>0.20869565217391303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4">
        <v>0.28354221006425301</v>
      </c>
      <c r="H37" s="1">
        <v>0.36526865420245902</v>
      </c>
      <c r="I37">
        <v>0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4">
        <v>0.31133292383292399</v>
      </c>
      <c r="H38" s="1">
        <v>0.36351763169351298</v>
      </c>
      <c r="I38">
        <f>10/42</f>
        <v>0.23809523809523808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4">
        <v>0.38586895016786799</v>
      </c>
      <c r="H39" s="1">
        <v>0.263344137500372</v>
      </c>
      <c r="I39">
        <f>18/56</f>
        <v>0.32142857142857145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4">
        <v>0.57784338327551799</v>
      </c>
      <c r="H40" s="1">
        <v>0.37521752659298602</v>
      </c>
      <c r="I40">
        <f>23/121</f>
        <v>0.19008264462809918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4">
        <v>0.47737159429138398</v>
      </c>
      <c r="H41" s="1">
        <v>0.247115026678248</v>
      </c>
      <c r="I41">
        <f>7/30</f>
        <v>0.23333333333333334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4">
        <v>0.21440638198029099</v>
      </c>
      <c r="H42" s="1">
        <v>0.29842026367375202</v>
      </c>
      <c r="I42">
        <v>0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4">
        <v>0.75330486068741098</v>
      </c>
      <c r="H43" s="1">
        <v>0.13806813752241401</v>
      </c>
      <c r="I43">
        <f>8/40</f>
        <v>0.2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4">
        <v>0.91945739720220399</v>
      </c>
      <c r="H44" s="1">
        <v>4.3392569720461197E-2</v>
      </c>
      <c r="I44">
        <f>14/50</f>
        <v>0.28000000000000003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4">
        <v>0.81241150844073295</v>
      </c>
      <c r="H45" s="1">
        <v>0.18190677335450101</v>
      </c>
      <c r="I45">
        <f>28/143</f>
        <v>0.19580419580419581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4">
        <v>0.91928926366511099</v>
      </c>
      <c r="H46" s="1">
        <v>4.2930193839933399E-2</v>
      </c>
      <c r="I46">
        <f>6/25</f>
        <v>0.24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4">
        <v>0.80078125</v>
      </c>
      <c r="H47" s="1">
        <v>0.11683768135380999</v>
      </c>
      <c r="I47">
        <f>23/121</f>
        <v>0.19008264462809918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4">
        <v>0.84817802399356201</v>
      </c>
      <c r="H48" s="1">
        <v>9.4815506772536196E-2</v>
      </c>
      <c r="I48">
        <f>15/63</f>
        <v>0.23809523809523808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4">
        <v>0.73337261545260402</v>
      </c>
      <c r="H49" s="1">
        <v>0.127026184538653</v>
      </c>
      <c r="I49">
        <f>16/72</f>
        <v>0.22222222222222221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4">
        <v>0.70344603682575002</v>
      </c>
      <c r="H50" s="1">
        <v>0.11110307675621001</v>
      </c>
      <c r="I50">
        <f>16/56</f>
        <v>0.2857142857142857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4">
        <v>0.64795519666579904</v>
      </c>
      <c r="H51" s="1">
        <v>9.3870329899053001E-2</v>
      </c>
      <c r="I51">
        <f>10/45</f>
        <v>0.22222222222222221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4">
        <v>0.913290971670638</v>
      </c>
      <c r="H52" s="1">
        <v>5.3996823716252002E-2</v>
      </c>
      <c r="I52">
        <f>8/40</f>
        <v>0.2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4">
        <v>0.89584106943928699</v>
      </c>
      <c r="H53" s="1">
        <v>5.7287781590332702E-2</v>
      </c>
      <c r="I53">
        <f>8/35</f>
        <v>0.22857142857142856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4">
        <v>0.93702121390689497</v>
      </c>
      <c r="H54" s="1">
        <v>5.72326671015954E-2</v>
      </c>
      <c r="I54">
        <f>8/40</f>
        <v>0.2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4">
        <v>4.97487071163231E-2</v>
      </c>
      <c r="H55" s="1">
        <v>0.15048819480227801</v>
      </c>
      <c r="I55">
        <v>0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4">
        <v>0.123991950510546</v>
      </c>
      <c r="H56" s="1">
        <v>0.23495191328031501</v>
      </c>
      <c r="I56">
        <f>27/183</f>
        <v>0.14754098360655737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4">
        <v>5.1178080363102403E-2</v>
      </c>
      <c r="H57" s="1">
        <v>0.117191846644075</v>
      </c>
      <c r="I57">
        <v>0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4">
        <v>2.6399676738652199E-2</v>
      </c>
      <c r="H58" s="1">
        <v>0.13220360320035801</v>
      </c>
      <c r="I58">
        <v>0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4">
        <v>2.5788625374165298E-2</v>
      </c>
      <c r="H59" s="1">
        <v>0.10804174340085899</v>
      </c>
      <c r="I59">
        <v>0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4">
        <v>1.7518546832771601E-2</v>
      </c>
      <c r="H60" s="1">
        <v>5.3204443229542001E-2</v>
      </c>
      <c r="I60">
        <v>0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4">
        <v>0.116196271361989</v>
      </c>
      <c r="H61" s="1">
        <v>0.14729806014574601</v>
      </c>
      <c r="I61">
        <v>0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4">
        <v>5.4729030395629E-2</v>
      </c>
      <c r="H62" s="1">
        <v>0.17404223650718301</v>
      </c>
      <c r="I62">
        <v>0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4">
        <v>2.0901881380241301E-2</v>
      </c>
      <c r="H63" s="1">
        <v>0.128709232889297</v>
      </c>
      <c r="I63">
        <f>18/88</f>
        <v>0.20454545454545456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4">
        <v>4.4516235010677301E-2</v>
      </c>
      <c r="H64" s="1">
        <v>0.101677650042617</v>
      </c>
      <c r="I64">
        <v>0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4">
        <v>7.3334602725566495E-2</v>
      </c>
      <c r="H65" s="1">
        <v>9.3564711248181096E-2</v>
      </c>
      <c r="I65">
        <v>0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4">
        <v>8.0413519871239306E-2</v>
      </c>
      <c r="H66" s="1">
        <v>6.7339588664581604E-2</v>
      </c>
      <c r="I66">
        <v>0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5">
        <v>0</v>
      </c>
      <c r="H67" s="1">
        <v>8.5459046388978596E-2</v>
      </c>
      <c r="I67">
        <v>0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4">
        <v>0.907182258246088</v>
      </c>
      <c r="H68" s="1">
        <v>0.10540540540540499</v>
      </c>
      <c r="I68">
        <f>20/49</f>
        <v>0.40816326530612246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4">
        <v>0.84182063992789502</v>
      </c>
      <c r="H69" s="1">
        <v>0.195939935238231</v>
      </c>
      <c r="I69">
        <f>34/81</f>
        <v>0.41975308641975306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4">
        <v>0.86796373637567503</v>
      </c>
      <c r="H70" s="1">
        <v>0.177990657905154</v>
      </c>
      <c r="I70">
        <f>24/81</f>
        <v>0.29629629629629628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4">
        <v>0.94845119812974898</v>
      </c>
      <c r="H71" s="1">
        <v>0.102973771702992</v>
      </c>
      <c r="I71">
        <f>16/56</f>
        <v>0.2857142857142857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4">
        <v>0.89424719455467705</v>
      </c>
      <c r="H72" s="1">
        <v>0.227379038152317</v>
      </c>
      <c r="I72">
        <f>25/121</f>
        <v>0.20661157024793389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4">
        <v>0.93887083276570105</v>
      </c>
      <c r="H73" s="1">
        <v>0.110841740701702</v>
      </c>
      <c r="I73">
        <f>22/90</f>
        <v>0.24444444444444444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4">
        <v>0.63989454892220399</v>
      </c>
      <c r="H74" s="1">
        <v>0.32449708213803802</v>
      </c>
      <c r="I74">
        <f>40/260</f>
        <v>0.15384615384615385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4">
        <v>0.89363272426363705</v>
      </c>
      <c r="H75" s="1">
        <v>0.240509186898684</v>
      </c>
      <c r="I75">
        <f>16/90</f>
        <v>0.17777777777777778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4">
        <v>0.62198214561093901</v>
      </c>
      <c r="H76" s="1">
        <v>0.25190284611411601</v>
      </c>
      <c r="I76">
        <f>27/132</f>
        <v>0.20454545454545456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4">
        <v>0.90386904761904796</v>
      </c>
      <c r="H77" s="1">
        <v>8.9725036179450102E-2</v>
      </c>
      <c r="I77">
        <f>15/49</f>
        <v>0.30612244897959184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4">
        <v>0.93342373756941799</v>
      </c>
      <c r="H78" s="1">
        <v>0.113565782044043</v>
      </c>
      <c r="I78">
        <f>22/81</f>
        <v>0.27160493827160492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4">
        <v>0.86591988612628201</v>
      </c>
      <c r="H79" s="1">
        <v>0.158240878417019</v>
      </c>
      <c r="I79">
        <f>17/72</f>
        <v>0.2361111111111111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4">
        <v>0.82456359621714004</v>
      </c>
      <c r="H80" s="1">
        <v>0.279145195014735</v>
      </c>
      <c r="I80">
        <f>19/90</f>
        <v>0.21111111111111111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4">
        <v>0.91604187774400503</v>
      </c>
      <c r="H81" s="1">
        <v>5.5904522613065298E-2</v>
      </c>
      <c r="I81">
        <f>18/63</f>
        <v>0.2857142857142857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4">
        <v>0.90364054675869498</v>
      </c>
      <c r="H82" s="1">
        <v>6.6108480500741806E-2</v>
      </c>
      <c r="I82">
        <f>21/81</f>
        <v>0.25925925925925924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5">
        <v>0</v>
      </c>
      <c r="H83" s="1">
        <v>7.4524388499499397E-2</v>
      </c>
      <c r="I83">
        <f>11/40</f>
        <v>0.27500000000000002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4">
        <v>0.864845261121857</v>
      </c>
      <c r="H84" s="1">
        <v>7.0717315139221804E-2</v>
      </c>
      <c r="I84">
        <f>10/35</f>
        <v>0.2857142857142857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4">
        <v>0.79024329467198295</v>
      </c>
      <c r="H85" s="1">
        <v>8.3100109513793499E-2</v>
      </c>
      <c r="I85">
        <f>24/111</f>
        <v>0.21621621621621623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4">
        <v>0.60657297613819405</v>
      </c>
      <c r="H86" s="1">
        <v>0.12274598480895201</v>
      </c>
      <c r="I86">
        <f>8/45</f>
        <v>0.17777777777777778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4">
        <v>0.78784592072733095</v>
      </c>
      <c r="H87" s="1">
        <v>7.8952864145056104E-2</v>
      </c>
      <c r="I87">
        <v>0.15770000000000001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4">
        <v>0.397726403792726</v>
      </c>
      <c r="H88" s="1">
        <v>0.147916666666667</v>
      </c>
      <c r="I88">
        <f>14/72</f>
        <v>0.19444444444444445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4">
        <v>0.60849978072798305</v>
      </c>
      <c r="H89" s="1">
        <v>8.3588910938721506E-2</v>
      </c>
      <c r="I89">
        <f>27/90</f>
        <v>0.3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5">
        <v>0</v>
      </c>
      <c r="H90" s="1">
        <v>7.9088876805026895E-2</v>
      </c>
      <c r="I90">
        <f>9/45</f>
        <v>0.2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4">
        <v>0.65170528909076897</v>
      </c>
      <c r="H91" s="1">
        <v>8.8529756528757303E-2</v>
      </c>
      <c r="I91">
        <f>26/90</f>
        <v>0.28888888888888886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4">
        <v>0.42044629227751701</v>
      </c>
      <c r="H92" s="1">
        <v>0.21961710583271099</v>
      </c>
      <c r="I92">
        <f>35/208</f>
        <v>0.16826923076923078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4">
        <v>0.54027329533749902</v>
      </c>
      <c r="H93" s="1">
        <v>8.7505948289536298E-2</v>
      </c>
      <c r="I93">
        <f>23/77</f>
        <v>0.29870129870129869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4">
        <v>0.23005650867993699</v>
      </c>
      <c r="H94" s="1">
        <v>0.23201583811319901</v>
      </c>
      <c r="I94">
        <v>0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4">
        <v>0.42717130643311402</v>
      </c>
      <c r="H95" s="1">
        <v>0.106528435128841</v>
      </c>
      <c r="I95">
        <f>16/56</f>
        <v>0.2857142857142857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4">
        <v>0.67361708027173195</v>
      </c>
      <c r="H96" s="1">
        <v>0.122703879248968</v>
      </c>
      <c r="I96">
        <f>25/99</f>
        <v>0.25252525252525254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4">
        <v>0.19939324657052401</v>
      </c>
      <c r="H97" s="1">
        <v>0.280840862990964</v>
      </c>
      <c r="I97">
        <f>21/77</f>
        <v>0.27272727272727271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4">
        <v>0.89690181437086502</v>
      </c>
      <c r="H98" s="1">
        <v>5.1414786148665598E-2</v>
      </c>
      <c r="I98">
        <f>20/70</f>
        <v>0.2857142857142857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4">
        <v>9.0730343595573401E-2</v>
      </c>
      <c r="H99" s="1">
        <v>0.28755091480808298</v>
      </c>
      <c r="I99">
        <v>0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4">
        <v>0.173203510254368</v>
      </c>
      <c r="H100" s="1">
        <v>0.29224124499705001</v>
      </c>
      <c r="I100">
        <v>0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4">
        <v>0.220564486530133</v>
      </c>
      <c r="H101" s="1">
        <v>0.26217158060644602</v>
      </c>
      <c r="I101">
        <v>0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>
        <v>0</v>
      </c>
      <c r="H102" s="1">
        <v>0.218938935912938</v>
      </c>
      <c r="I102">
        <v>0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4">
        <v>0.13609066337571599</v>
      </c>
      <c r="H103" s="1">
        <v>0.29387570981266298</v>
      </c>
      <c r="I103">
        <v>0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4">
        <v>0.36598744733900801</v>
      </c>
      <c r="H104" s="1">
        <v>0.31645201961858599</v>
      </c>
      <c r="I104">
        <f>26/143</f>
        <v>0.18181818181818182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4">
        <v>0.42852399924113099</v>
      </c>
      <c r="H105" s="1">
        <v>0.360949648977127</v>
      </c>
      <c r="I105">
        <v>0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4">
        <v>0.29165995628666702</v>
      </c>
      <c r="H106" s="1">
        <v>0.294310230073213</v>
      </c>
      <c r="I106">
        <f>24/72</f>
        <v>0.33333333333333331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4">
        <v>0.415664244289701</v>
      </c>
      <c r="H107" s="1">
        <v>0.343018428745544</v>
      </c>
      <c r="I107">
        <f>40/195</f>
        <v>0.20512820512820512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4">
        <v>0.23021506675527101</v>
      </c>
      <c r="H108" s="1">
        <v>0.26469846379283402</v>
      </c>
      <c r="I108">
        <v>0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>
        <v>0</v>
      </c>
      <c r="H109" s="1">
        <v>0.230277093329875</v>
      </c>
      <c r="I109">
        <f>8/45</f>
        <v>0.17777777777777778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4">
        <v>0.53498893395982705</v>
      </c>
      <c r="H110" s="1">
        <v>0.249248719268574</v>
      </c>
      <c r="I110">
        <f>30/154</f>
        <v>0.19480519480519481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4">
        <v>0.266398086365353</v>
      </c>
      <c r="H111" s="1">
        <v>0.309398370353834</v>
      </c>
      <c r="I111">
        <f>24/154</f>
        <v>0.15584415584415584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4">
        <v>0.22859209693462301</v>
      </c>
      <c r="H112" s="1">
        <v>0.25211686060906202</v>
      </c>
      <c r="I112">
        <v>0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4">
        <v>1.64626057456016E-2</v>
      </c>
      <c r="H113" s="1">
        <v>0.20671756516331899</v>
      </c>
      <c r="I113">
        <v>0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>
        <v>0</v>
      </c>
      <c r="H114" s="1">
        <v>0.12976412810403301</v>
      </c>
      <c r="I114">
        <v>0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4">
        <v>1.8436732137408301E-2</v>
      </c>
      <c r="H115" s="1">
        <v>0.26326863730265998</v>
      </c>
      <c r="I115">
        <v>0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4">
        <v>1.4791747761775E-2</v>
      </c>
      <c r="H116" s="1">
        <v>0.192176111854827</v>
      </c>
      <c r="I116">
        <v>0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4">
        <v>2.0884938559424899E-3</v>
      </c>
      <c r="H117" s="1">
        <v>0.10262632029688799</v>
      </c>
      <c r="I117">
        <v>0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4">
        <v>2.8184467683867599E-2</v>
      </c>
      <c r="H118" s="1">
        <v>0.197310626493026</v>
      </c>
      <c r="I118">
        <v>0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4">
        <v>1.60363011412109E-2</v>
      </c>
      <c r="H119" s="1">
        <v>0.20825680048980999</v>
      </c>
      <c r="I119">
        <v>0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4">
        <v>5.1808230066115103E-2</v>
      </c>
      <c r="H120" s="1">
        <v>0.218309396475829</v>
      </c>
      <c r="I120">
        <v>0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4">
        <v>2.45260233085586E-2</v>
      </c>
      <c r="H121" s="1">
        <v>0.122101035282712</v>
      </c>
      <c r="I121">
        <v>0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4">
        <v>5.6055363321799299E-2</v>
      </c>
      <c r="H122" s="1">
        <v>0.118064287959761</v>
      </c>
      <c r="I122">
        <v>0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4">
        <v>3.6726094045218698E-2</v>
      </c>
      <c r="H123" s="1">
        <v>0.31616282618018698</v>
      </c>
      <c r="I123">
        <v>0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4">
        <v>3.2776245335064097E-2</v>
      </c>
      <c r="H124" s="1">
        <v>0.26025735453403198</v>
      </c>
      <c r="I124">
        <v>0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4">
        <v>3.0130042806602499E-2</v>
      </c>
      <c r="H125" s="1">
        <v>0.246436364773189</v>
      </c>
      <c r="I125">
        <v>0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4">
        <v>0.22205784758323199</v>
      </c>
      <c r="H126" s="1">
        <v>0.14957655391880101</v>
      </c>
      <c r="I126">
        <f>14/77</f>
        <v>0.18181818181818182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4">
        <v>4.3039465580565303E-2</v>
      </c>
      <c r="H127" s="1">
        <v>0.21492154445813999</v>
      </c>
      <c r="I127">
        <v>0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4">
        <v>0.182352324911386</v>
      </c>
      <c r="H128" s="1">
        <v>0.21777796247428699</v>
      </c>
      <c r="I128">
        <v>0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4">
        <v>0.41238903898108797</v>
      </c>
      <c r="H129" s="1">
        <v>0.16923311480408601</v>
      </c>
      <c r="I129">
        <f>6/30</f>
        <v>0.2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4">
        <v>0.12741312741312699</v>
      </c>
      <c r="H130" s="1">
        <v>0.26749220644267402</v>
      </c>
      <c r="I130">
        <v>0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4">
        <v>0.149711999485139</v>
      </c>
      <c r="H131" s="1">
        <v>0.239124547420348</v>
      </c>
      <c r="I131">
        <v>0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4">
        <v>0.20570749915167999</v>
      </c>
      <c r="H132" s="1">
        <v>0.25782227104155597</v>
      </c>
      <c r="I132">
        <v>0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4">
        <v>0.153770477779204</v>
      </c>
      <c r="H133" s="1">
        <v>0.24923897153667601</v>
      </c>
      <c r="I133">
        <v>0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4">
        <v>0.16953942103375</v>
      </c>
      <c r="H134" s="1">
        <v>0.26144893163800897</v>
      </c>
      <c r="I134">
        <v>0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4">
        <v>0.17230156527059401</v>
      </c>
      <c r="H135" s="1">
        <v>0.27498182501777801</v>
      </c>
      <c r="I135">
        <v>0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4">
        <v>0.34369590305828102</v>
      </c>
      <c r="H136" s="1">
        <v>0.25813179998872499</v>
      </c>
      <c r="I136">
        <f>9/40</f>
        <v>0.22500000000000001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4">
        <v>0.22356011625837799</v>
      </c>
      <c r="H137" s="1">
        <v>0.23979866099789901</v>
      </c>
      <c r="I137">
        <f>21/70</f>
        <v>0.3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4">
        <v>0.17104468777744899</v>
      </c>
      <c r="H138" s="1">
        <v>0.10344265634548799</v>
      </c>
      <c r="I138">
        <f>16/88</f>
        <v>0.18181818181818182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4">
        <v>0.49713249835201101</v>
      </c>
      <c r="H139" s="1">
        <v>0.111835320325069</v>
      </c>
      <c r="I139">
        <f>24/99</f>
        <v>0.24242424242424243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4">
        <v>0.29023356657139998</v>
      </c>
      <c r="H140" s="1">
        <v>0.113506414465782</v>
      </c>
      <c r="I140">
        <f>27/108</f>
        <v>0.25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4">
        <v>0.16756099082797801</v>
      </c>
      <c r="H141" s="1">
        <v>0.183465112487773</v>
      </c>
      <c r="I141">
        <f>20/81</f>
        <v>0.24691358024691357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4">
        <v>4.3225422023351098E-2</v>
      </c>
      <c r="H142" s="1">
        <v>0.15887977060262701</v>
      </c>
      <c r="I142">
        <f>44/210</f>
        <v>0.20952380952380953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4">
        <v>0.42190707221496598</v>
      </c>
      <c r="H143" s="1">
        <v>8.4575835475578398E-2</v>
      </c>
      <c r="I143">
        <f>14/55</f>
        <v>0.25454545454545452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4">
        <v>4.6025761859880603E-2</v>
      </c>
      <c r="H144" s="1">
        <v>0.111517492437319</v>
      </c>
      <c r="I144">
        <f>23/108</f>
        <v>0.21296296296296297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4">
        <v>0.113190361844829</v>
      </c>
      <c r="H145" s="1">
        <v>0.15892160989805401</v>
      </c>
      <c r="I145">
        <f>19/81</f>
        <v>0.23456790123456789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4">
        <v>0.68755935422602099</v>
      </c>
      <c r="H146" s="1">
        <v>0.41845921613025</v>
      </c>
      <c r="I146">
        <f>14/49</f>
        <v>0.2857142857142857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4">
        <v>0.170579779587925</v>
      </c>
      <c r="H147" s="1">
        <v>0.26667873630849998</v>
      </c>
      <c r="I147">
        <f>8/40</f>
        <v>0.2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4">
        <v>0.375242613758896</v>
      </c>
      <c r="H148" s="1">
        <v>0.30852037246353398</v>
      </c>
      <c r="I148">
        <f>26/143</f>
        <v>0.18181818181818182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4">
        <v>0.61500959079283901</v>
      </c>
      <c r="H149" s="1">
        <v>0.24446686848301399</v>
      </c>
      <c r="I149">
        <f>4/28</f>
        <v>0.14285714285714285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4">
        <v>0.25751623106375898</v>
      </c>
      <c r="H150" s="1">
        <v>0.23480555667189101</v>
      </c>
      <c r="I150">
        <v>0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4">
        <v>0.41761335075902301</v>
      </c>
      <c r="H151" s="1">
        <v>0.20570832698684199</v>
      </c>
      <c r="I151">
        <f>26/117</f>
        <v>0.22222222222222221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4">
        <v>0.70204441505482995</v>
      </c>
      <c r="H152" s="1">
        <v>0.13898577329049999</v>
      </c>
      <c r="I152">
        <f>22/72</f>
        <v>0.30555555555555558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4">
        <v>0.35194787103963798</v>
      </c>
      <c r="H153" s="1">
        <v>0.221138676117526</v>
      </c>
      <c r="I153">
        <f>22/90</f>
        <v>0.24444444444444444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4">
        <v>0.40746998758826403</v>
      </c>
      <c r="H154" s="1">
        <v>0.201601430719831</v>
      </c>
      <c r="I154">
        <f>14/99</f>
        <v>0.14141414141414141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4">
        <v>1.6400144844584099E-2</v>
      </c>
      <c r="H155" s="1">
        <v>0.12810281086790701</v>
      </c>
      <c r="I155">
        <v>0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4">
        <v>9.2884794433282694E-2</v>
      </c>
      <c r="H156" s="1">
        <v>9.7721096671778696E-2</v>
      </c>
      <c r="I156">
        <v>0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4">
        <v>1.04813195836453E-2</v>
      </c>
      <c r="H157" s="1">
        <v>0.169576675492356</v>
      </c>
      <c r="I157">
        <v>0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4">
        <v>1.82420366294281E-2</v>
      </c>
      <c r="H158" s="1">
        <v>0.263788378037139</v>
      </c>
      <c r="I158">
        <v>0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4">
        <v>2.1968978657173E-2</v>
      </c>
      <c r="H159" s="1">
        <v>0.26408038822951002</v>
      </c>
      <c r="I159">
        <v>0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4">
        <v>2.5913346631444598E-2</v>
      </c>
      <c r="H160" s="1">
        <v>0.311908761382725</v>
      </c>
      <c r="I160">
        <v>0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4">
        <v>1.51695530436586E-2</v>
      </c>
      <c r="H161" s="1">
        <v>0.23118341713383</v>
      </c>
      <c r="I161">
        <v>0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4">
        <v>2.39213819246697E-2</v>
      </c>
      <c r="H162" s="1">
        <v>0.23224419007977801</v>
      </c>
      <c r="I162">
        <v>0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4">
        <v>0.11066672669608101</v>
      </c>
      <c r="H163" s="1">
        <v>0.221647390532271</v>
      </c>
      <c r="I163">
        <v>0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4">
        <v>0.956383076358297</v>
      </c>
      <c r="H164" s="1">
        <v>0.19774077831726899</v>
      </c>
      <c r="I164">
        <f>21/99</f>
        <v>0.21212121212121213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4">
        <v>0.94296678810172196</v>
      </c>
      <c r="H165" s="1">
        <v>0.292149695862088</v>
      </c>
      <c r="I165">
        <f>19/72</f>
        <v>0.2638888888888889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4">
        <v>0.96039698444508104</v>
      </c>
      <c r="H166" s="1">
        <v>0.34168895081009398</v>
      </c>
      <c r="I166">
        <f>18/99</f>
        <v>0.18181818181818182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4">
        <v>0.93909838811748503</v>
      </c>
      <c r="H167" s="1">
        <v>0.31217320517236002</v>
      </c>
      <c r="I167">
        <f>22/90</f>
        <v>0.24444444444444444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4">
        <v>0.96938541427707403</v>
      </c>
      <c r="H168" s="1">
        <v>0.25564170612825399</v>
      </c>
      <c r="I168">
        <f>12/54</f>
        <v>0.22222222222222221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4">
        <v>0.94646785626986096</v>
      </c>
      <c r="H169" s="1">
        <v>0.239352849030742</v>
      </c>
      <c r="I169">
        <f>24/81</f>
        <v>0.29629629629629628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4">
        <v>0.90531552177072305</v>
      </c>
      <c r="H170" s="1">
        <v>0.200199588906432</v>
      </c>
      <c r="I170">
        <f>16/42</f>
        <v>0.38095238095238093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>
        <v>0</v>
      </c>
      <c r="H171" s="1">
        <v>0.226497240925429</v>
      </c>
      <c r="I171">
        <f>22/81</f>
        <v>0.27160493827160492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4">
        <v>0.85521552227517705</v>
      </c>
      <c r="H172" s="1">
        <v>0.32187212406717303</v>
      </c>
      <c r="I172">
        <f>27/132</f>
        <v>0.20454545454545456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4">
        <v>0.87631445477599301</v>
      </c>
      <c r="H173" s="1">
        <v>0.44720737684490303</v>
      </c>
      <c r="I173">
        <f>47/221</f>
        <v>0.21266968325791855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4">
        <v>0.87797988177952901</v>
      </c>
      <c r="H174" s="1">
        <v>0.51195607269604504</v>
      </c>
      <c r="I174">
        <f>13/54</f>
        <v>0.24074074074074073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4">
        <v>0.92677085647976698</v>
      </c>
      <c r="H175" s="1">
        <v>0.26587442355445201</v>
      </c>
      <c r="I175">
        <f>15/49</f>
        <v>0.30612244897959184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4">
        <v>0.91957705863505301</v>
      </c>
      <c r="H176" s="1">
        <v>0.412138931752348</v>
      </c>
      <c r="I176">
        <f>16/99</f>
        <v>0.16161616161616163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4">
        <v>3.2389478448926201E-2</v>
      </c>
      <c r="H177" s="1">
        <v>0.149292242836117</v>
      </c>
      <c r="I177">
        <f>17/56</f>
        <v>0.30357142857142855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4">
        <v>0.142070275403609</v>
      </c>
      <c r="H178" s="1">
        <v>9.4307792773182395E-2</v>
      </c>
      <c r="I178">
        <v>0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>
        <v>0</v>
      </c>
      <c r="H179" s="1">
        <v>0.121718897695048</v>
      </c>
      <c r="I179">
        <f>22/72</f>
        <v>0.30555555555555558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4">
        <v>0.14092000800587101</v>
      </c>
      <c r="H180" s="1">
        <v>9.7079280185473696E-2</v>
      </c>
      <c r="I180">
        <f>19/72</f>
        <v>0.2638888888888889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4">
        <v>3.3885478853106901E-2</v>
      </c>
      <c r="H181" s="1">
        <v>0.18282115557206099</v>
      </c>
      <c r="I181">
        <f>20/90</f>
        <v>0.22222222222222221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4">
        <v>3.1679793753618603E-2</v>
      </c>
      <c r="H182" s="1">
        <v>0.176545580844196</v>
      </c>
      <c r="I182">
        <f>25/81</f>
        <v>0.30864197530864196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4">
        <v>3.0692338655574899E-2</v>
      </c>
      <c r="H183" s="1">
        <v>0.14571463805647999</v>
      </c>
      <c r="I183">
        <f>16/56</f>
        <v>0.2857142857142857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4">
        <v>4.43469622386677E-2</v>
      </c>
      <c r="H184" s="1">
        <v>0.186014819166993</v>
      </c>
      <c r="I184">
        <f>24/132</f>
        <v>0.18181818181818182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4">
        <v>6.5614397794741305E-2</v>
      </c>
      <c r="H185" s="1">
        <v>0.17933659597607399</v>
      </c>
      <c r="I185">
        <f>24/132</f>
        <v>0.18181818181818182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4">
        <v>9.9342432236112693E-2</v>
      </c>
      <c r="H186" s="1">
        <v>0.23611551430959399</v>
      </c>
      <c r="I186">
        <f>21/99</f>
        <v>0.21212121212121213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4">
        <v>0.68529581807670104</v>
      </c>
      <c r="H187" s="1">
        <v>0.31448705342510602</v>
      </c>
      <c r="I187">
        <f>10/35</f>
        <v>0.2857142857142857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4">
        <v>0.31003141831238801</v>
      </c>
      <c r="H188" s="1">
        <v>0.29750301680126201</v>
      </c>
      <c r="I188">
        <f>4/20</f>
        <v>0.2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4">
        <v>0.39954420199301499</v>
      </c>
      <c r="H189" s="1">
        <v>0.40201982615394199</v>
      </c>
      <c r="I189">
        <v>0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4">
        <v>0.47430529120670001</v>
      </c>
      <c r="H190" s="1">
        <v>0.21086314407614001</v>
      </c>
      <c r="I190">
        <f>7/35</f>
        <v>0.2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4">
        <v>2.2806147744174499E-2</v>
      </c>
      <c r="H191" s="1">
        <v>0.176520871919077</v>
      </c>
      <c r="I191">
        <v>0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4">
        <v>1.8718840336838599E-2</v>
      </c>
      <c r="H192" s="1">
        <v>0.14009240975206799</v>
      </c>
      <c r="I192">
        <v>0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4">
        <v>2.8826317256760499E-2</v>
      </c>
      <c r="H193" s="1">
        <v>0.19805912701662401</v>
      </c>
      <c r="I193">
        <v>0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4">
        <v>0.60420662319396501</v>
      </c>
      <c r="H194" s="1">
        <v>0.214662233395507</v>
      </c>
      <c r="I194">
        <f>11/45</f>
        <v>0.24444444444444444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4">
        <v>9.4802160067252797E-2</v>
      </c>
      <c r="H195" s="1">
        <v>0.25229847358447299</v>
      </c>
      <c r="I195">
        <f>44/195</f>
        <v>0.22564102564102564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4">
        <v>0.203159638765081</v>
      </c>
      <c r="H196" s="1">
        <v>0.27850333571796998</v>
      </c>
      <c r="I196">
        <f>22/99</f>
        <v>0.22222222222222221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4">
        <v>0.68045501551189203</v>
      </c>
      <c r="H197" s="1">
        <v>8.5664335664335706E-2</v>
      </c>
      <c r="I197">
        <f>18/40</f>
        <v>0.45</v>
      </c>
    </row>
    <row r="198" spans="1:9" ht="16.350000000000001" customHeight="1" x14ac:dyDescent="0.25">
      <c r="C198" s="2"/>
      <c r="E198" s="3"/>
    </row>
    <row r="199" spans="1:9" ht="16.350000000000001" customHeight="1" x14ac:dyDescent="0.25">
      <c r="C199" s="2"/>
      <c r="E199" s="3"/>
    </row>
    <row r="200" spans="1:9" ht="14.85" customHeight="1" x14ac:dyDescent="0.25">
      <c r="C200" s="2"/>
      <c r="E200" s="3"/>
    </row>
    <row r="201" spans="1:9" ht="16.350000000000001" customHeight="1" x14ac:dyDescent="0.25">
      <c r="C201" s="2"/>
      <c r="E201" s="3"/>
    </row>
    <row r="202" spans="1:9" ht="16.350000000000001" customHeight="1" x14ac:dyDescent="0.25">
      <c r="C202" s="2"/>
      <c r="E202" s="2"/>
    </row>
    <row r="203" spans="1:9" ht="16.350000000000001" customHeight="1" x14ac:dyDescent="0.25">
      <c r="C203" s="2"/>
      <c r="E203" s="2"/>
    </row>
    <row r="204" spans="1:9" ht="16.350000000000001" customHeight="1" x14ac:dyDescent="0.25">
      <c r="C204" s="2"/>
      <c r="E204" s="2"/>
    </row>
    <row r="205" spans="1:9" ht="16.350000000000001" customHeight="1" x14ac:dyDescent="0.25">
      <c r="C205" s="2"/>
      <c r="E205" s="2"/>
    </row>
    <row r="206" spans="1:9" ht="16.350000000000001" customHeight="1" x14ac:dyDescent="0.25">
      <c r="C206" s="2"/>
      <c r="E206" s="2"/>
    </row>
    <row r="207" spans="1:9" ht="14.85" customHeight="1" x14ac:dyDescent="0.25">
      <c r="C207" s="2"/>
      <c r="E207" s="2"/>
    </row>
    <row r="208" spans="1:9" ht="16.350000000000001" customHeight="1" x14ac:dyDescent="0.25">
      <c r="C208" s="2"/>
      <c r="E208" s="2"/>
    </row>
    <row r="209" spans="3:5" ht="16.350000000000001" customHeight="1" x14ac:dyDescent="0.25">
      <c r="C209" s="2"/>
      <c r="E209" s="2"/>
    </row>
    <row r="210" spans="3:5" ht="16.350000000000001" customHeight="1" x14ac:dyDescent="0.25">
      <c r="C210" s="2"/>
      <c r="E210" s="2"/>
    </row>
    <row r="211" spans="3:5" ht="16.350000000000001" customHeight="1" x14ac:dyDescent="0.25">
      <c r="C211" s="2"/>
      <c r="E211" s="2"/>
    </row>
    <row r="212" spans="3:5" ht="16.350000000000001" customHeight="1" x14ac:dyDescent="0.25">
      <c r="C212" s="2"/>
      <c r="E212" s="2"/>
    </row>
    <row r="213" spans="3:5" ht="16.350000000000001" customHeight="1" x14ac:dyDescent="0.25">
      <c r="C213" s="2"/>
      <c r="E213" s="2"/>
    </row>
    <row r="214" spans="3:5" ht="14.85" customHeight="1" x14ac:dyDescent="0.25">
      <c r="C214" s="2"/>
      <c r="E214" s="2"/>
    </row>
    <row r="215" spans="3:5" ht="16.350000000000001" customHeight="1" x14ac:dyDescent="0.25">
      <c r="C215" s="2"/>
      <c r="E215" s="2"/>
    </row>
    <row r="216" spans="3:5" ht="16.350000000000001" customHeight="1" x14ac:dyDescent="0.25">
      <c r="C216" s="2"/>
      <c r="E216" s="2"/>
    </row>
    <row r="217" spans="3:5" ht="16.350000000000001" customHeight="1" x14ac:dyDescent="0.25">
      <c r="C217" s="2"/>
      <c r="E217" s="2"/>
    </row>
    <row r="218" spans="3:5" ht="16.350000000000001" customHeight="1" x14ac:dyDescent="0.25">
      <c r="C218" s="2"/>
      <c r="E218" s="2"/>
    </row>
    <row r="219" spans="3:5" ht="16.350000000000001" customHeight="1" x14ac:dyDescent="0.25">
      <c r="C219" s="2"/>
      <c r="E219" s="2"/>
    </row>
    <row r="220" spans="3:5" ht="16.350000000000001" customHeight="1" x14ac:dyDescent="0.25">
      <c r="C220" s="2"/>
      <c r="E220" s="2"/>
    </row>
    <row r="221" spans="3:5" ht="14.85" customHeight="1" x14ac:dyDescent="0.25">
      <c r="C221" s="2"/>
      <c r="E221" s="2"/>
    </row>
    <row r="222" spans="3:5" ht="16.350000000000001" customHeight="1" x14ac:dyDescent="0.25">
      <c r="C222" s="2"/>
      <c r="E222" s="2"/>
    </row>
    <row r="223" spans="3:5" ht="16.350000000000001" customHeight="1" x14ac:dyDescent="0.25">
      <c r="C223" s="2"/>
      <c r="E223" s="2"/>
    </row>
    <row r="224" spans="3:5" ht="16.350000000000001" customHeight="1" x14ac:dyDescent="0.25">
      <c r="C224" s="2"/>
      <c r="E224" s="2"/>
    </row>
    <row r="225" spans="3:5" ht="16.350000000000001" customHeight="1" x14ac:dyDescent="0.25">
      <c r="C225" s="2"/>
      <c r="E225" s="2"/>
    </row>
    <row r="226" spans="3:5" ht="16.350000000000001" customHeight="1" x14ac:dyDescent="0.25">
      <c r="C226" s="2"/>
      <c r="E226" s="2"/>
    </row>
    <row r="227" spans="3:5" ht="16.350000000000001" customHeight="1" x14ac:dyDescent="0.25">
      <c r="C227" s="2"/>
      <c r="E227" s="2"/>
    </row>
    <row r="228" spans="3:5" ht="14.85" customHeight="1" x14ac:dyDescent="0.25">
      <c r="C228" s="2"/>
      <c r="E228" s="2"/>
    </row>
    <row r="229" spans="3:5" ht="16.350000000000001" customHeight="1" x14ac:dyDescent="0.25">
      <c r="C229" s="2"/>
      <c r="E229" s="2"/>
    </row>
    <row r="230" spans="3:5" ht="16.350000000000001" customHeight="1" x14ac:dyDescent="0.25">
      <c r="C230" s="2"/>
      <c r="E230" s="2"/>
    </row>
    <row r="231" spans="3:5" ht="16.350000000000001" customHeight="1" x14ac:dyDescent="0.25">
      <c r="C231" s="2"/>
      <c r="E231" s="2"/>
    </row>
    <row r="232" spans="3:5" ht="16.350000000000001" customHeight="1" x14ac:dyDescent="0.25">
      <c r="C232" s="2"/>
      <c r="E232" s="2"/>
    </row>
    <row r="233" spans="3:5" ht="16.350000000000001" customHeight="1" x14ac:dyDescent="0.25">
      <c r="C233" s="2"/>
      <c r="E233" s="2"/>
    </row>
    <row r="234" spans="3:5" ht="16.350000000000001" customHeight="1" x14ac:dyDescent="0.25">
      <c r="C234" s="2"/>
      <c r="E234" s="2"/>
    </row>
    <row r="235" spans="3:5" ht="14.85" customHeight="1" x14ac:dyDescent="0.25">
      <c r="C235" s="2"/>
      <c r="E235" s="2"/>
    </row>
    <row r="236" spans="3:5" ht="16.350000000000001" customHeight="1" x14ac:dyDescent="0.25">
      <c r="C236" s="2"/>
      <c r="E236" s="2"/>
    </row>
    <row r="237" spans="3:5" ht="16.350000000000001" customHeight="1" x14ac:dyDescent="0.25">
      <c r="C237" s="2"/>
      <c r="E237" s="2"/>
    </row>
    <row r="238" spans="3:5" ht="16.350000000000001" customHeight="1" x14ac:dyDescent="0.25">
      <c r="C238" s="2"/>
      <c r="E238" s="2"/>
    </row>
    <row r="239" spans="3:5" ht="16.350000000000001" customHeight="1" x14ac:dyDescent="0.25">
      <c r="C239" s="2"/>
      <c r="E239" s="2"/>
    </row>
    <row r="240" spans="3:5" ht="16.350000000000001" customHeight="1" x14ac:dyDescent="0.25">
      <c r="C240" s="2"/>
      <c r="E240" s="2"/>
    </row>
    <row r="241" spans="3:5" ht="16.350000000000001" customHeight="1" x14ac:dyDescent="0.25">
      <c r="C241" s="2"/>
      <c r="E241" s="2"/>
    </row>
    <row r="242" spans="3:5" ht="14.85" customHeight="1" x14ac:dyDescent="0.25">
      <c r="C242" s="2"/>
      <c r="E242" s="2"/>
    </row>
    <row r="243" spans="3:5" ht="16.350000000000001" customHeight="1" x14ac:dyDescent="0.25">
      <c r="C243" s="2"/>
      <c r="E243" s="2"/>
    </row>
    <row r="244" spans="3:5" ht="16.350000000000001" customHeight="1" x14ac:dyDescent="0.25">
      <c r="C244" s="2"/>
      <c r="E244" s="2"/>
    </row>
    <row r="245" spans="3:5" ht="16.350000000000001" customHeight="1" x14ac:dyDescent="0.25">
      <c r="C245" s="2"/>
      <c r="E245" s="2"/>
    </row>
    <row r="246" spans="3:5" ht="16.350000000000001" customHeight="1" x14ac:dyDescent="0.25">
      <c r="C246" s="2"/>
      <c r="E246" s="2"/>
    </row>
    <row r="247" spans="3:5" ht="16.350000000000001" customHeight="1" x14ac:dyDescent="0.25">
      <c r="C247" s="2"/>
      <c r="E247" s="2"/>
    </row>
    <row r="248" spans="3:5" ht="16.350000000000001" customHeight="1" x14ac:dyDescent="0.25">
      <c r="C248" s="2"/>
      <c r="E248" s="2"/>
    </row>
    <row r="249" spans="3:5" ht="14.85" customHeight="1" x14ac:dyDescent="0.25">
      <c r="C249" s="2"/>
      <c r="E249" s="2"/>
    </row>
    <row r="250" spans="3:5" ht="16.350000000000001" customHeight="1" x14ac:dyDescent="0.25">
      <c r="C250" s="2"/>
      <c r="E250" s="2"/>
    </row>
    <row r="251" spans="3:5" ht="16.350000000000001" customHeight="1" x14ac:dyDescent="0.25">
      <c r="C251" s="2"/>
      <c r="E251" s="2"/>
    </row>
    <row r="252" spans="3:5" ht="16.350000000000001" customHeight="1" x14ac:dyDescent="0.25">
      <c r="C252" s="2"/>
      <c r="E252" s="2"/>
    </row>
    <row r="253" spans="3:5" ht="16.350000000000001" customHeight="1" x14ac:dyDescent="0.25">
      <c r="C253" s="2"/>
      <c r="E253" s="2"/>
    </row>
    <row r="254" spans="3:5" ht="16.350000000000001" customHeight="1" x14ac:dyDescent="0.25">
      <c r="C254" s="2"/>
      <c r="E254" s="2"/>
    </row>
    <row r="255" spans="3:5" ht="16.350000000000001" customHeight="1" x14ac:dyDescent="0.25">
      <c r="C255" s="2"/>
      <c r="E255" s="2"/>
    </row>
    <row r="256" spans="3:5" ht="14.85" customHeight="1" x14ac:dyDescent="0.25">
      <c r="C256" s="2"/>
      <c r="E256" s="2"/>
    </row>
    <row r="257" spans="3:5" ht="16.350000000000001" customHeight="1" x14ac:dyDescent="0.25">
      <c r="C257" s="2"/>
      <c r="E257" s="2"/>
    </row>
    <row r="258" spans="3:5" ht="16.350000000000001" customHeight="1" x14ac:dyDescent="0.25">
      <c r="C258" s="2"/>
      <c r="E258" s="2"/>
    </row>
    <row r="259" spans="3:5" ht="16.350000000000001" customHeight="1" x14ac:dyDescent="0.25">
      <c r="C259" s="2"/>
      <c r="E259" s="2"/>
    </row>
    <row r="260" spans="3:5" ht="16.350000000000001" customHeight="1" x14ac:dyDescent="0.25">
      <c r="C260" s="2"/>
      <c r="E260" s="2"/>
    </row>
    <row r="261" spans="3:5" ht="16.350000000000001" customHeight="1" x14ac:dyDescent="0.25">
      <c r="C261" s="2"/>
      <c r="E261" s="2"/>
    </row>
    <row r="262" spans="3:5" ht="16.350000000000001" customHeight="1" x14ac:dyDescent="0.25">
      <c r="C262" s="2"/>
      <c r="E262" s="2"/>
    </row>
    <row r="263" spans="3:5" ht="14.85" customHeight="1" x14ac:dyDescent="0.25">
      <c r="C263" s="2"/>
      <c r="E263" s="2"/>
    </row>
    <row r="264" spans="3:5" ht="16.350000000000001" customHeight="1" x14ac:dyDescent="0.25">
      <c r="C264" s="2"/>
      <c r="E264" s="2"/>
    </row>
    <row r="265" spans="3:5" ht="16.350000000000001" customHeight="1" x14ac:dyDescent="0.25">
      <c r="C265" s="2"/>
      <c r="E265" s="2"/>
    </row>
    <row r="266" spans="3:5" ht="16.350000000000001" customHeight="1" x14ac:dyDescent="0.25">
      <c r="C266" s="2"/>
      <c r="E266" s="2"/>
    </row>
    <row r="267" spans="3:5" ht="16.350000000000001" customHeight="1" x14ac:dyDescent="0.25">
      <c r="C267" s="2"/>
      <c r="E267" s="2"/>
    </row>
    <row r="268" spans="3:5" ht="16.350000000000001" customHeight="1" x14ac:dyDescent="0.25">
      <c r="C268" s="2"/>
      <c r="E268" s="2"/>
    </row>
    <row r="269" spans="3:5" ht="16.350000000000001" customHeight="1" x14ac:dyDescent="0.25">
      <c r="C269" s="2"/>
      <c r="E269" s="2"/>
    </row>
    <row r="270" spans="3:5" ht="14.85" customHeight="1" x14ac:dyDescent="0.25">
      <c r="C270" s="2"/>
      <c r="E270" s="2"/>
    </row>
    <row r="271" spans="3:5" ht="16.350000000000001" customHeight="1" x14ac:dyDescent="0.25">
      <c r="C271" s="2"/>
      <c r="E271" s="2"/>
    </row>
    <row r="272" spans="3:5" ht="16.350000000000001" customHeight="1" x14ac:dyDescent="0.25">
      <c r="C272" s="2"/>
      <c r="E272" s="2"/>
    </row>
    <row r="273" spans="3:5" ht="16.350000000000001" customHeight="1" x14ac:dyDescent="0.25">
      <c r="C273" s="2"/>
      <c r="E273" s="2"/>
    </row>
    <row r="274" spans="3:5" ht="16.350000000000001" customHeight="1" x14ac:dyDescent="0.25">
      <c r="C274" s="2"/>
      <c r="E274" s="2"/>
    </row>
    <row r="275" spans="3:5" ht="16.350000000000001" customHeight="1" x14ac:dyDescent="0.25">
      <c r="C275" s="2"/>
      <c r="E275" s="2"/>
    </row>
    <row r="276" spans="3:5" ht="16.350000000000001" customHeight="1" x14ac:dyDescent="0.25">
      <c r="C276" s="2"/>
      <c r="E276" s="2"/>
    </row>
    <row r="277" spans="3:5" ht="14.85" customHeight="1" x14ac:dyDescent="0.25">
      <c r="C277" s="2"/>
      <c r="E277" s="2"/>
    </row>
    <row r="278" spans="3:5" ht="16.350000000000001" customHeight="1" x14ac:dyDescent="0.25">
      <c r="C278" s="2"/>
      <c r="E278" s="2"/>
    </row>
    <row r="279" spans="3:5" ht="16.350000000000001" customHeight="1" x14ac:dyDescent="0.25">
      <c r="C279" s="2"/>
      <c r="E279" s="2"/>
    </row>
    <row r="280" spans="3:5" ht="16.350000000000001" customHeight="1" x14ac:dyDescent="0.25">
      <c r="C280" s="2"/>
      <c r="E280" s="2"/>
    </row>
    <row r="281" spans="3:5" ht="16.350000000000001" customHeight="1" x14ac:dyDescent="0.25">
      <c r="C281" s="2"/>
      <c r="E281" s="2"/>
    </row>
    <row r="282" spans="3:5" ht="16.350000000000001" customHeight="1" x14ac:dyDescent="0.25">
      <c r="C282" s="2"/>
      <c r="E282" s="2"/>
    </row>
    <row r="283" spans="3:5" ht="16.350000000000001" customHeight="1" x14ac:dyDescent="0.25">
      <c r="C283" s="2"/>
      <c r="E283" s="2"/>
    </row>
    <row r="284" spans="3:5" ht="14.85" customHeight="1" x14ac:dyDescent="0.25">
      <c r="C284" s="2"/>
      <c r="E284" s="2"/>
    </row>
    <row r="285" spans="3:5" ht="16.350000000000001" customHeight="1" x14ac:dyDescent="0.25">
      <c r="C285" s="2"/>
      <c r="E285" s="2"/>
    </row>
    <row r="286" spans="3:5" ht="16.350000000000001" customHeight="1" x14ac:dyDescent="0.25">
      <c r="C286" s="2"/>
      <c r="E286" s="2"/>
    </row>
    <row r="287" spans="3:5" ht="16.350000000000001" customHeight="1" x14ac:dyDescent="0.25">
      <c r="C287" s="2"/>
      <c r="E287" s="2"/>
    </row>
    <row r="288" spans="3:5" ht="16.350000000000001" customHeight="1" x14ac:dyDescent="0.25">
      <c r="C288" s="2"/>
      <c r="E288" s="2"/>
    </row>
    <row r="289" spans="3:5" ht="16.350000000000001" customHeight="1" x14ac:dyDescent="0.25">
      <c r="C289" s="2"/>
      <c r="E289" s="2"/>
    </row>
    <row r="290" spans="3:5" ht="16.350000000000001" customHeight="1" x14ac:dyDescent="0.25">
      <c r="C290" s="2"/>
      <c r="E290" s="2"/>
    </row>
    <row r="291" spans="3:5" ht="14.85" customHeight="1" x14ac:dyDescent="0.25">
      <c r="C291" s="2"/>
      <c r="E291" s="2"/>
    </row>
    <row r="292" spans="3:5" ht="16.350000000000001" customHeight="1" x14ac:dyDescent="0.25">
      <c r="C292" s="2"/>
      <c r="E292" s="2"/>
    </row>
    <row r="293" spans="3:5" ht="16.350000000000001" customHeight="1" x14ac:dyDescent="0.25">
      <c r="C293" s="2"/>
      <c r="E293" s="2"/>
    </row>
    <row r="294" spans="3:5" ht="16.350000000000001" customHeight="1" x14ac:dyDescent="0.25">
      <c r="C294" s="2"/>
      <c r="E294" s="2"/>
    </row>
    <row r="295" spans="3:5" ht="16.350000000000001" customHeight="1" x14ac:dyDescent="0.25">
      <c r="C295" s="2"/>
      <c r="E295" s="2"/>
    </row>
    <row r="296" spans="3:5" ht="16.350000000000001" customHeight="1" x14ac:dyDescent="0.25">
      <c r="C296" s="2"/>
      <c r="E296" s="2"/>
    </row>
    <row r="297" spans="3:5" ht="16.350000000000001" customHeight="1" x14ac:dyDescent="0.25">
      <c r="C297" s="2"/>
      <c r="E297" s="2"/>
    </row>
    <row r="298" spans="3:5" ht="14.85" customHeight="1" x14ac:dyDescent="0.25">
      <c r="C298" s="2"/>
      <c r="E298" s="2"/>
    </row>
    <row r="299" spans="3:5" ht="16.350000000000001" customHeight="1" x14ac:dyDescent="0.25">
      <c r="C299" s="2"/>
      <c r="E299" s="2"/>
    </row>
    <row r="300" spans="3:5" ht="16.350000000000001" customHeight="1" x14ac:dyDescent="0.25">
      <c r="C300" s="2"/>
      <c r="E300" s="2"/>
    </row>
    <row r="301" spans="3:5" ht="16.350000000000001" customHeight="1" x14ac:dyDescent="0.25">
      <c r="C301" s="2"/>
      <c r="E301" s="2"/>
    </row>
    <row r="302" spans="3:5" ht="16.350000000000001" customHeight="1" x14ac:dyDescent="0.25">
      <c r="C302" s="2"/>
      <c r="E302" s="2"/>
    </row>
    <row r="303" spans="3:5" ht="16.350000000000001" customHeight="1" x14ac:dyDescent="0.25">
      <c r="C303" s="2"/>
      <c r="E303" s="2"/>
    </row>
    <row r="304" spans="3:5" ht="16.350000000000001" customHeight="1" x14ac:dyDescent="0.25">
      <c r="C304" s="2"/>
      <c r="E304" s="2"/>
    </row>
    <row r="305" spans="3:5" ht="14.85" customHeight="1" x14ac:dyDescent="0.25">
      <c r="C305" s="2"/>
      <c r="E305" s="2"/>
    </row>
    <row r="306" spans="3:5" ht="16.350000000000001" customHeight="1" x14ac:dyDescent="0.25">
      <c r="C306" s="2"/>
      <c r="E306" s="2"/>
    </row>
    <row r="307" spans="3:5" ht="16.350000000000001" customHeight="1" x14ac:dyDescent="0.25">
      <c r="C307" s="2"/>
      <c r="E307" s="2"/>
    </row>
    <row r="308" spans="3:5" ht="16.350000000000001" customHeight="1" x14ac:dyDescent="0.25">
      <c r="C308" s="2"/>
      <c r="E308" s="2"/>
    </row>
    <row r="309" spans="3:5" ht="16.350000000000001" customHeight="1" x14ac:dyDescent="0.25">
      <c r="C309" s="2"/>
      <c r="E309" s="2"/>
    </row>
    <row r="310" spans="3:5" ht="16.350000000000001" customHeight="1" x14ac:dyDescent="0.25">
      <c r="C310" s="2"/>
      <c r="E310" s="2"/>
    </row>
    <row r="311" spans="3:5" ht="16.350000000000001" customHeight="1" x14ac:dyDescent="0.25">
      <c r="C311" s="2"/>
      <c r="E311" s="2"/>
    </row>
    <row r="312" spans="3:5" ht="14.85" customHeight="1" x14ac:dyDescent="0.25">
      <c r="C312" s="2"/>
      <c r="E312" s="2"/>
    </row>
    <row r="313" spans="3:5" ht="16.350000000000001" customHeight="1" x14ac:dyDescent="0.25">
      <c r="C313" s="2"/>
      <c r="E313" s="2"/>
    </row>
    <row r="314" spans="3:5" ht="16.350000000000001" customHeight="1" x14ac:dyDescent="0.25">
      <c r="C314" s="2"/>
      <c r="E314" s="2"/>
    </row>
    <row r="315" spans="3:5" ht="16.350000000000001" customHeight="1" x14ac:dyDescent="0.25">
      <c r="C315" s="2"/>
      <c r="E315" s="2"/>
    </row>
    <row r="316" spans="3:5" ht="16.350000000000001" customHeight="1" x14ac:dyDescent="0.25">
      <c r="C316" s="2"/>
      <c r="E316" s="2"/>
    </row>
    <row r="317" spans="3:5" ht="16.350000000000001" customHeight="1" x14ac:dyDescent="0.25">
      <c r="C317" s="2"/>
      <c r="E317" s="2"/>
    </row>
    <row r="318" spans="3:5" ht="16.350000000000001" customHeight="1" x14ac:dyDescent="0.25">
      <c r="C318" s="2"/>
      <c r="E318" s="2"/>
    </row>
    <row r="319" spans="3:5" ht="14.85" customHeight="1" x14ac:dyDescent="0.25">
      <c r="C319" s="2"/>
      <c r="E319" s="2"/>
    </row>
    <row r="320" spans="3:5" ht="16.350000000000001" customHeight="1" x14ac:dyDescent="0.25">
      <c r="C320" s="2"/>
      <c r="E320" s="2"/>
    </row>
    <row r="321" spans="3:5" ht="16.350000000000001" customHeight="1" x14ac:dyDescent="0.25">
      <c r="C321" s="2"/>
      <c r="E321" s="2"/>
    </row>
    <row r="322" spans="3:5" ht="16.350000000000001" customHeight="1" x14ac:dyDescent="0.25">
      <c r="C322" s="2"/>
      <c r="E322" s="2"/>
    </row>
    <row r="323" spans="3:5" ht="16.350000000000001" customHeight="1" x14ac:dyDescent="0.25">
      <c r="C323" s="2"/>
      <c r="E323" s="2"/>
    </row>
    <row r="324" spans="3:5" ht="16.350000000000001" customHeight="1" x14ac:dyDescent="0.25">
      <c r="C324" s="2"/>
      <c r="E324" s="2"/>
    </row>
    <row r="325" spans="3:5" ht="16.350000000000001" customHeight="1" x14ac:dyDescent="0.25">
      <c r="C325" s="2"/>
      <c r="E325" s="2"/>
    </row>
    <row r="326" spans="3:5" ht="14.85" customHeight="1" x14ac:dyDescent="0.25">
      <c r="C326" s="2"/>
      <c r="E326" s="2"/>
    </row>
    <row r="327" spans="3:5" ht="16.350000000000001" customHeight="1" x14ac:dyDescent="0.25">
      <c r="C327" s="2"/>
      <c r="E327" s="2"/>
    </row>
    <row r="328" spans="3:5" ht="16.350000000000001" customHeight="1" x14ac:dyDescent="0.25">
      <c r="C328" s="2"/>
      <c r="E328" s="2"/>
    </row>
    <row r="329" spans="3:5" ht="16.350000000000001" customHeight="1" x14ac:dyDescent="0.25">
      <c r="C329" s="2"/>
      <c r="E329" s="2"/>
    </row>
    <row r="330" spans="3:5" ht="16.350000000000001" customHeight="1" x14ac:dyDescent="0.25">
      <c r="C330" s="2"/>
      <c r="E330" s="2"/>
    </row>
    <row r="331" spans="3:5" ht="16.350000000000001" customHeight="1" x14ac:dyDescent="0.25">
      <c r="C331" s="2"/>
      <c r="E331" s="2"/>
    </row>
    <row r="332" spans="3:5" ht="16.350000000000001" customHeight="1" x14ac:dyDescent="0.25">
      <c r="C332" s="2"/>
      <c r="E332" s="2"/>
    </row>
    <row r="333" spans="3:5" ht="14.85" customHeight="1" x14ac:dyDescent="0.25">
      <c r="C333" s="2"/>
      <c r="E333" s="2"/>
    </row>
    <row r="334" spans="3:5" ht="16.350000000000001" customHeight="1" x14ac:dyDescent="0.25">
      <c r="C334" s="2"/>
      <c r="E334" s="2"/>
    </row>
    <row r="335" spans="3:5" ht="16.350000000000001" customHeight="1" x14ac:dyDescent="0.25">
      <c r="C335" s="2"/>
      <c r="E335" s="2"/>
    </row>
    <row r="336" spans="3:5" ht="16.350000000000001" customHeight="1" x14ac:dyDescent="0.25">
      <c r="C336" s="2"/>
      <c r="E336" s="2"/>
    </row>
    <row r="337" spans="3:5" ht="16.350000000000001" customHeight="1" x14ac:dyDescent="0.25">
      <c r="C337" s="2"/>
      <c r="E337" s="2"/>
    </row>
    <row r="338" spans="3:5" ht="16.350000000000001" customHeight="1" x14ac:dyDescent="0.25">
      <c r="C338" s="2"/>
      <c r="E338" s="2"/>
    </row>
    <row r="339" spans="3:5" ht="16.350000000000001" customHeight="1" x14ac:dyDescent="0.25">
      <c r="C339" s="2"/>
      <c r="E339" s="2"/>
    </row>
    <row r="340" spans="3:5" ht="14.85" customHeight="1" x14ac:dyDescent="0.25">
      <c r="C340" s="2"/>
      <c r="E340" s="2"/>
    </row>
    <row r="341" spans="3:5" ht="16.350000000000001" customHeight="1" x14ac:dyDescent="0.25">
      <c r="C341" s="2"/>
      <c r="E341" s="2"/>
    </row>
    <row r="342" spans="3:5" ht="16.350000000000001" customHeight="1" x14ac:dyDescent="0.25">
      <c r="C342" s="2"/>
      <c r="E342" s="2"/>
    </row>
    <row r="343" spans="3:5" ht="16.350000000000001" customHeight="1" x14ac:dyDescent="0.25">
      <c r="C343" s="2"/>
      <c r="E343" s="2"/>
    </row>
    <row r="344" spans="3:5" ht="16.350000000000001" customHeight="1" x14ac:dyDescent="0.25">
      <c r="C344" s="2"/>
      <c r="E344" s="2"/>
    </row>
    <row r="345" spans="3:5" ht="16.350000000000001" customHeight="1" x14ac:dyDescent="0.25">
      <c r="C345" s="2"/>
      <c r="E345" s="2"/>
    </row>
    <row r="346" spans="3:5" ht="16.350000000000001" customHeight="1" x14ac:dyDescent="0.25">
      <c r="C346" s="2"/>
      <c r="E346" s="2"/>
    </row>
    <row r="347" spans="3:5" ht="14.85" customHeight="1" x14ac:dyDescent="0.25">
      <c r="C347" s="2"/>
      <c r="E347" s="2"/>
    </row>
    <row r="348" spans="3:5" ht="16.350000000000001" customHeight="1" x14ac:dyDescent="0.25">
      <c r="C348" s="2"/>
      <c r="E348" s="2"/>
    </row>
    <row r="349" spans="3:5" ht="16.350000000000001" customHeight="1" x14ac:dyDescent="0.25">
      <c r="C349" s="2"/>
      <c r="E349" s="2"/>
    </row>
    <row r="350" spans="3:5" ht="16.350000000000001" customHeight="1" x14ac:dyDescent="0.25">
      <c r="C350" s="2"/>
      <c r="E350" s="2"/>
    </row>
    <row r="351" spans="3:5" ht="16.350000000000001" customHeight="1" x14ac:dyDescent="0.25">
      <c r="C351" s="2"/>
      <c r="E351" s="2"/>
    </row>
    <row r="352" spans="3:5" ht="16.350000000000001" customHeight="1" x14ac:dyDescent="0.25">
      <c r="C352" s="2"/>
      <c r="E352" s="2"/>
    </row>
    <row r="353" spans="3:5" ht="16.350000000000001" customHeight="1" x14ac:dyDescent="0.25">
      <c r="C353" s="2"/>
      <c r="E353" s="2"/>
    </row>
    <row r="354" spans="3:5" ht="14.85" customHeight="1" x14ac:dyDescent="0.25">
      <c r="C354" s="2"/>
      <c r="E354" s="2"/>
    </row>
    <row r="355" spans="3:5" ht="16.350000000000001" customHeight="1" x14ac:dyDescent="0.25">
      <c r="C355" s="2"/>
      <c r="E355" s="2"/>
    </row>
    <row r="356" spans="3:5" ht="16.350000000000001" customHeight="1" x14ac:dyDescent="0.25">
      <c r="C356" s="2"/>
      <c r="E356" s="2"/>
    </row>
    <row r="357" spans="3:5" ht="16.350000000000001" customHeight="1" x14ac:dyDescent="0.25">
      <c r="C357" s="2"/>
      <c r="E357" s="2"/>
    </row>
    <row r="358" spans="3:5" ht="16.350000000000001" customHeight="1" x14ac:dyDescent="0.25">
      <c r="C358" s="2"/>
      <c r="E358" s="2"/>
    </row>
    <row r="359" spans="3:5" ht="16.350000000000001" customHeight="1" x14ac:dyDescent="0.25">
      <c r="C359" s="2"/>
      <c r="E359" s="2"/>
    </row>
    <row r="360" spans="3:5" ht="16.350000000000001" customHeight="1" x14ac:dyDescent="0.25">
      <c r="C360" s="2"/>
      <c r="E360" s="2"/>
    </row>
    <row r="361" spans="3:5" ht="14.85" customHeight="1" x14ac:dyDescent="0.25">
      <c r="C361" s="2"/>
      <c r="E361" s="2"/>
    </row>
    <row r="362" spans="3:5" ht="16.350000000000001" customHeight="1" x14ac:dyDescent="0.25">
      <c r="C362" s="2"/>
      <c r="E362" s="2"/>
    </row>
    <row r="363" spans="3:5" ht="16.350000000000001" customHeight="1" x14ac:dyDescent="0.25">
      <c r="C363" s="2"/>
      <c r="E363" s="2"/>
    </row>
    <row r="364" spans="3:5" ht="16.350000000000001" customHeight="1" x14ac:dyDescent="0.25">
      <c r="C364" s="2"/>
      <c r="E364" s="2"/>
    </row>
    <row r="365" spans="3:5" ht="16.350000000000001" customHeight="1" x14ac:dyDescent="0.25">
      <c r="C365" s="2"/>
      <c r="E365" s="2"/>
    </row>
    <row r="366" spans="3:5" ht="16.350000000000001" customHeight="1" x14ac:dyDescent="0.25">
      <c r="C366" s="2"/>
      <c r="E366" s="2"/>
    </row>
    <row r="367" spans="3:5" ht="16.350000000000001" customHeight="1" x14ac:dyDescent="0.25">
      <c r="C367" s="2"/>
      <c r="E367" s="2"/>
    </row>
    <row r="368" spans="3:5" ht="14.85" customHeight="1" x14ac:dyDescent="0.25">
      <c r="C368" s="2"/>
      <c r="E368" s="2"/>
    </row>
    <row r="369" spans="3:5" ht="16.350000000000001" customHeight="1" x14ac:dyDescent="0.25">
      <c r="C369" s="2"/>
      <c r="E369" s="2"/>
    </row>
    <row r="370" spans="3:5" ht="16.350000000000001" customHeight="1" x14ac:dyDescent="0.25">
      <c r="C370" s="2"/>
      <c r="E370" s="2"/>
    </row>
    <row r="371" spans="3:5" ht="16.350000000000001" customHeight="1" x14ac:dyDescent="0.25">
      <c r="C371" s="2"/>
      <c r="E371" s="2"/>
    </row>
    <row r="372" spans="3:5" ht="16.350000000000001" customHeight="1" x14ac:dyDescent="0.25">
      <c r="C372" s="2"/>
      <c r="E372" s="2"/>
    </row>
    <row r="373" spans="3:5" ht="16.350000000000001" customHeight="1" x14ac:dyDescent="0.25">
      <c r="C373" s="2"/>
      <c r="E373" s="2"/>
    </row>
    <row r="374" spans="3:5" ht="16.350000000000001" customHeight="1" x14ac:dyDescent="0.25">
      <c r="C374" s="2"/>
      <c r="E374" s="2"/>
    </row>
    <row r="375" spans="3:5" ht="14.85" customHeight="1" x14ac:dyDescent="0.25">
      <c r="C375" s="2"/>
      <c r="E375" s="2"/>
    </row>
    <row r="376" spans="3:5" ht="16.350000000000001" customHeight="1" x14ac:dyDescent="0.25">
      <c r="C376" s="2"/>
      <c r="E376" s="2"/>
    </row>
    <row r="377" spans="3:5" ht="16.350000000000001" customHeight="1" x14ac:dyDescent="0.25">
      <c r="C377" s="2"/>
      <c r="E377" s="2"/>
    </row>
    <row r="378" spans="3:5" ht="16.350000000000001" customHeight="1" x14ac:dyDescent="0.25">
      <c r="C378" s="2"/>
      <c r="E378" s="2"/>
    </row>
    <row r="379" spans="3:5" ht="16.350000000000001" customHeight="1" x14ac:dyDescent="0.25">
      <c r="C379" s="2"/>
      <c r="E379" s="2"/>
    </row>
    <row r="380" spans="3:5" ht="16.350000000000001" customHeight="1" x14ac:dyDescent="0.25">
      <c r="C380" s="2"/>
      <c r="E380" s="2"/>
    </row>
    <row r="381" spans="3:5" ht="16.350000000000001" customHeight="1" x14ac:dyDescent="0.25">
      <c r="C381" s="2"/>
      <c r="E381" s="2"/>
    </row>
    <row r="382" spans="3:5" ht="14.85" customHeight="1" x14ac:dyDescent="0.25">
      <c r="C382" s="2"/>
      <c r="E382" s="2"/>
    </row>
    <row r="383" spans="3:5" ht="16.350000000000001" customHeight="1" x14ac:dyDescent="0.25">
      <c r="C383" s="2"/>
      <c r="E383" s="2"/>
    </row>
    <row r="384" spans="3:5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C392" s="2"/>
      <c r="E392" s="2"/>
    </row>
    <row r="393" spans="3:5" ht="16.350000000000001" customHeight="1" x14ac:dyDescent="0.25"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2"/>
    </row>
    <row r="794" spans="5:5" ht="14.85" customHeight="1" x14ac:dyDescent="0.25">
      <c r="E794" s="3"/>
    </row>
    <row r="795" spans="5:5" ht="16.350000000000001" customHeight="1" x14ac:dyDescent="0.25">
      <c r="E795" s="3"/>
    </row>
    <row r="796" spans="5:5" ht="16.350000000000001" customHeight="1" x14ac:dyDescent="0.25">
      <c r="E796" s="2"/>
    </row>
    <row r="797" spans="5:5" ht="16.350000000000001" customHeight="1" x14ac:dyDescent="0.25"/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6:G1786">
    <sortCondition ref="A5:A1786"/>
  </sortState>
  <printOptions horizontalCentered="1"/>
  <pageMargins left="0.7" right="0.7" top="0.75" bottom="0.75" header="0.3" footer="0.3"/>
  <pageSetup orientation="portrait" r:id="rId1"/>
  <ignoredErrors>
    <ignoredError sqref="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2020-07-31T14:27:42Z</dcterms:modified>
</cp:coreProperties>
</file>