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roboto\Untitled Folder\"/>
    </mc:Choice>
  </mc:AlternateContent>
  <bookViews>
    <workbookView xWindow="0" yWindow="0" windowWidth="28770" windowHeight="2580" activeTab="2" xr2:uid="{4C112AB1-6ABA-4970-B3D9-AA56FFA6977A}"/>
  </bookViews>
  <sheets>
    <sheet name="Maze1" sheetId="1" r:id="rId1"/>
    <sheet name="Maze 2" sheetId="2" r:id="rId2"/>
    <sheet name="Maze 3" sheetId="3" r:id="rId3"/>
    <sheet name="Maze 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3" l="1"/>
  <c r="M14" i="3"/>
  <c r="M13" i="3"/>
  <c r="M14" i="2"/>
  <c r="M13" i="2"/>
  <c r="M12" i="2"/>
  <c r="M18" i="1"/>
  <c r="M17" i="1"/>
  <c r="M16" i="1"/>
  <c r="L12" i="1"/>
  <c r="K12" i="1"/>
  <c r="J12" i="1"/>
  <c r="I12" i="1"/>
  <c r="N7" i="3"/>
  <c r="N6" i="3"/>
  <c r="M4" i="3"/>
  <c r="M3" i="3"/>
  <c r="M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M4" i="2"/>
  <c r="M3" i="2"/>
  <c r="M2" i="2"/>
  <c r="N7" i="2"/>
  <c r="N6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N7" i="1"/>
  <c r="N6" i="1"/>
  <c r="F13" i="1"/>
  <c r="M4" i="1"/>
  <c r="M3" i="1"/>
  <c r="M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2" i="1"/>
  <c r="F11" i="1"/>
  <c r="F10" i="1"/>
  <c r="F9" i="1"/>
  <c r="F8" i="1"/>
  <c r="F7" i="1"/>
  <c r="F6" i="1"/>
  <c r="F5" i="1"/>
  <c r="F4" i="1"/>
  <c r="F3" i="1"/>
  <c r="F2" i="1"/>
  <c r="K4" i="4" l="1"/>
  <c r="J4" i="4"/>
  <c r="I4" i="4"/>
  <c r="H4" i="4"/>
  <c r="K3" i="4"/>
  <c r="J3" i="4"/>
  <c r="I3" i="4"/>
  <c r="H3" i="4"/>
  <c r="K2" i="4"/>
  <c r="J2" i="4"/>
  <c r="I2" i="4"/>
  <c r="H2" i="4"/>
  <c r="L4" i="3"/>
  <c r="L3" i="3"/>
  <c r="L2" i="3"/>
  <c r="L4" i="2"/>
  <c r="L3" i="2"/>
  <c r="L2" i="2"/>
  <c r="L2" i="1"/>
  <c r="L4" i="1"/>
  <c r="L3" i="1"/>
  <c r="K4" i="3" l="1"/>
  <c r="J4" i="3"/>
  <c r="I4" i="3"/>
  <c r="K3" i="3"/>
  <c r="J3" i="3"/>
  <c r="I3" i="3"/>
  <c r="K2" i="3"/>
  <c r="J2" i="3"/>
  <c r="I2" i="3"/>
  <c r="K4" i="1"/>
  <c r="J4" i="1"/>
  <c r="I4" i="1"/>
  <c r="K3" i="1"/>
  <c r="J3" i="1"/>
  <c r="I3" i="1"/>
  <c r="K2" i="1"/>
  <c r="J2" i="1"/>
  <c r="I2" i="1"/>
  <c r="K4" i="2"/>
  <c r="J4" i="2"/>
  <c r="K3" i="2"/>
  <c r="J3" i="2"/>
  <c r="K2" i="2"/>
  <c r="J2" i="2"/>
  <c r="I2" i="2"/>
  <c r="I4" i="2"/>
  <c r="I3" i="2"/>
</calcChain>
</file>

<file path=xl/sharedStrings.xml><?xml version="1.0" encoding="utf-8"?>
<sst xmlns="http://schemas.openxmlformats.org/spreadsheetml/2006/main" count="83" uniqueCount="22">
  <si>
    <t>Score</t>
  </si>
  <si>
    <t>eps</t>
  </si>
  <si>
    <t>num train</t>
  </si>
  <si>
    <t>num cor</t>
  </si>
  <si>
    <t>Normal</t>
  </si>
  <si>
    <t>Randomico</t>
  </si>
  <si>
    <t>Comum</t>
  </si>
  <si>
    <t>Modificado</t>
  </si>
  <si>
    <t>Estendida</t>
  </si>
  <si>
    <t>psi</t>
  </si>
  <si>
    <t>Treinamento</t>
  </si>
  <si>
    <t>Fast Run</t>
  </si>
  <si>
    <t>%Exploração</t>
  </si>
  <si>
    <t>Modo</t>
  </si>
  <si>
    <t>Estendido</t>
  </si>
  <si>
    <t>Aleatório, φ = 0,01</t>
  </si>
  <si>
    <t>Benchmark</t>
  </si>
  <si>
    <t>deltaFR</t>
  </si>
  <si>
    <t>Aleatório, φ = 0,1</t>
  </si>
  <si>
    <t>Treino</t>
  </si>
  <si>
    <t>Exploração(%)</t>
  </si>
  <si>
    <r>
      <t>Δ</t>
    </r>
    <r>
      <rPr>
        <b/>
        <sz val="10"/>
        <color rgb="FF000000"/>
        <rFont val="Times New Roman"/>
        <family val="1"/>
      </rPr>
      <t>FR(%)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</si>
</sst>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6D50C-988D-49E4-9E4E-5776CE6A9E46}">
  <dimension ref="A1:N31"/>
  <sheetViews>
    <sheetView topLeftCell="E1" workbookViewId="0">
      <selection activeCell="M16" sqref="M16:M18"/>
    </sheetView>
  </sheetViews>
  <sheetFormatPr defaultRowHeight="15" x14ac:dyDescent="0.25"/>
  <cols>
    <col min="1" max="1" width="6.28515625" customWidth="1"/>
    <col min="3" max="3" width="12.42578125" bestFit="1" customWidth="1"/>
    <col min="5" max="5" width="12.140625" bestFit="1" customWidth="1"/>
    <col min="6" max="6" width="12.140625" customWidth="1"/>
    <col min="8" max="8" width="17.42578125" bestFit="1" customWidth="1"/>
    <col min="12" max="12" width="12.140625" bestFit="1" customWidth="1"/>
  </cols>
  <sheetData>
    <row r="1" spans="1:14" x14ac:dyDescent="0.25">
      <c r="A1" s="1" t="s">
        <v>9</v>
      </c>
      <c r="B1" s="1" t="s">
        <v>0</v>
      </c>
      <c r="C1" s="1" t="s">
        <v>10</v>
      </c>
      <c r="D1" s="1" t="s">
        <v>11</v>
      </c>
      <c r="E1" s="1" t="s">
        <v>12</v>
      </c>
      <c r="F1" s="1"/>
      <c r="H1" t="s">
        <v>1</v>
      </c>
      <c r="I1" t="s">
        <v>0</v>
      </c>
      <c r="J1" t="s">
        <v>2</v>
      </c>
      <c r="K1" t="s">
        <v>3</v>
      </c>
      <c r="L1" s="1" t="s">
        <v>12</v>
      </c>
    </row>
    <row r="2" spans="1:14" x14ac:dyDescent="0.25">
      <c r="A2">
        <v>0.1</v>
      </c>
      <c r="B2">
        <v>33767</v>
      </c>
      <c r="C2">
        <v>53</v>
      </c>
      <c r="D2">
        <v>32</v>
      </c>
      <c r="E2">
        <v>33.33</v>
      </c>
      <c r="F2">
        <f>E2/C2*(12^2)/100</f>
        <v>0.90556981132075465</v>
      </c>
      <c r="H2">
        <v>0.01</v>
      </c>
      <c r="I2">
        <f>AVERAGEIFS(B:B,$A:$A,$H2)</f>
        <v>27896.799999999999</v>
      </c>
      <c r="J2">
        <f>AVERAGEIFS(C:C,$A:$A,$H2)</f>
        <v>74.900000000000006</v>
      </c>
      <c r="K2">
        <f>AVERAGEIFS(D:D,$A:$A,$H2)</f>
        <v>25.4</v>
      </c>
      <c r="L2">
        <f>AVERAGEIFS(E:E,$A:$A,$H2)</f>
        <v>41.736000000000004</v>
      </c>
      <c r="M2">
        <f>AVERAGEIFS(F:F,$A:$A,$H2)</f>
        <v>0.83265065593350673</v>
      </c>
    </row>
    <row r="3" spans="1:14" x14ac:dyDescent="0.25">
      <c r="A3">
        <v>0.1</v>
      </c>
      <c r="B3">
        <v>29833</v>
      </c>
      <c r="C3">
        <v>55</v>
      </c>
      <c r="D3">
        <v>28</v>
      </c>
      <c r="E3">
        <v>28.47</v>
      </c>
      <c r="F3">
        <f t="shared" ref="F3:F31" si="0">E3/C3*(12^2)/100</f>
        <v>0.74539636363636352</v>
      </c>
      <c r="H3">
        <v>0.05</v>
      </c>
      <c r="I3">
        <f>AVERAGEIFS(B:B,$A:$A,$H3)</f>
        <v>28690.1</v>
      </c>
      <c r="J3">
        <f>AVERAGEIFS(C:C,$A:$A,$H3)</f>
        <v>47.7</v>
      </c>
      <c r="K3">
        <f>AVERAGEIFS(D:D,$A:$A,$H3)</f>
        <v>27.1</v>
      </c>
      <c r="L3">
        <f>AVERAGEIFS(E:E,$A:$A,$H3)</f>
        <v>29.094999999999999</v>
      </c>
      <c r="M3">
        <f>AVERAGEIFS(F:F,$A:$A,$H3)</f>
        <v>0.88325850360837799</v>
      </c>
    </row>
    <row r="4" spans="1:14" x14ac:dyDescent="0.25">
      <c r="A4">
        <v>0.1</v>
      </c>
      <c r="B4">
        <v>27567</v>
      </c>
      <c r="C4">
        <v>47</v>
      </c>
      <c r="D4">
        <v>26</v>
      </c>
      <c r="E4">
        <v>30.56</v>
      </c>
      <c r="F4">
        <f t="shared" si="0"/>
        <v>0.93630638297872337</v>
      </c>
      <c r="H4">
        <v>0.1</v>
      </c>
      <c r="I4">
        <f>AVERAGEIFS(B:B,$A:$A,$H4)</f>
        <v>29243.4</v>
      </c>
      <c r="J4">
        <f>AVERAGEIFS(C:C,$A:$A,$H4)</f>
        <v>46.3</v>
      </c>
      <c r="K4">
        <f>AVERAGEIFS(D:D,$A:$A,$H4)</f>
        <v>27.7</v>
      </c>
      <c r="L4">
        <f>AVERAGEIFS(E:E,$A:$A,$H4)</f>
        <v>27.43</v>
      </c>
      <c r="M4">
        <f>AVERAGEIFS(F:F,$A:$A,$H4)</f>
        <v>0.86646939869485706</v>
      </c>
    </row>
    <row r="5" spans="1:14" x14ac:dyDescent="0.25">
      <c r="A5">
        <v>0.1</v>
      </c>
      <c r="B5">
        <v>29200</v>
      </c>
      <c r="C5">
        <v>66</v>
      </c>
      <c r="D5">
        <v>27</v>
      </c>
      <c r="E5">
        <v>31.94</v>
      </c>
      <c r="F5">
        <f t="shared" si="0"/>
        <v>0.69687272727272731</v>
      </c>
    </row>
    <row r="6" spans="1:14" x14ac:dyDescent="0.25">
      <c r="A6">
        <v>0.1</v>
      </c>
      <c r="B6">
        <v>27367</v>
      </c>
      <c r="C6">
        <v>41</v>
      </c>
      <c r="D6">
        <v>26</v>
      </c>
      <c r="E6">
        <v>27.08</v>
      </c>
      <c r="F6">
        <f t="shared" si="0"/>
        <v>0.95110243902439007</v>
      </c>
      <c r="H6" t="s">
        <v>4</v>
      </c>
      <c r="I6">
        <v>29133</v>
      </c>
      <c r="J6">
        <v>34</v>
      </c>
      <c r="K6">
        <v>28</v>
      </c>
      <c r="L6">
        <v>20.83</v>
      </c>
      <c r="M6">
        <v>36.11</v>
      </c>
      <c r="N6">
        <f>L6/100*(12^2)/J6</f>
        <v>0.88221176470588225</v>
      </c>
    </row>
    <row r="7" spans="1:14" x14ac:dyDescent="0.25">
      <c r="A7">
        <v>0.1</v>
      </c>
      <c r="B7">
        <v>29400</v>
      </c>
      <c r="C7">
        <v>42</v>
      </c>
      <c r="D7">
        <v>28</v>
      </c>
      <c r="E7">
        <v>25</v>
      </c>
      <c r="F7">
        <f t="shared" si="0"/>
        <v>0.8571428571428571</v>
      </c>
      <c r="H7" t="s">
        <v>8</v>
      </c>
      <c r="I7">
        <v>27867</v>
      </c>
      <c r="J7">
        <v>56</v>
      </c>
      <c r="K7">
        <v>26</v>
      </c>
      <c r="L7">
        <v>34.03</v>
      </c>
      <c r="M7">
        <v>41.67</v>
      </c>
      <c r="N7">
        <f>L7/100*(12^2)/J7</f>
        <v>0.87505714285714287</v>
      </c>
    </row>
    <row r="8" spans="1:14" x14ac:dyDescent="0.25">
      <c r="A8">
        <v>0.1</v>
      </c>
      <c r="B8">
        <v>28267</v>
      </c>
      <c r="C8">
        <v>38</v>
      </c>
      <c r="D8">
        <v>27</v>
      </c>
      <c r="E8">
        <v>24.31</v>
      </c>
      <c r="F8">
        <f t="shared" si="0"/>
        <v>0.92122105263157894</v>
      </c>
    </row>
    <row r="9" spans="1:14" x14ac:dyDescent="0.25">
      <c r="A9">
        <v>0.1</v>
      </c>
      <c r="B9">
        <v>28300</v>
      </c>
      <c r="C9">
        <v>39</v>
      </c>
      <c r="D9">
        <v>27</v>
      </c>
      <c r="E9">
        <v>24.31</v>
      </c>
      <c r="F9">
        <f t="shared" si="0"/>
        <v>0.89759999999999995</v>
      </c>
      <c r="I9" t="s">
        <v>0</v>
      </c>
      <c r="J9" t="s">
        <v>2</v>
      </c>
      <c r="K9" t="s">
        <v>3</v>
      </c>
      <c r="L9" s="1" t="s">
        <v>12</v>
      </c>
    </row>
    <row r="10" spans="1:14" x14ac:dyDescent="0.25">
      <c r="A10">
        <v>0.1</v>
      </c>
      <c r="B10">
        <v>29133</v>
      </c>
      <c r="C10">
        <v>34</v>
      </c>
      <c r="D10">
        <v>28</v>
      </c>
      <c r="E10">
        <v>22.22</v>
      </c>
      <c r="F10">
        <f t="shared" si="0"/>
        <v>0.94108235294117637</v>
      </c>
      <c r="I10">
        <v>29133</v>
      </c>
      <c r="J10">
        <v>34</v>
      </c>
      <c r="K10">
        <v>28</v>
      </c>
      <c r="L10">
        <v>20.83</v>
      </c>
    </row>
    <row r="11" spans="1:14" x14ac:dyDescent="0.25">
      <c r="A11">
        <v>0.1</v>
      </c>
      <c r="B11">
        <v>29600</v>
      </c>
      <c r="C11">
        <v>48</v>
      </c>
      <c r="D11">
        <v>28</v>
      </c>
      <c r="E11">
        <v>27.08</v>
      </c>
      <c r="F11">
        <f t="shared" si="0"/>
        <v>0.8123999999999999</v>
      </c>
      <c r="I11">
        <v>27867</v>
      </c>
      <c r="J11">
        <v>56</v>
      </c>
      <c r="K11">
        <v>26</v>
      </c>
      <c r="L11">
        <v>34.03</v>
      </c>
    </row>
    <row r="12" spans="1:14" x14ac:dyDescent="0.25">
      <c r="A12">
        <v>0.05</v>
      </c>
      <c r="B12">
        <v>26833</v>
      </c>
      <c r="C12">
        <v>55</v>
      </c>
      <c r="D12">
        <v>25</v>
      </c>
      <c r="E12">
        <v>32.64</v>
      </c>
      <c r="F12">
        <f t="shared" si="0"/>
        <v>0.85457454545454536</v>
      </c>
      <c r="H12">
        <v>0.01</v>
      </c>
      <c r="I12">
        <f>AVERAGEIFS(B:B,$A:$A,$H12)</f>
        <v>27896.799999999999</v>
      </c>
      <c r="J12">
        <f>AVERAGEIFS(C:C,$A:$A,$H12)</f>
        <v>74.900000000000006</v>
      </c>
      <c r="K12">
        <f>AVERAGEIFS(D:D,$A:$A,$H12)</f>
        <v>25.4</v>
      </c>
      <c r="L12">
        <f>AVERAGEIFS(E:E,$A:$A,$H12)</f>
        <v>41.736000000000004</v>
      </c>
    </row>
    <row r="13" spans="1:14" x14ac:dyDescent="0.25">
      <c r="A13">
        <v>0.05</v>
      </c>
      <c r="B13">
        <v>29267</v>
      </c>
      <c r="C13">
        <v>38</v>
      </c>
      <c r="D13">
        <v>28</v>
      </c>
      <c r="E13">
        <v>23.61</v>
      </c>
      <c r="F13">
        <f>E13/C13*(12^2)/100</f>
        <v>0.8946947368421051</v>
      </c>
    </row>
    <row r="14" spans="1:14" x14ac:dyDescent="0.25">
      <c r="A14">
        <v>0.05</v>
      </c>
      <c r="B14">
        <v>32500</v>
      </c>
      <c r="C14">
        <v>45</v>
      </c>
      <c r="D14">
        <v>31</v>
      </c>
      <c r="E14">
        <v>27.08</v>
      </c>
      <c r="F14">
        <f t="shared" si="0"/>
        <v>0.86655999999999989</v>
      </c>
    </row>
    <row r="15" spans="1:14" x14ac:dyDescent="0.25">
      <c r="A15">
        <v>0.05</v>
      </c>
      <c r="B15">
        <v>20967</v>
      </c>
      <c r="C15">
        <v>59</v>
      </c>
      <c r="D15">
        <v>19</v>
      </c>
      <c r="E15">
        <v>31.94</v>
      </c>
      <c r="F15">
        <f t="shared" si="0"/>
        <v>0.7795525423728813</v>
      </c>
      <c r="H15" t="s">
        <v>13</v>
      </c>
      <c r="I15" s="1" t="s">
        <v>0</v>
      </c>
      <c r="J15" s="1" t="s">
        <v>2</v>
      </c>
      <c r="K15" s="1" t="s">
        <v>3</v>
      </c>
      <c r="L15" t="s">
        <v>12</v>
      </c>
      <c r="M15" s="1" t="s">
        <v>17</v>
      </c>
    </row>
    <row r="16" spans="1:14" x14ac:dyDescent="0.25">
      <c r="A16">
        <v>0.05</v>
      </c>
      <c r="B16">
        <v>29367</v>
      </c>
      <c r="C16">
        <v>41</v>
      </c>
      <c r="D16">
        <v>28</v>
      </c>
      <c r="E16">
        <v>25.69</v>
      </c>
      <c r="F16">
        <f t="shared" si="0"/>
        <v>0.90228292682926836</v>
      </c>
      <c r="H16" t="s">
        <v>6</v>
      </c>
      <c r="I16" s="1">
        <v>29133</v>
      </c>
      <c r="J16" s="1">
        <v>34</v>
      </c>
      <c r="K16" s="1">
        <v>28</v>
      </c>
      <c r="L16">
        <v>20.83</v>
      </c>
      <c r="M16" s="4">
        <f>((K16-$K$19)/$K$19)*100</f>
        <v>64.705882352941174</v>
      </c>
    </row>
    <row r="17" spans="1:13" x14ac:dyDescent="0.25">
      <c r="A17">
        <v>0.05</v>
      </c>
      <c r="B17">
        <v>30533</v>
      </c>
      <c r="C17">
        <v>46</v>
      </c>
      <c r="D17">
        <v>29</v>
      </c>
      <c r="E17">
        <v>27.08</v>
      </c>
      <c r="F17">
        <f t="shared" si="0"/>
        <v>0.84772173913043458</v>
      </c>
      <c r="H17" t="s">
        <v>14</v>
      </c>
      <c r="I17" s="1">
        <v>27867</v>
      </c>
      <c r="J17" s="1">
        <v>56</v>
      </c>
      <c r="K17" s="1">
        <v>26</v>
      </c>
      <c r="L17">
        <v>34.03</v>
      </c>
      <c r="M17" s="4">
        <f>((K17-$K$19)/$K$19)*100</f>
        <v>52.941176470588239</v>
      </c>
    </row>
    <row r="18" spans="1:13" x14ac:dyDescent="0.25">
      <c r="A18">
        <v>0.05</v>
      </c>
      <c r="B18">
        <v>28467</v>
      </c>
      <c r="C18">
        <v>44</v>
      </c>
      <c r="D18">
        <v>27</v>
      </c>
      <c r="E18">
        <v>27.08</v>
      </c>
      <c r="F18">
        <f t="shared" si="0"/>
        <v>0.88625454545454529</v>
      </c>
      <c r="H18" t="s">
        <v>15</v>
      </c>
      <c r="I18" s="1">
        <v>27896.799999999999</v>
      </c>
      <c r="J18" s="1">
        <v>74.900000000000006</v>
      </c>
      <c r="K18" s="1">
        <v>25</v>
      </c>
      <c r="L18">
        <v>41.736000000000004</v>
      </c>
      <c r="M18" s="4">
        <f>((K18-$K$19)/$K$19)*100</f>
        <v>47.058823529411761</v>
      </c>
    </row>
    <row r="19" spans="1:13" x14ac:dyDescent="0.25">
      <c r="A19">
        <v>0.05</v>
      </c>
      <c r="B19">
        <v>29000</v>
      </c>
      <c r="C19">
        <v>60</v>
      </c>
      <c r="D19">
        <v>27</v>
      </c>
      <c r="E19">
        <v>36.11</v>
      </c>
      <c r="F19">
        <f t="shared" si="0"/>
        <v>0.86663999999999997</v>
      </c>
      <c r="H19" t="s">
        <v>16</v>
      </c>
      <c r="J19" s="1">
        <v>34</v>
      </c>
      <c r="K19" s="1">
        <v>17</v>
      </c>
    </row>
    <row r="20" spans="1:13" x14ac:dyDescent="0.25">
      <c r="A20">
        <v>0.05</v>
      </c>
      <c r="B20">
        <v>27667</v>
      </c>
      <c r="C20">
        <v>50</v>
      </c>
      <c r="D20">
        <v>26</v>
      </c>
      <c r="E20">
        <v>33.33</v>
      </c>
      <c r="F20">
        <f t="shared" si="0"/>
        <v>0.95990399999999998</v>
      </c>
    </row>
    <row r="21" spans="1:13" x14ac:dyDescent="0.25">
      <c r="A21">
        <v>0.05</v>
      </c>
      <c r="B21">
        <v>32300</v>
      </c>
      <c r="C21">
        <v>39</v>
      </c>
      <c r="D21">
        <v>31</v>
      </c>
      <c r="E21">
        <v>26.39</v>
      </c>
      <c r="F21">
        <f t="shared" si="0"/>
        <v>0.97439999999999993</v>
      </c>
    </row>
    <row r="22" spans="1:13" x14ac:dyDescent="0.25">
      <c r="A22">
        <v>0.01</v>
      </c>
      <c r="B22">
        <v>22467</v>
      </c>
      <c r="C22">
        <v>104</v>
      </c>
      <c r="D22">
        <v>19</v>
      </c>
      <c r="E22">
        <v>50.69</v>
      </c>
      <c r="F22">
        <f t="shared" si="0"/>
        <v>0.70186153846153843</v>
      </c>
    </row>
    <row r="23" spans="1:13" x14ac:dyDescent="0.25">
      <c r="A23">
        <v>0.01</v>
      </c>
      <c r="B23">
        <v>24667</v>
      </c>
      <c r="C23">
        <v>80</v>
      </c>
      <c r="D23">
        <v>22</v>
      </c>
      <c r="E23">
        <v>51.39</v>
      </c>
      <c r="F23">
        <f t="shared" si="0"/>
        <v>0.92502000000000006</v>
      </c>
    </row>
    <row r="24" spans="1:13" x14ac:dyDescent="0.25">
      <c r="A24">
        <v>0.01</v>
      </c>
      <c r="B24">
        <v>29333</v>
      </c>
      <c r="C24">
        <v>100</v>
      </c>
      <c r="D24">
        <v>26</v>
      </c>
      <c r="E24">
        <v>52.78</v>
      </c>
      <c r="F24">
        <f t="shared" si="0"/>
        <v>0.76003200000000004</v>
      </c>
    </row>
    <row r="25" spans="1:13" x14ac:dyDescent="0.25">
      <c r="A25">
        <v>0.01</v>
      </c>
      <c r="B25">
        <v>28267</v>
      </c>
      <c r="C25">
        <v>68</v>
      </c>
      <c r="D25">
        <v>26</v>
      </c>
      <c r="E25">
        <v>43.75</v>
      </c>
      <c r="F25">
        <f t="shared" si="0"/>
        <v>0.92647058823529416</v>
      </c>
    </row>
    <row r="26" spans="1:13" x14ac:dyDescent="0.25">
      <c r="A26">
        <v>0.01</v>
      </c>
      <c r="B26">
        <v>33933</v>
      </c>
      <c r="C26">
        <v>28</v>
      </c>
      <c r="D26">
        <v>33</v>
      </c>
      <c r="E26">
        <v>18.75</v>
      </c>
      <c r="F26">
        <f t="shared" si="0"/>
        <v>0.96428571428571419</v>
      </c>
    </row>
    <row r="27" spans="1:13" x14ac:dyDescent="0.25">
      <c r="A27">
        <v>0.01</v>
      </c>
      <c r="B27">
        <v>27167</v>
      </c>
      <c r="C27">
        <v>95</v>
      </c>
      <c r="D27">
        <v>24</v>
      </c>
      <c r="E27">
        <v>41.67</v>
      </c>
      <c r="F27">
        <f t="shared" si="0"/>
        <v>0.63162947368421052</v>
      </c>
    </row>
    <row r="28" spans="1:13" x14ac:dyDescent="0.25">
      <c r="A28">
        <v>0.01</v>
      </c>
      <c r="B28">
        <v>27867</v>
      </c>
      <c r="C28">
        <v>86</v>
      </c>
      <c r="D28">
        <v>25</v>
      </c>
      <c r="E28">
        <v>45.83</v>
      </c>
      <c r="F28">
        <f t="shared" si="0"/>
        <v>0.76738604651162801</v>
      </c>
    </row>
    <row r="29" spans="1:13" x14ac:dyDescent="0.25">
      <c r="A29">
        <v>0.01</v>
      </c>
      <c r="B29">
        <v>31400</v>
      </c>
      <c r="C29">
        <v>42</v>
      </c>
      <c r="D29">
        <v>30</v>
      </c>
      <c r="E29">
        <v>27.78</v>
      </c>
      <c r="F29">
        <f t="shared" si="0"/>
        <v>0.95245714285714289</v>
      </c>
    </row>
    <row r="30" spans="1:13" x14ac:dyDescent="0.25">
      <c r="A30">
        <v>0.01</v>
      </c>
      <c r="B30">
        <v>26800</v>
      </c>
      <c r="C30">
        <v>84</v>
      </c>
      <c r="D30">
        <v>24</v>
      </c>
      <c r="E30">
        <v>44.44</v>
      </c>
      <c r="F30">
        <f t="shared" si="0"/>
        <v>0.7618285714285713</v>
      </c>
    </row>
    <row r="31" spans="1:13" x14ac:dyDescent="0.25">
      <c r="A31">
        <v>0.01</v>
      </c>
      <c r="B31">
        <v>27067</v>
      </c>
      <c r="C31">
        <v>62</v>
      </c>
      <c r="D31">
        <v>25</v>
      </c>
      <c r="E31">
        <v>40.28</v>
      </c>
      <c r="F31">
        <f t="shared" si="0"/>
        <v>0.93553548387096763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207D0-0B9F-43B0-865F-AA8028E80AB7}">
  <dimension ref="A1:N31"/>
  <sheetViews>
    <sheetView topLeftCell="E1" workbookViewId="0">
      <selection activeCell="L24" sqref="L24"/>
    </sheetView>
  </sheetViews>
  <sheetFormatPr defaultRowHeight="15" x14ac:dyDescent="0.25"/>
  <cols>
    <col min="5" max="5" width="12.140625" bestFit="1" customWidth="1"/>
    <col min="6" max="6" width="12.140625" customWidth="1"/>
    <col min="8" max="8" width="17.42578125" bestFit="1" customWidth="1"/>
    <col min="12" max="12" width="12.140625" bestFit="1" customWidth="1"/>
  </cols>
  <sheetData>
    <row r="1" spans="1:14" x14ac:dyDescent="0.25">
      <c r="A1" t="s">
        <v>1</v>
      </c>
      <c r="B1" t="s">
        <v>0</v>
      </c>
      <c r="C1" t="s">
        <v>2</v>
      </c>
      <c r="D1" t="s">
        <v>3</v>
      </c>
      <c r="E1" s="1" t="s">
        <v>12</v>
      </c>
      <c r="F1" s="1"/>
      <c r="H1" t="s">
        <v>9</v>
      </c>
      <c r="I1" t="s">
        <v>0</v>
      </c>
      <c r="J1" t="s">
        <v>2</v>
      </c>
      <c r="K1" t="s">
        <v>3</v>
      </c>
      <c r="L1" s="1" t="s">
        <v>12</v>
      </c>
    </row>
    <row r="2" spans="1:14" x14ac:dyDescent="0.25">
      <c r="A2">
        <v>0.01</v>
      </c>
      <c r="B2">
        <v>32800</v>
      </c>
      <c r="C2">
        <v>114</v>
      </c>
      <c r="D2">
        <v>29</v>
      </c>
      <c r="E2">
        <v>43.37</v>
      </c>
      <c r="F2">
        <f>E2/C2*(14^2)/100</f>
        <v>0.74565964912280691</v>
      </c>
      <c r="H2">
        <v>0.01</v>
      </c>
      <c r="I2">
        <f>AVERAGEIFS(B:B,$A:$A,$H2)</f>
        <v>42913.3</v>
      </c>
      <c r="J2">
        <f>AVERAGEIFS(C:C,$A:$A,$H2)</f>
        <v>114.4</v>
      </c>
      <c r="K2">
        <f>AVERAGEIFS(D:D,$A:$A,$H2)</f>
        <v>39.1</v>
      </c>
      <c r="L2">
        <f>AVERAGEIFS(E:E,$A:$A,$H2)</f>
        <v>40.410999999999994</v>
      </c>
      <c r="M2">
        <f t="shared" ref="M2:M4" si="0">AVERAGEIFS(F:F,$A:$A,$H2)</f>
        <v>0.71238334068700326</v>
      </c>
    </row>
    <row r="3" spans="1:14" x14ac:dyDescent="0.25">
      <c r="A3">
        <v>0.01</v>
      </c>
      <c r="B3">
        <v>46600</v>
      </c>
      <c r="C3">
        <v>138</v>
      </c>
      <c r="D3">
        <v>42</v>
      </c>
      <c r="E3">
        <v>44.39</v>
      </c>
      <c r="F3">
        <f t="shared" ref="F3:F31" si="1">E3/C3*(14^2)/100</f>
        <v>0.63046666666666662</v>
      </c>
      <c r="H3">
        <v>0.05</v>
      </c>
      <c r="I3">
        <f>AVERAGEIFS(B:B,A:A,H3)</f>
        <v>39373.300000000003</v>
      </c>
      <c r="J3">
        <f>AVERAGEIFS(C:C,$A:$A,$H3)</f>
        <v>83.2</v>
      </c>
      <c r="K3">
        <f>AVERAGEIFS(D:D,$A:$A,$H3)</f>
        <v>36.6</v>
      </c>
      <c r="L3">
        <f>AVERAGEIFS(E:E,$A:$A,$H3)</f>
        <v>35.358000000000004</v>
      </c>
      <c r="M3">
        <f t="shared" si="0"/>
        <v>0.83285525284310358</v>
      </c>
    </row>
    <row r="4" spans="1:14" x14ac:dyDescent="0.25">
      <c r="A4">
        <v>0.01</v>
      </c>
      <c r="B4">
        <v>37200</v>
      </c>
      <c r="C4">
        <v>126</v>
      </c>
      <c r="D4">
        <v>33</v>
      </c>
      <c r="E4">
        <v>43.37</v>
      </c>
      <c r="F4">
        <f t="shared" si="1"/>
        <v>0.67464444444444438</v>
      </c>
      <c r="H4">
        <v>0.1</v>
      </c>
      <c r="I4">
        <f>AVERAGEIFS(B:B,A:A,H4)</f>
        <v>38276.699999999997</v>
      </c>
      <c r="J4">
        <f>AVERAGEIFS(C:C,$A:$A,$H4)</f>
        <v>74.3</v>
      </c>
      <c r="K4">
        <f>AVERAGEIFS(D:D,$A:$A,$H4)</f>
        <v>35.799999999999997</v>
      </c>
      <c r="L4">
        <f>AVERAGEIFS(E:E,$A:$A,$H4)</f>
        <v>34.184000000000005</v>
      </c>
      <c r="M4">
        <f t="shared" si="0"/>
        <v>0.90370776447206558</v>
      </c>
    </row>
    <row r="5" spans="1:14" x14ac:dyDescent="0.25">
      <c r="A5">
        <v>0.01</v>
      </c>
      <c r="B5">
        <v>37967</v>
      </c>
      <c r="C5">
        <v>119</v>
      </c>
      <c r="D5">
        <v>34</v>
      </c>
      <c r="E5">
        <v>38.78</v>
      </c>
      <c r="F5">
        <f t="shared" si="1"/>
        <v>0.63872941176470588</v>
      </c>
    </row>
    <row r="6" spans="1:14" x14ac:dyDescent="0.25">
      <c r="A6">
        <v>0.01</v>
      </c>
      <c r="B6">
        <v>45300</v>
      </c>
      <c r="C6">
        <v>99</v>
      </c>
      <c r="D6">
        <v>42</v>
      </c>
      <c r="E6">
        <v>39.29</v>
      </c>
      <c r="F6">
        <f t="shared" si="1"/>
        <v>0.77786262626262626</v>
      </c>
      <c r="H6" t="s">
        <v>4</v>
      </c>
      <c r="I6">
        <v>46000</v>
      </c>
      <c r="J6">
        <v>60</v>
      </c>
      <c r="K6">
        <v>44</v>
      </c>
      <c r="L6">
        <v>26.02</v>
      </c>
      <c r="M6">
        <v>43.37</v>
      </c>
      <c r="N6">
        <f>L6/J6*(14^2)/100</f>
        <v>0.84998666666666667</v>
      </c>
    </row>
    <row r="7" spans="1:14" x14ac:dyDescent="0.25">
      <c r="A7">
        <v>0.01</v>
      </c>
      <c r="B7">
        <v>52000</v>
      </c>
      <c r="C7">
        <v>120</v>
      </c>
      <c r="D7">
        <v>48</v>
      </c>
      <c r="E7">
        <v>43.37</v>
      </c>
      <c r="F7">
        <f t="shared" si="1"/>
        <v>0.70837666666666665</v>
      </c>
      <c r="H7" t="s">
        <v>8</v>
      </c>
      <c r="I7">
        <v>39200</v>
      </c>
      <c r="J7">
        <v>96</v>
      </c>
      <c r="K7">
        <v>36</v>
      </c>
      <c r="L7">
        <v>42.86</v>
      </c>
      <c r="M7">
        <v>48.98</v>
      </c>
      <c r="N7">
        <f>L7/J7*(14^2)/100</f>
        <v>0.87505833333333338</v>
      </c>
    </row>
    <row r="8" spans="1:14" x14ac:dyDescent="0.25">
      <c r="A8">
        <v>0.01</v>
      </c>
      <c r="B8">
        <v>38533</v>
      </c>
      <c r="C8">
        <v>136</v>
      </c>
      <c r="D8">
        <v>34</v>
      </c>
      <c r="E8">
        <v>48.47</v>
      </c>
      <c r="F8">
        <f t="shared" si="1"/>
        <v>0.69853823529411752</v>
      </c>
    </row>
    <row r="9" spans="1:14" x14ac:dyDescent="0.25">
      <c r="A9">
        <v>0.01</v>
      </c>
      <c r="B9">
        <v>47133</v>
      </c>
      <c r="C9">
        <v>124</v>
      </c>
      <c r="D9">
        <v>43</v>
      </c>
      <c r="E9">
        <v>39.29</v>
      </c>
      <c r="F9">
        <f t="shared" si="1"/>
        <v>0.62103548387096774</v>
      </c>
    </row>
    <row r="10" spans="1:14" x14ac:dyDescent="0.25">
      <c r="A10">
        <v>0.01</v>
      </c>
      <c r="B10">
        <v>49367</v>
      </c>
      <c r="C10">
        <v>41</v>
      </c>
      <c r="D10">
        <v>48</v>
      </c>
      <c r="E10">
        <v>19.899999999999999</v>
      </c>
      <c r="F10">
        <f t="shared" si="1"/>
        <v>0.95131707317073166</v>
      </c>
    </row>
    <row r="11" spans="1:14" x14ac:dyDescent="0.25">
      <c r="A11">
        <v>0.01</v>
      </c>
      <c r="B11">
        <v>42233</v>
      </c>
      <c r="C11">
        <v>127</v>
      </c>
      <c r="D11">
        <v>38</v>
      </c>
      <c r="E11">
        <v>43.88</v>
      </c>
      <c r="F11">
        <f t="shared" si="1"/>
        <v>0.67720314960629924</v>
      </c>
      <c r="H11" t="s">
        <v>13</v>
      </c>
      <c r="I11" s="1" t="s">
        <v>0</v>
      </c>
      <c r="J11" s="1" t="s">
        <v>19</v>
      </c>
      <c r="K11" s="1" t="s">
        <v>11</v>
      </c>
      <c r="L11" t="s">
        <v>20</v>
      </c>
      <c r="M11" s="2" t="s">
        <v>21</v>
      </c>
    </row>
    <row r="12" spans="1:14" x14ac:dyDescent="0.25">
      <c r="A12">
        <v>0.05</v>
      </c>
      <c r="B12">
        <v>38400</v>
      </c>
      <c r="C12">
        <v>72</v>
      </c>
      <c r="D12">
        <v>36</v>
      </c>
      <c r="E12">
        <v>32.65</v>
      </c>
      <c r="F12">
        <f t="shared" si="1"/>
        <v>0.88880555555555563</v>
      </c>
      <c r="H12" t="s">
        <v>6</v>
      </c>
      <c r="I12" s="1">
        <v>46000</v>
      </c>
      <c r="J12" s="1">
        <v>60</v>
      </c>
      <c r="K12" s="1">
        <v>44</v>
      </c>
      <c r="L12" s="1">
        <v>26.02</v>
      </c>
      <c r="M12">
        <f>((K12-$K$15)/$K$15)*100</f>
        <v>91.304347826086953</v>
      </c>
    </row>
    <row r="13" spans="1:14" x14ac:dyDescent="0.25">
      <c r="A13">
        <v>0.05</v>
      </c>
      <c r="B13">
        <v>45767</v>
      </c>
      <c r="C13">
        <v>83</v>
      </c>
      <c r="D13">
        <v>43</v>
      </c>
      <c r="E13">
        <v>37.76</v>
      </c>
      <c r="F13">
        <f t="shared" si="1"/>
        <v>0.8916819277108432</v>
      </c>
      <c r="H13" t="s">
        <v>14</v>
      </c>
      <c r="I13" s="1">
        <v>39200</v>
      </c>
      <c r="J13" s="1">
        <v>96</v>
      </c>
      <c r="K13" s="1">
        <v>36</v>
      </c>
      <c r="L13" s="1">
        <v>42.86</v>
      </c>
      <c r="M13">
        <f t="shared" ref="M13:M14" si="2">((K13-$K$15)/$K$15)*100</f>
        <v>56.521739130434781</v>
      </c>
    </row>
    <row r="14" spans="1:14" x14ac:dyDescent="0.25">
      <c r="A14">
        <v>0.05</v>
      </c>
      <c r="B14">
        <v>38933</v>
      </c>
      <c r="C14">
        <v>88</v>
      </c>
      <c r="D14">
        <v>36</v>
      </c>
      <c r="E14">
        <v>37.24</v>
      </c>
      <c r="F14">
        <f t="shared" si="1"/>
        <v>0.82943636363636375</v>
      </c>
      <c r="H14" t="s">
        <v>18</v>
      </c>
      <c r="I14" s="1">
        <v>38276.699999999997</v>
      </c>
      <c r="J14" s="1">
        <v>74.3</v>
      </c>
      <c r="K14" s="1">
        <v>36</v>
      </c>
      <c r="L14" s="1">
        <v>34.184000000000005</v>
      </c>
      <c r="M14">
        <f t="shared" si="2"/>
        <v>56.521739130434781</v>
      </c>
    </row>
    <row r="15" spans="1:14" x14ac:dyDescent="0.25">
      <c r="A15">
        <v>0.05</v>
      </c>
      <c r="B15">
        <v>34133</v>
      </c>
      <c r="C15">
        <v>94</v>
      </c>
      <c r="D15">
        <v>31</v>
      </c>
      <c r="E15">
        <v>41.33</v>
      </c>
      <c r="F15">
        <f t="shared" si="1"/>
        <v>0.86177446808510638</v>
      </c>
      <c r="H15" t="s">
        <v>16</v>
      </c>
      <c r="J15" s="1">
        <v>34</v>
      </c>
      <c r="K15">
        <v>23</v>
      </c>
    </row>
    <row r="16" spans="1:14" x14ac:dyDescent="0.25">
      <c r="A16">
        <v>0.05</v>
      </c>
      <c r="B16">
        <v>35933</v>
      </c>
      <c r="C16">
        <v>88</v>
      </c>
      <c r="D16">
        <v>33</v>
      </c>
      <c r="E16">
        <v>38.270000000000003</v>
      </c>
      <c r="F16">
        <f t="shared" si="1"/>
        <v>0.85237727272727282</v>
      </c>
    </row>
    <row r="17" spans="1:6" x14ac:dyDescent="0.25">
      <c r="A17">
        <v>0.05</v>
      </c>
      <c r="B17">
        <v>36167</v>
      </c>
      <c r="C17">
        <v>95</v>
      </c>
      <c r="D17">
        <v>33</v>
      </c>
      <c r="E17">
        <v>38.270000000000003</v>
      </c>
      <c r="F17">
        <f t="shared" si="1"/>
        <v>0.78957052631578961</v>
      </c>
    </row>
    <row r="18" spans="1:6" x14ac:dyDescent="0.25">
      <c r="A18">
        <v>0.05</v>
      </c>
      <c r="B18">
        <v>39500</v>
      </c>
      <c r="C18">
        <v>75</v>
      </c>
      <c r="D18">
        <v>37</v>
      </c>
      <c r="E18">
        <v>33.159999999999997</v>
      </c>
      <c r="F18">
        <f t="shared" si="1"/>
        <v>0.8665813333333332</v>
      </c>
    </row>
    <row r="19" spans="1:6" x14ac:dyDescent="0.25">
      <c r="A19">
        <v>0.05</v>
      </c>
      <c r="B19">
        <v>45400</v>
      </c>
      <c r="C19">
        <v>72</v>
      </c>
      <c r="D19">
        <v>43</v>
      </c>
      <c r="E19">
        <v>26.02</v>
      </c>
      <c r="F19">
        <f t="shared" si="1"/>
        <v>0.70832222222222219</v>
      </c>
    </row>
    <row r="20" spans="1:6" x14ac:dyDescent="0.25">
      <c r="A20">
        <v>0.05</v>
      </c>
      <c r="B20">
        <v>40067</v>
      </c>
      <c r="C20">
        <v>92</v>
      </c>
      <c r="D20">
        <v>37</v>
      </c>
      <c r="E20">
        <v>37.76</v>
      </c>
      <c r="F20">
        <f t="shared" si="1"/>
        <v>0.80445217391304358</v>
      </c>
    </row>
    <row r="21" spans="1:6" x14ac:dyDescent="0.25">
      <c r="A21">
        <v>0.05</v>
      </c>
      <c r="B21">
        <v>39433</v>
      </c>
      <c r="C21">
        <v>73</v>
      </c>
      <c r="D21">
        <v>37</v>
      </c>
      <c r="E21">
        <v>31.12</v>
      </c>
      <c r="F21">
        <f t="shared" si="1"/>
        <v>0.83555068493150686</v>
      </c>
    </row>
    <row r="22" spans="1:6" x14ac:dyDescent="0.25">
      <c r="A22">
        <v>0.1</v>
      </c>
      <c r="B22">
        <v>38333</v>
      </c>
      <c r="C22">
        <v>70</v>
      </c>
      <c r="D22">
        <v>36</v>
      </c>
      <c r="E22">
        <v>31.63</v>
      </c>
      <c r="F22">
        <f t="shared" si="1"/>
        <v>0.88563999999999998</v>
      </c>
    </row>
    <row r="23" spans="1:6" x14ac:dyDescent="0.25">
      <c r="A23">
        <v>0.1</v>
      </c>
      <c r="B23">
        <v>39300</v>
      </c>
      <c r="C23">
        <v>69</v>
      </c>
      <c r="D23">
        <v>37</v>
      </c>
      <c r="E23">
        <v>31.12</v>
      </c>
      <c r="F23">
        <f t="shared" si="1"/>
        <v>0.88398840579710158</v>
      </c>
    </row>
    <row r="24" spans="1:6" x14ac:dyDescent="0.25">
      <c r="A24">
        <v>0.1</v>
      </c>
      <c r="B24">
        <v>39467</v>
      </c>
      <c r="C24">
        <v>74</v>
      </c>
      <c r="D24">
        <v>37</v>
      </c>
      <c r="E24">
        <v>47.45</v>
      </c>
      <c r="F24">
        <f t="shared" si="1"/>
        <v>1.2567837837837839</v>
      </c>
    </row>
    <row r="25" spans="1:6" x14ac:dyDescent="0.25">
      <c r="A25">
        <v>0.1</v>
      </c>
      <c r="B25">
        <v>32033</v>
      </c>
      <c r="C25">
        <v>91</v>
      </c>
      <c r="D25">
        <v>29</v>
      </c>
      <c r="E25">
        <v>38.78</v>
      </c>
      <c r="F25">
        <f t="shared" si="1"/>
        <v>0.8352615384615385</v>
      </c>
    </row>
    <row r="26" spans="1:6" x14ac:dyDescent="0.25">
      <c r="A26">
        <v>0.1</v>
      </c>
      <c r="B26">
        <v>39267</v>
      </c>
      <c r="C26">
        <v>68</v>
      </c>
      <c r="D26">
        <v>37</v>
      </c>
      <c r="E26">
        <v>30.1</v>
      </c>
      <c r="F26">
        <f t="shared" si="1"/>
        <v>0.86758823529411766</v>
      </c>
    </row>
    <row r="27" spans="1:6" x14ac:dyDescent="0.25">
      <c r="A27">
        <v>0.1</v>
      </c>
      <c r="B27">
        <v>46000</v>
      </c>
      <c r="C27">
        <v>60</v>
      </c>
      <c r="D27">
        <v>44</v>
      </c>
      <c r="E27">
        <v>26.02</v>
      </c>
      <c r="F27">
        <f t="shared" si="1"/>
        <v>0.84998666666666667</v>
      </c>
    </row>
    <row r="28" spans="1:6" x14ac:dyDescent="0.25">
      <c r="A28">
        <v>0.1</v>
      </c>
      <c r="B28">
        <v>35867</v>
      </c>
      <c r="C28">
        <v>86</v>
      </c>
      <c r="D28">
        <v>33</v>
      </c>
      <c r="E28">
        <v>37.76</v>
      </c>
      <c r="F28">
        <f t="shared" si="1"/>
        <v>0.86057674418604646</v>
      </c>
    </row>
    <row r="29" spans="1:6" x14ac:dyDescent="0.25">
      <c r="A29">
        <v>0.1</v>
      </c>
      <c r="B29">
        <v>38100</v>
      </c>
      <c r="C29">
        <v>63</v>
      </c>
      <c r="D29">
        <v>36</v>
      </c>
      <c r="E29">
        <v>28.57</v>
      </c>
      <c r="F29">
        <f t="shared" si="1"/>
        <v>0.88884444444444444</v>
      </c>
    </row>
    <row r="30" spans="1:6" x14ac:dyDescent="0.25">
      <c r="A30">
        <v>0.1</v>
      </c>
      <c r="B30">
        <v>39333</v>
      </c>
      <c r="C30">
        <v>70</v>
      </c>
      <c r="D30">
        <v>37</v>
      </c>
      <c r="E30">
        <v>31.12</v>
      </c>
      <c r="F30">
        <f t="shared" si="1"/>
        <v>0.87135999999999991</v>
      </c>
    </row>
    <row r="31" spans="1:6" x14ac:dyDescent="0.25">
      <c r="A31">
        <v>0.1</v>
      </c>
      <c r="B31">
        <v>35067</v>
      </c>
      <c r="C31">
        <v>92</v>
      </c>
      <c r="D31">
        <v>32</v>
      </c>
      <c r="E31">
        <v>39.29</v>
      </c>
      <c r="F31">
        <f t="shared" si="1"/>
        <v>0.83704782608695649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3E9E-A087-47B1-AF93-1CB4C6A70011}">
  <dimension ref="A1:N31"/>
  <sheetViews>
    <sheetView tabSelected="1" topLeftCell="C1" workbookViewId="0">
      <selection activeCell="M13" sqref="M13"/>
    </sheetView>
  </sheetViews>
  <sheetFormatPr defaultRowHeight="15" x14ac:dyDescent="0.25"/>
  <cols>
    <col min="5" max="5" width="12.140625" bestFit="1" customWidth="1"/>
    <col min="6" max="6" width="12.140625" customWidth="1"/>
    <col min="8" max="8" width="17.42578125" bestFit="1" customWidth="1"/>
    <col min="9" max="9" width="6" bestFit="1" customWidth="1"/>
    <col min="10" max="10" width="6.7109375" bestFit="1" customWidth="1"/>
    <col min="11" max="11" width="8.42578125" bestFit="1" customWidth="1"/>
    <col min="12" max="12" width="13.7109375" bestFit="1" customWidth="1"/>
    <col min="13" max="13" width="12" bestFit="1" customWidth="1"/>
  </cols>
  <sheetData>
    <row r="1" spans="1:14" x14ac:dyDescent="0.25">
      <c r="A1" t="s">
        <v>1</v>
      </c>
      <c r="B1" t="s">
        <v>0</v>
      </c>
      <c r="C1" t="s">
        <v>2</v>
      </c>
      <c r="D1" t="s">
        <v>3</v>
      </c>
      <c r="E1" s="1" t="s">
        <v>12</v>
      </c>
      <c r="F1" s="1"/>
      <c r="H1" t="s">
        <v>9</v>
      </c>
      <c r="I1" t="s">
        <v>0</v>
      </c>
      <c r="J1" t="s">
        <v>2</v>
      </c>
      <c r="K1" t="s">
        <v>3</v>
      </c>
      <c r="L1" s="1" t="s">
        <v>12</v>
      </c>
    </row>
    <row r="2" spans="1:14" x14ac:dyDescent="0.25">
      <c r="A2">
        <v>0.1</v>
      </c>
      <c r="B2">
        <v>56367</v>
      </c>
      <c r="C2">
        <v>71</v>
      </c>
      <c r="D2">
        <v>54</v>
      </c>
      <c r="E2">
        <v>21.88</v>
      </c>
      <c r="F2">
        <f>E2/C2*(16^2)/100</f>
        <v>0.78891267605633797</v>
      </c>
      <c r="H2">
        <v>0.01</v>
      </c>
      <c r="I2">
        <f>AVERAGEIFS(B:B,$A:$A,$H2)</f>
        <v>57970</v>
      </c>
      <c r="J2">
        <f>AVERAGEIFS(C:C,$A:$A,$H2)</f>
        <v>95.1</v>
      </c>
      <c r="K2">
        <f>AVERAGEIFS(D:D,$A:$A,$H2)</f>
        <v>54.8</v>
      </c>
      <c r="L2">
        <f>AVERAGEIFS(E:E,$A:$A,$H2)</f>
        <v>27.931000000000001</v>
      </c>
      <c r="M2">
        <f t="shared" ref="M2:M4" si="0">AVERAGEIFS(F:F,$A:$A,$H2)</f>
        <v>0.76811005188729375</v>
      </c>
    </row>
    <row r="3" spans="1:14" x14ac:dyDescent="0.25">
      <c r="A3">
        <v>0.1</v>
      </c>
      <c r="B3">
        <v>57300</v>
      </c>
      <c r="C3">
        <v>69</v>
      </c>
      <c r="D3">
        <v>55</v>
      </c>
      <c r="E3">
        <v>23.83</v>
      </c>
      <c r="F3">
        <f t="shared" ref="F3:F31" si="1">E3/C3*(16^2)/100</f>
        <v>0.88412753623188389</v>
      </c>
      <c r="H3">
        <v>0.05</v>
      </c>
      <c r="I3">
        <f>AVERAGEIFS(B:B,A:A,H3)</f>
        <v>59723.3</v>
      </c>
      <c r="J3">
        <f>AVERAGEIFS(C:C,$A:$A,$H3)</f>
        <v>72.7</v>
      </c>
      <c r="K3">
        <f>AVERAGEIFS(D:D,$A:$A,$H3)</f>
        <v>57</v>
      </c>
      <c r="L3">
        <f>AVERAGEIFS(E:E,$A:$A,$H3)</f>
        <v>22.973000000000003</v>
      </c>
      <c r="M3">
        <f t="shared" si="0"/>
        <v>0.81591107676763386</v>
      </c>
    </row>
    <row r="4" spans="1:14" x14ac:dyDescent="0.25">
      <c r="A4">
        <v>0.1</v>
      </c>
      <c r="B4">
        <v>56500</v>
      </c>
      <c r="C4">
        <v>75</v>
      </c>
      <c r="D4">
        <v>54</v>
      </c>
      <c r="E4">
        <v>24.22</v>
      </c>
      <c r="F4">
        <f t="shared" si="1"/>
        <v>0.82670933333333319</v>
      </c>
      <c r="H4">
        <v>0.1</v>
      </c>
      <c r="I4">
        <f>AVERAGEIFS(B:B,A:A,H4)</f>
        <v>58620</v>
      </c>
      <c r="J4">
        <f>AVERAGEIFS(C:C,$A:$A,$H4)</f>
        <v>69.599999999999994</v>
      </c>
      <c r="K4">
        <f>AVERAGEIFS(D:D,$A:$A,$H4)</f>
        <v>57.3</v>
      </c>
      <c r="L4">
        <f>AVERAGEIFS(E:E,$A:$A,$H4)</f>
        <v>23.205000000000002</v>
      </c>
      <c r="M4">
        <f t="shared" si="0"/>
        <v>0.85495830556210461</v>
      </c>
    </row>
    <row r="5" spans="1:14" x14ac:dyDescent="0.25">
      <c r="A5">
        <v>0.1</v>
      </c>
      <c r="B5">
        <v>56533</v>
      </c>
      <c r="C5">
        <v>76</v>
      </c>
      <c r="D5">
        <v>54</v>
      </c>
      <c r="E5">
        <v>23.83</v>
      </c>
      <c r="F5">
        <f t="shared" si="1"/>
        <v>0.80269473684210524</v>
      </c>
    </row>
    <row r="6" spans="1:14" x14ac:dyDescent="0.25">
      <c r="A6">
        <v>0.1</v>
      </c>
      <c r="B6">
        <v>60267</v>
      </c>
      <c r="C6">
        <v>68</v>
      </c>
      <c r="D6">
        <v>58</v>
      </c>
      <c r="E6">
        <v>23.44</v>
      </c>
      <c r="F6">
        <f t="shared" si="1"/>
        <v>0.88244705882352947</v>
      </c>
      <c r="H6" t="s">
        <v>4</v>
      </c>
      <c r="I6">
        <v>60233</v>
      </c>
      <c r="J6">
        <v>67</v>
      </c>
      <c r="K6">
        <v>58</v>
      </c>
      <c r="L6">
        <v>23.05</v>
      </c>
      <c r="M6">
        <v>40.229999999999997</v>
      </c>
      <c r="N6">
        <f>L6/J6*(16^2)/100</f>
        <v>0.88071641791044786</v>
      </c>
    </row>
    <row r="7" spans="1:14" x14ac:dyDescent="0.25">
      <c r="A7">
        <v>0.1</v>
      </c>
      <c r="B7">
        <v>59133</v>
      </c>
      <c r="C7">
        <v>64</v>
      </c>
      <c r="D7">
        <v>57</v>
      </c>
      <c r="E7">
        <v>22.66</v>
      </c>
      <c r="F7">
        <f t="shared" si="1"/>
        <v>0.90639999999999998</v>
      </c>
      <c r="H7" t="s">
        <v>8</v>
      </c>
      <c r="I7">
        <v>77233</v>
      </c>
      <c r="J7">
        <v>127</v>
      </c>
      <c r="K7">
        <v>73</v>
      </c>
      <c r="L7">
        <v>35.94</v>
      </c>
      <c r="M7">
        <v>55.47</v>
      </c>
      <c r="N7">
        <f>L7/J7*(16^2)/100</f>
        <v>0.72445984251968498</v>
      </c>
    </row>
    <row r="8" spans="1:14" x14ac:dyDescent="0.25">
      <c r="A8">
        <v>0.1</v>
      </c>
      <c r="B8">
        <v>59400</v>
      </c>
      <c r="C8">
        <v>72</v>
      </c>
      <c r="D8">
        <v>57</v>
      </c>
      <c r="E8">
        <v>23.83</v>
      </c>
      <c r="F8">
        <f t="shared" si="1"/>
        <v>0.84728888888888887</v>
      </c>
    </row>
    <row r="9" spans="1:14" x14ac:dyDescent="0.25">
      <c r="A9">
        <v>0.1</v>
      </c>
      <c r="B9">
        <v>62200</v>
      </c>
      <c r="C9">
        <v>66</v>
      </c>
      <c r="D9">
        <v>60</v>
      </c>
      <c r="E9">
        <v>21.09</v>
      </c>
      <c r="F9">
        <f t="shared" si="1"/>
        <v>0.81803636363636356</v>
      </c>
    </row>
    <row r="10" spans="1:14" x14ac:dyDescent="0.25">
      <c r="A10">
        <v>0.1</v>
      </c>
      <c r="B10">
        <v>58233</v>
      </c>
      <c r="C10">
        <v>67</v>
      </c>
      <c r="D10">
        <v>56</v>
      </c>
      <c r="E10">
        <v>23.83</v>
      </c>
      <c r="F10">
        <f t="shared" si="1"/>
        <v>0.91051940298507461</v>
      </c>
    </row>
    <row r="11" spans="1:14" x14ac:dyDescent="0.25">
      <c r="A11">
        <v>0.1</v>
      </c>
      <c r="B11">
        <v>60267</v>
      </c>
      <c r="C11">
        <v>68</v>
      </c>
      <c r="D11">
        <v>68</v>
      </c>
      <c r="E11">
        <v>23.44</v>
      </c>
      <c r="F11">
        <f t="shared" si="1"/>
        <v>0.88244705882352947</v>
      </c>
    </row>
    <row r="12" spans="1:14" x14ac:dyDescent="0.25">
      <c r="A12">
        <v>0.05</v>
      </c>
      <c r="B12">
        <v>68933</v>
      </c>
      <c r="C12">
        <v>58</v>
      </c>
      <c r="D12">
        <v>67</v>
      </c>
      <c r="E12">
        <v>19.59</v>
      </c>
      <c r="F12">
        <f t="shared" si="1"/>
        <v>0.86466206896551723</v>
      </c>
      <c r="H12" t="s">
        <v>13</v>
      </c>
      <c r="I12" s="1" t="s">
        <v>0</v>
      </c>
      <c r="J12" s="1" t="s">
        <v>19</v>
      </c>
      <c r="K12" s="1" t="s">
        <v>11</v>
      </c>
      <c r="L12" s="1" t="s">
        <v>20</v>
      </c>
      <c r="M12" s="3" t="s">
        <v>21</v>
      </c>
    </row>
    <row r="13" spans="1:14" x14ac:dyDescent="0.25">
      <c r="A13">
        <v>0.05</v>
      </c>
      <c r="B13">
        <v>57700</v>
      </c>
      <c r="C13">
        <v>81</v>
      </c>
      <c r="D13">
        <v>55</v>
      </c>
      <c r="E13">
        <v>23.05</v>
      </c>
      <c r="F13">
        <f t="shared" si="1"/>
        <v>0.72849382716049393</v>
      </c>
      <c r="H13" t="s">
        <v>6</v>
      </c>
      <c r="I13" s="1">
        <v>60233</v>
      </c>
      <c r="J13" s="1">
        <v>67</v>
      </c>
      <c r="K13" s="1">
        <v>58</v>
      </c>
      <c r="L13" s="1">
        <v>23.05</v>
      </c>
      <c r="M13" s="4">
        <f>((K13-$K$16)/$K$16)*100</f>
        <v>132</v>
      </c>
    </row>
    <row r="14" spans="1:14" x14ac:dyDescent="0.25">
      <c r="A14">
        <v>0.05</v>
      </c>
      <c r="B14">
        <v>56900</v>
      </c>
      <c r="C14">
        <v>87</v>
      </c>
      <c r="D14">
        <v>54</v>
      </c>
      <c r="E14">
        <v>24.61</v>
      </c>
      <c r="F14">
        <f t="shared" si="1"/>
        <v>0.72415632183908041</v>
      </c>
      <c r="H14" t="s">
        <v>14</v>
      </c>
      <c r="I14" s="1">
        <v>77233</v>
      </c>
      <c r="J14" s="1">
        <v>127</v>
      </c>
      <c r="K14" s="1">
        <v>73</v>
      </c>
      <c r="L14" s="1">
        <v>35.94</v>
      </c>
      <c r="M14" s="4">
        <f>((K14-$K$16)/$K$16)*100</f>
        <v>192</v>
      </c>
    </row>
    <row r="15" spans="1:14" x14ac:dyDescent="0.25">
      <c r="A15">
        <v>0.05</v>
      </c>
      <c r="B15">
        <v>58300</v>
      </c>
      <c r="C15">
        <v>69</v>
      </c>
      <c r="D15">
        <v>53</v>
      </c>
      <c r="E15">
        <v>23.83</v>
      </c>
      <c r="F15">
        <f t="shared" si="1"/>
        <v>0.88412753623188389</v>
      </c>
      <c r="H15" t="s">
        <v>15</v>
      </c>
      <c r="I15" s="1">
        <v>57970</v>
      </c>
      <c r="J15" s="1">
        <v>95.1</v>
      </c>
      <c r="K15" s="1">
        <v>54.8</v>
      </c>
      <c r="L15" s="1">
        <v>27.931000000000001</v>
      </c>
      <c r="M15" s="4">
        <f>((K15-$K$16)/$K$16)*100</f>
        <v>119.19999999999999</v>
      </c>
    </row>
    <row r="16" spans="1:14" x14ac:dyDescent="0.25">
      <c r="A16">
        <v>0.05</v>
      </c>
      <c r="B16">
        <v>62567</v>
      </c>
      <c r="C16">
        <v>77</v>
      </c>
      <c r="D16">
        <v>60</v>
      </c>
      <c r="E16">
        <v>24.22</v>
      </c>
      <c r="F16">
        <f t="shared" si="1"/>
        <v>0.80523636363636353</v>
      </c>
      <c r="H16" t="s">
        <v>16</v>
      </c>
      <c r="I16" s="1"/>
      <c r="J16" s="1">
        <v>67</v>
      </c>
      <c r="K16" s="1">
        <v>25</v>
      </c>
      <c r="L16" s="1"/>
    </row>
    <row r="17" spans="1:8" x14ac:dyDescent="0.25">
      <c r="A17">
        <v>0.05</v>
      </c>
      <c r="B17">
        <v>56400</v>
      </c>
      <c r="C17">
        <v>72</v>
      </c>
      <c r="D17">
        <v>54</v>
      </c>
      <c r="E17">
        <v>23.44</v>
      </c>
      <c r="F17">
        <f t="shared" si="1"/>
        <v>0.83342222222222229</v>
      </c>
    </row>
    <row r="18" spans="1:8" x14ac:dyDescent="0.25">
      <c r="A18">
        <v>0.05</v>
      </c>
      <c r="B18">
        <v>60867</v>
      </c>
      <c r="C18">
        <v>56</v>
      </c>
      <c r="D18">
        <v>59</v>
      </c>
      <c r="E18">
        <v>18.75</v>
      </c>
      <c r="F18">
        <f t="shared" si="1"/>
        <v>0.8571428571428571</v>
      </c>
    </row>
    <row r="19" spans="1:8" x14ac:dyDescent="0.25">
      <c r="A19">
        <v>0.05</v>
      </c>
      <c r="B19">
        <v>65133</v>
      </c>
      <c r="C19">
        <v>64</v>
      </c>
      <c r="D19">
        <v>63</v>
      </c>
      <c r="E19">
        <v>21.88</v>
      </c>
      <c r="F19">
        <f t="shared" si="1"/>
        <v>0.87519999999999998</v>
      </c>
    </row>
    <row r="20" spans="1:8" x14ac:dyDescent="0.25">
      <c r="A20">
        <v>0.05</v>
      </c>
      <c r="B20">
        <v>56533</v>
      </c>
      <c r="C20">
        <v>76</v>
      </c>
      <c r="D20">
        <v>54</v>
      </c>
      <c r="E20">
        <v>24.61</v>
      </c>
      <c r="F20">
        <f t="shared" si="1"/>
        <v>0.82896842105263158</v>
      </c>
    </row>
    <row r="21" spans="1:8" x14ac:dyDescent="0.25">
      <c r="A21">
        <v>0.05</v>
      </c>
      <c r="B21">
        <v>53900</v>
      </c>
      <c r="C21">
        <v>87</v>
      </c>
      <c r="D21">
        <v>51</v>
      </c>
      <c r="E21">
        <v>25.75</v>
      </c>
      <c r="F21">
        <f t="shared" si="1"/>
        <v>0.75770114942528732</v>
      </c>
      <c r="H21">
        <v>25</v>
      </c>
    </row>
    <row r="22" spans="1:8" x14ac:dyDescent="0.25">
      <c r="A22">
        <v>0.01</v>
      </c>
      <c r="B22">
        <v>60633</v>
      </c>
      <c r="C22">
        <v>109</v>
      </c>
      <c r="D22">
        <v>57</v>
      </c>
      <c r="E22">
        <v>30.08</v>
      </c>
      <c r="F22">
        <f t="shared" si="1"/>
        <v>0.70646605504587157</v>
      </c>
    </row>
    <row r="23" spans="1:8" x14ac:dyDescent="0.25">
      <c r="A23">
        <v>0.01</v>
      </c>
      <c r="B23">
        <v>65167</v>
      </c>
      <c r="C23">
        <v>65</v>
      </c>
      <c r="D23">
        <v>63</v>
      </c>
      <c r="E23">
        <v>22.66</v>
      </c>
      <c r="F23">
        <f t="shared" si="1"/>
        <v>0.89245538461538454</v>
      </c>
    </row>
    <row r="24" spans="1:8" x14ac:dyDescent="0.25">
      <c r="A24">
        <v>0.01</v>
      </c>
      <c r="B24">
        <v>67333</v>
      </c>
      <c r="C24">
        <v>70</v>
      </c>
      <c r="D24">
        <v>65</v>
      </c>
      <c r="E24">
        <v>23.83</v>
      </c>
      <c r="F24">
        <f t="shared" si="1"/>
        <v>0.87149714285714286</v>
      </c>
    </row>
    <row r="25" spans="1:8" x14ac:dyDescent="0.25">
      <c r="A25">
        <v>0.01</v>
      </c>
      <c r="B25">
        <v>56500</v>
      </c>
      <c r="C25">
        <v>75</v>
      </c>
      <c r="D25">
        <v>54</v>
      </c>
      <c r="E25">
        <v>24.22</v>
      </c>
      <c r="F25">
        <f t="shared" si="1"/>
        <v>0.82670933333333319</v>
      </c>
    </row>
    <row r="26" spans="1:8" x14ac:dyDescent="0.25">
      <c r="A26">
        <v>0.01</v>
      </c>
      <c r="B26">
        <v>52167</v>
      </c>
      <c r="C26">
        <v>95</v>
      </c>
      <c r="D26">
        <v>49</v>
      </c>
      <c r="E26">
        <v>26.56</v>
      </c>
      <c r="F26">
        <f t="shared" si="1"/>
        <v>0.71572210526315783</v>
      </c>
    </row>
    <row r="27" spans="1:8" x14ac:dyDescent="0.25">
      <c r="A27">
        <v>0.01</v>
      </c>
      <c r="B27">
        <v>59467</v>
      </c>
      <c r="C27">
        <v>44</v>
      </c>
      <c r="D27">
        <v>58</v>
      </c>
      <c r="E27">
        <v>14.45</v>
      </c>
      <c r="F27">
        <f t="shared" si="1"/>
        <v>0.84072727272727266</v>
      </c>
    </row>
    <row r="28" spans="1:8" x14ac:dyDescent="0.25">
      <c r="A28">
        <v>0.01</v>
      </c>
      <c r="B28">
        <v>62367</v>
      </c>
      <c r="C28">
        <v>101</v>
      </c>
      <c r="D28">
        <v>59</v>
      </c>
      <c r="E28">
        <v>26.56</v>
      </c>
      <c r="F28">
        <f t="shared" si="1"/>
        <v>0.67320396039603958</v>
      </c>
    </row>
    <row r="29" spans="1:8" x14ac:dyDescent="0.25">
      <c r="A29">
        <v>0.01</v>
      </c>
      <c r="B29">
        <v>61333</v>
      </c>
      <c r="C29">
        <v>130</v>
      </c>
      <c r="D29">
        <v>57</v>
      </c>
      <c r="E29">
        <v>34.380000000000003</v>
      </c>
      <c r="F29">
        <f t="shared" si="1"/>
        <v>0.67702153846153845</v>
      </c>
    </row>
    <row r="30" spans="1:8" x14ac:dyDescent="0.25">
      <c r="A30">
        <v>0.01</v>
      </c>
      <c r="B30">
        <v>60533</v>
      </c>
      <c r="C30">
        <v>106</v>
      </c>
      <c r="D30">
        <v>57</v>
      </c>
      <c r="E30">
        <v>28.52</v>
      </c>
      <c r="F30">
        <f t="shared" si="1"/>
        <v>0.68878490566037742</v>
      </c>
    </row>
    <row r="31" spans="1:8" x14ac:dyDescent="0.25">
      <c r="A31">
        <v>0.01</v>
      </c>
      <c r="B31">
        <v>34200</v>
      </c>
      <c r="C31">
        <v>156</v>
      </c>
      <c r="D31">
        <v>29</v>
      </c>
      <c r="E31">
        <v>48.05</v>
      </c>
      <c r="F31">
        <f t="shared" si="1"/>
        <v>0.78851282051282046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CF324-FA5B-4D25-BDF0-3720CCF498DC}">
  <dimension ref="A1:L31"/>
  <sheetViews>
    <sheetView workbookViewId="0">
      <selection activeCell="H20" sqref="H20"/>
    </sheetView>
  </sheetViews>
  <sheetFormatPr defaultRowHeight="15" x14ac:dyDescent="0.25"/>
  <cols>
    <col min="5" max="5" width="12.140625" bestFit="1" customWidth="1"/>
    <col min="10" max="11" width="16.42578125" bestFit="1" customWidth="1"/>
    <col min="12" max="12" width="10.85546875" bestFit="1" customWidth="1"/>
  </cols>
  <sheetData>
    <row r="1" spans="1:12" x14ac:dyDescent="0.25">
      <c r="A1" t="s">
        <v>1</v>
      </c>
      <c r="B1" t="s">
        <v>0</v>
      </c>
      <c r="C1" t="s">
        <v>2</v>
      </c>
      <c r="D1" t="s">
        <v>3</v>
      </c>
      <c r="E1" s="1" t="s">
        <v>12</v>
      </c>
      <c r="G1" t="s">
        <v>9</v>
      </c>
      <c r="H1" t="s">
        <v>0</v>
      </c>
      <c r="I1" t="s">
        <v>2</v>
      </c>
      <c r="J1" t="s">
        <v>3</v>
      </c>
      <c r="K1" s="1" t="s">
        <v>12</v>
      </c>
    </row>
    <row r="2" spans="1:12" x14ac:dyDescent="0.25">
      <c r="A2">
        <v>0.1</v>
      </c>
      <c r="B2">
        <v>80800</v>
      </c>
      <c r="C2">
        <v>114</v>
      </c>
      <c r="D2">
        <v>77</v>
      </c>
      <c r="E2">
        <v>37.11</v>
      </c>
      <c r="G2">
        <v>0.01</v>
      </c>
      <c r="H2">
        <f>AVERAGEIFS(B:B,$A:$A,$G2)</f>
        <v>77889.899999999994</v>
      </c>
      <c r="I2">
        <f>AVERAGEIFS(C:C,$A:$A,$G2)</f>
        <v>173.7</v>
      </c>
      <c r="J2">
        <f>AVERAGEIFS(D:D,$A:$A,$G2)</f>
        <v>72.099999999999994</v>
      </c>
      <c r="K2">
        <f>AVERAGEIFS(E:E,$A:$A,$G2)</f>
        <v>41.680999999999997</v>
      </c>
    </row>
    <row r="3" spans="1:12" x14ac:dyDescent="0.25">
      <c r="A3">
        <v>0.1</v>
      </c>
      <c r="B3">
        <v>78067</v>
      </c>
      <c r="C3">
        <v>122</v>
      </c>
      <c r="D3">
        <v>74</v>
      </c>
      <c r="E3">
        <v>37.5</v>
      </c>
      <c r="G3">
        <v>0.05</v>
      </c>
      <c r="H3">
        <f>AVERAGEIFS(B:B,A:A,G3)</f>
        <v>78083.3</v>
      </c>
      <c r="I3">
        <f t="shared" ref="I3:K4" si="0">AVERAGEIFS(C:C,$A:$A,$G3)</f>
        <v>125.5</v>
      </c>
      <c r="J3">
        <f t="shared" si="0"/>
        <v>73.900000000000006</v>
      </c>
      <c r="K3">
        <f t="shared" si="0"/>
        <v>38.046000000000006</v>
      </c>
    </row>
    <row r="4" spans="1:12" x14ac:dyDescent="0.25">
      <c r="A4">
        <v>0.1</v>
      </c>
      <c r="B4">
        <v>80700</v>
      </c>
      <c r="C4">
        <v>111</v>
      </c>
      <c r="D4">
        <v>77</v>
      </c>
      <c r="E4">
        <v>37.11</v>
      </c>
      <c r="G4">
        <v>0.1</v>
      </c>
      <c r="H4">
        <f>AVERAGEIFS(B:B,A:A,G4)</f>
        <v>78626.8</v>
      </c>
      <c r="I4">
        <f t="shared" si="0"/>
        <v>114.8</v>
      </c>
      <c r="J4">
        <f t="shared" si="0"/>
        <v>74.8</v>
      </c>
      <c r="K4">
        <f t="shared" si="0"/>
        <v>37.226999999999997</v>
      </c>
    </row>
    <row r="5" spans="1:12" x14ac:dyDescent="0.25">
      <c r="A5">
        <v>0.1</v>
      </c>
      <c r="B5">
        <v>80767</v>
      </c>
      <c r="C5">
        <v>113</v>
      </c>
      <c r="D5">
        <v>77</v>
      </c>
      <c r="E5">
        <v>37.11</v>
      </c>
    </row>
    <row r="6" spans="1:12" x14ac:dyDescent="0.25">
      <c r="A6">
        <v>0.1</v>
      </c>
      <c r="B6">
        <v>73867</v>
      </c>
      <c r="C6">
        <v>116</v>
      </c>
      <c r="D6">
        <v>70</v>
      </c>
      <c r="E6">
        <v>37.5</v>
      </c>
      <c r="G6" t="s">
        <v>5</v>
      </c>
      <c r="H6">
        <v>67567</v>
      </c>
      <c r="I6">
        <v>167</v>
      </c>
      <c r="J6">
        <v>62</v>
      </c>
      <c r="K6">
        <v>41.8</v>
      </c>
    </row>
    <row r="7" spans="1:12" x14ac:dyDescent="0.25">
      <c r="A7">
        <v>0.1</v>
      </c>
      <c r="B7">
        <v>75967</v>
      </c>
      <c r="C7">
        <v>119</v>
      </c>
      <c r="D7">
        <v>72</v>
      </c>
      <c r="E7">
        <v>37.89</v>
      </c>
      <c r="G7" t="s">
        <v>6</v>
      </c>
      <c r="H7">
        <v>80667</v>
      </c>
      <c r="I7">
        <v>110</v>
      </c>
      <c r="J7">
        <v>77</v>
      </c>
      <c r="K7">
        <v>36.72</v>
      </c>
      <c r="L7">
        <v>49.61</v>
      </c>
    </row>
    <row r="8" spans="1:12" x14ac:dyDescent="0.25">
      <c r="A8">
        <v>0.1</v>
      </c>
      <c r="B8">
        <v>78767</v>
      </c>
      <c r="C8">
        <v>113</v>
      </c>
      <c r="D8">
        <v>75</v>
      </c>
      <c r="E8">
        <v>36.72</v>
      </c>
      <c r="G8" t="s">
        <v>7</v>
      </c>
      <c r="H8">
        <v>87800</v>
      </c>
      <c r="I8">
        <v>294</v>
      </c>
      <c r="J8">
        <v>78</v>
      </c>
      <c r="K8">
        <v>67.97</v>
      </c>
      <c r="L8">
        <v>71.48</v>
      </c>
    </row>
    <row r="9" spans="1:12" x14ac:dyDescent="0.25">
      <c r="A9">
        <v>0.1</v>
      </c>
      <c r="B9">
        <v>80700</v>
      </c>
      <c r="C9">
        <v>111</v>
      </c>
      <c r="D9">
        <v>77</v>
      </c>
      <c r="E9">
        <v>36.72</v>
      </c>
    </row>
    <row r="10" spans="1:12" x14ac:dyDescent="0.25">
      <c r="A10">
        <v>0.1</v>
      </c>
      <c r="B10">
        <v>80800</v>
      </c>
      <c r="C10">
        <v>114</v>
      </c>
      <c r="D10">
        <v>77</v>
      </c>
      <c r="E10">
        <v>36.72</v>
      </c>
    </row>
    <row r="11" spans="1:12" x14ac:dyDescent="0.25">
      <c r="A11">
        <v>0.1</v>
      </c>
      <c r="B11">
        <v>75833</v>
      </c>
      <c r="C11">
        <v>115</v>
      </c>
      <c r="D11">
        <v>72</v>
      </c>
      <c r="E11">
        <v>37.89</v>
      </c>
    </row>
    <row r="12" spans="1:12" x14ac:dyDescent="0.25">
      <c r="A12">
        <v>0.05</v>
      </c>
      <c r="B12">
        <v>79200</v>
      </c>
      <c r="C12">
        <v>126</v>
      </c>
      <c r="D12">
        <v>75</v>
      </c>
      <c r="E12">
        <v>36.72</v>
      </c>
    </row>
    <row r="13" spans="1:12" x14ac:dyDescent="0.25">
      <c r="A13">
        <v>0.05</v>
      </c>
      <c r="B13">
        <v>75100</v>
      </c>
      <c r="C13">
        <v>123</v>
      </c>
      <c r="D13">
        <v>71</v>
      </c>
      <c r="E13">
        <v>38.67</v>
      </c>
    </row>
    <row r="14" spans="1:12" x14ac:dyDescent="0.25">
      <c r="A14">
        <v>0.05</v>
      </c>
      <c r="B14">
        <v>81267</v>
      </c>
      <c r="C14">
        <v>128</v>
      </c>
      <c r="D14">
        <v>77</v>
      </c>
      <c r="E14">
        <v>37.5</v>
      </c>
    </row>
    <row r="15" spans="1:12" x14ac:dyDescent="0.25">
      <c r="A15">
        <v>0.05</v>
      </c>
      <c r="B15">
        <v>79200</v>
      </c>
      <c r="C15">
        <v>126</v>
      </c>
      <c r="D15">
        <v>75</v>
      </c>
      <c r="E15">
        <v>38.67</v>
      </c>
    </row>
    <row r="16" spans="1:12" x14ac:dyDescent="0.25">
      <c r="A16">
        <v>0.05</v>
      </c>
      <c r="B16">
        <v>81033</v>
      </c>
      <c r="C16">
        <v>121</v>
      </c>
      <c r="D16">
        <v>77</v>
      </c>
      <c r="E16">
        <v>37.11</v>
      </c>
    </row>
    <row r="17" spans="1:8" x14ac:dyDescent="0.25">
      <c r="A17">
        <v>0.05</v>
      </c>
      <c r="B17">
        <v>76067</v>
      </c>
      <c r="C17">
        <v>122</v>
      </c>
      <c r="D17">
        <v>72</v>
      </c>
      <c r="E17">
        <v>38.28</v>
      </c>
    </row>
    <row r="18" spans="1:8" x14ac:dyDescent="0.25">
      <c r="A18">
        <v>0.05</v>
      </c>
      <c r="B18">
        <v>71233</v>
      </c>
      <c r="C18">
        <v>127</v>
      </c>
      <c r="D18">
        <v>67</v>
      </c>
      <c r="E18">
        <v>39.840000000000003</v>
      </c>
    </row>
    <row r="19" spans="1:8" x14ac:dyDescent="0.25">
      <c r="A19">
        <v>0.05</v>
      </c>
      <c r="B19">
        <v>79233</v>
      </c>
      <c r="C19">
        <v>127</v>
      </c>
      <c r="D19">
        <v>75</v>
      </c>
      <c r="E19">
        <v>37.11</v>
      </c>
    </row>
    <row r="20" spans="1:8" x14ac:dyDescent="0.25">
      <c r="A20">
        <v>0.05</v>
      </c>
      <c r="B20">
        <v>79367</v>
      </c>
      <c r="C20">
        <v>131</v>
      </c>
      <c r="D20">
        <v>75</v>
      </c>
      <c r="E20">
        <v>37.89</v>
      </c>
      <c r="H20">
        <v>62</v>
      </c>
    </row>
    <row r="21" spans="1:8" x14ac:dyDescent="0.25">
      <c r="A21">
        <v>0.05</v>
      </c>
      <c r="B21">
        <v>79133</v>
      </c>
      <c r="C21">
        <v>124</v>
      </c>
      <c r="D21">
        <v>75</v>
      </c>
      <c r="E21">
        <v>38.67</v>
      </c>
    </row>
    <row r="22" spans="1:8" x14ac:dyDescent="0.25">
      <c r="A22">
        <v>0.01</v>
      </c>
      <c r="B22">
        <v>74633</v>
      </c>
      <c r="C22">
        <v>199</v>
      </c>
      <c r="D22">
        <v>68</v>
      </c>
      <c r="E22">
        <v>41.8</v>
      </c>
    </row>
    <row r="23" spans="1:8" x14ac:dyDescent="0.25">
      <c r="A23">
        <v>0.01</v>
      </c>
      <c r="B23">
        <v>73733</v>
      </c>
      <c r="C23">
        <v>202</v>
      </c>
      <c r="D23">
        <v>67</v>
      </c>
      <c r="E23">
        <v>41.02</v>
      </c>
    </row>
    <row r="24" spans="1:8" x14ac:dyDescent="0.25">
      <c r="A24">
        <v>0.01</v>
      </c>
      <c r="B24">
        <v>75533</v>
      </c>
      <c r="C24">
        <v>196</v>
      </c>
      <c r="D24">
        <v>69</v>
      </c>
      <c r="E24">
        <v>42.97</v>
      </c>
    </row>
    <row r="25" spans="1:8" x14ac:dyDescent="0.25">
      <c r="A25">
        <v>0.01</v>
      </c>
      <c r="B25">
        <v>81200</v>
      </c>
      <c r="C25">
        <v>156</v>
      </c>
      <c r="D25">
        <v>76</v>
      </c>
      <c r="E25">
        <v>37.5</v>
      </c>
    </row>
    <row r="26" spans="1:8" x14ac:dyDescent="0.25">
      <c r="A26">
        <v>0.01</v>
      </c>
      <c r="B26">
        <v>78300</v>
      </c>
      <c r="C26">
        <v>159</v>
      </c>
      <c r="D26">
        <v>73</v>
      </c>
      <c r="E26">
        <v>40.229999999999997</v>
      </c>
    </row>
    <row r="27" spans="1:8" x14ac:dyDescent="0.25">
      <c r="A27">
        <v>0.01</v>
      </c>
      <c r="B27">
        <v>89100</v>
      </c>
      <c r="C27">
        <v>153</v>
      </c>
      <c r="D27">
        <v>84</v>
      </c>
      <c r="E27">
        <v>46.88</v>
      </c>
    </row>
    <row r="28" spans="1:8" x14ac:dyDescent="0.25">
      <c r="A28">
        <v>0.01</v>
      </c>
      <c r="B28">
        <v>70333</v>
      </c>
      <c r="C28">
        <v>160</v>
      </c>
      <c r="D28">
        <v>65</v>
      </c>
      <c r="E28">
        <v>42.58</v>
      </c>
    </row>
    <row r="29" spans="1:8" x14ac:dyDescent="0.25">
      <c r="A29">
        <v>0.01</v>
      </c>
      <c r="B29">
        <v>67567</v>
      </c>
      <c r="C29">
        <v>167</v>
      </c>
      <c r="D29">
        <v>62</v>
      </c>
      <c r="E29">
        <v>41.8</v>
      </c>
    </row>
    <row r="30" spans="1:8" x14ac:dyDescent="0.25">
      <c r="A30">
        <v>0.01</v>
      </c>
      <c r="B30">
        <v>83700</v>
      </c>
      <c r="C30">
        <v>171</v>
      </c>
      <c r="D30">
        <v>78</v>
      </c>
      <c r="E30">
        <v>37.89</v>
      </c>
    </row>
    <row r="31" spans="1:8" x14ac:dyDescent="0.25">
      <c r="A31">
        <v>0.01</v>
      </c>
      <c r="B31">
        <v>84800</v>
      </c>
      <c r="C31">
        <v>174</v>
      </c>
      <c r="D31">
        <v>79</v>
      </c>
      <c r="E31">
        <v>44.14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Maze1</vt:lpstr>
      <vt:lpstr>Maze 2</vt:lpstr>
      <vt:lpstr>Maze 3</vt:lpstr>
      <vt:lpstr>Maze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Serpa</dc:creator>
  <cp:lastModifiedBy>Victor Serpa</cp:lastModifiedBy>
  <dcterms:created xsi:type="dcterms:W3CDTF">2017-10-04T18:02:34Z</dcterms:created>
  <dcterms:modified xsi:type="dcterms:W3CDTF">2018-02-02T19:11:05Z</dcterms:modified>
</cp:coreProperties>
</file>