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17235" windowHeight="5700" activeTab="1"/>
  </bookViews>
  <sheets>
    <sheet name="UltrasonicDump" sheetId="1" r:id="rId1"/>
    <sheet name="Test" sheetId="2" r:id="rId2"/>
  </sheets>
  <calcPr calcId="0"/>
</workbook>
</file>

<file path=xl/calcChain.xml><?xml version="1.0" encoding="utf-8"?>
<calcChain xmlns="http://schemas.openxmlformats.org/spreadsheetml/2006/main"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4" i="2"/>
  <c r="M5" i="2"/>
  <c r="N5" i="2"/>
  <c r="M6" i="2"/>
  <c r="N6" i="2"/>
  <c r="M7" i="2"/>
  <c r="N7" i="2"/>
  <c r="M8" i="2"/>
  <c r="N8" i="2"/>
  <c r="M9" i="2"/>
  <c r="N9" i="2"/>
  <c r="S9" i="2" s="1"/>
  <c r="U9" i="2" s="1"/>
  <c r="M10" i="2"/>
  <c r="N10" i="2"/>
  <c r="M11" i="2"/>
  <c r="N11" i="2"/>
  <c r="M12" i="2"/>
  <c r="N12" i="2"/>
  <c r="M13" i="2"/>
  <c r="N13" i="2"/>
  <c r="S13" i="2" s="1"/>
  <c r="U13" i="2" s="1"/>
  <c r="M14" i="2"/>
  <c r="N14" i="2"/>
  <c r="M15" i="2"/>
  <c r="N15" i="2"/>
  <c r="S15" i="2" s="1"/>
  <c r="U15" i="2" s="1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N4" i="2"/>
  <c r="M4" i="2"/>
  <c r="O4" i="2" l="1"/>
  <c r="P4" i="2" s="1"/>
  <c r="T15" i="2"/>
  <c r="T13" i="2"/>
  <c r="T9" i="2"/>
  <c r="O26" i="2"/>
  <c r="P26" i="2" s="1"/>
  <c r="S24" i="2"/>
  <c r="T24" i="2" s="1"/>
  <c r="O18" i="2"/>
  <c r="P18" i="2" s="1"/>
  <c r="O14" i="2"/>
  <c r="P14" i="2" s="1"/>
  <c r="S12" i="2"/>
  <c r="T12" i="2" s="1"/>
  <c r="S6" i="2"/>
  <c r="T6" i="2" s="1"/>
  <c r="O23" i="2"/>
  <c r="P23" i="2" s="1"/>
  <c r="O19" i="2"/>
  <c r="P19" i="2" s="1"/>
  <c r="O15" i="2"/>
  <c r="P15" i="2" s="1"/>
  <c r="O13" i="2"/>
  <c r="P13" i="2" s="1"/>
  <c r="W13" i="2" s="1"/>
  <c r="O11" i="2"/>
  <c r="P11" i="2" s="1"/>
  <c r="Q11" i="2" s="1"/>
  <c r="O9" i="2"/>
  <c r="P9" i="2" s="1"/>
  <c r="S7" i="2"/>
  <c r="T7" i="2" s="1"/>
  <c r="O5" i="2"/>
  <c r="P5" i="2" s="1"/>
  <c r="S18" i="2"/>
  <c r="S20" i="2"/>
  <c r="T20" i="2" s="1"/>
  <c r="S10" i="2"/>
  <c r="T10" i="2" s="1"/>
  <c r="O22" i="2"/>
  <c r="P22" i="2" s="1"/>
  <c r="S16" i="2"/>
  <c r="T16" i="2" s="1"/>
  <c r="S8" i="2"/>
  <c r="T8" i="2" s="1"/>
  <c r="U7" i="2"/>
  <c r="S27" i="2"/>
  <c r="T27" i="2" s="1"/>
  <c r="S21" i="2"/>
  <c r="T21" i="2" s="1"/>
  <c r="S17" i="2"/>
  <c r="T17" i="2" s="1"/>
  <c r="S22" i="2"/>
  <c r="T22" i="2" s="1"/>
  <c r="S26" i="2"/>
  <c r="T26" i="2" s="1"/>
  <c r="S5" i="2"/>
  <c r="T5" i="2" s="1"/>
  <c r="O24" i="2"/>
  <c r="P24" i="2" s="1"/>
  <c r="O20" i="2"/>
  <c r="P20" i="2" s="1"/>
  <c r="O16" i="2"/>
  <c r="P16" i="2" s="1"/>
  <c r="O12" i="2"/>
  <c r="P12" i="2" s="1"/>
  <c r="O8" i="2"/>
  <c r="P8" i="2" s="1"/>
  <c r="O27" i="2"/>
  <c r="P27" i="2" s="1"/>
  <c r="O7" i="2"/>
  <c r="P7" i="2" s="1"/>
  <c r="W9" i="2"/>
  <c r="O10" i="2"/>
  <c r="P10" i="2" s="1"/>
  <c r="O6" i="2"/>
  <c r="P6" i="2" s="1"/>
  <c r="S25" i="2"/>
  <c r="T25" i="2" s="1"/>
  <c r="S11" i="2"/>
  <c r="T11" i="2" s="1"/>
  <c r="O25" i="2"/>
  <c r="P25" i="2" s="1"/>
  <c r="O21" i="2"/>
  <c r="P21" i="2" s="1"/>
  <c r="O17" i="2"/>
  <c r="P17" i="2" s="1"/>
  <c r="Q4" i="2"/>
  <c r="Q5" i="2"/>
  <c r="S14" i="2"/>
  <c r="T14" i="2" s="1"/>
  <c r="S19" i="2"/>
  <c r="T19" i="2" s="1"/>
  <c r="Q15" i="2"/>
  <c r="S4" i="2"/>
  <c r="S23" i="2"/>
  <c r="T23" i="2" s="1"/>
  <c r="Q14" i="2"/>
  <c r="U16" i="2" l="1"/>
  <c r="U8" i="2"/>
  <c r="U18" i="2"/>
  <c r="T18" i="2"/>
  <c r="W18" i="2" s="1"/>
  <c r="T4" i="2"/>
  <c r="W4" i="2" s="1"/>
  <c r="U12" i="2"/>
  <c r="U20" i="2"/>
  <c r="W8" i="2"/>
  <c r="W24" i="2"/>
  <c r="W12" i="2"/>
  <c r="W15" i="2"/>
  <c r="U24" i="2"/>
  <c r="Q16" i="2"/>
  <c r="W6" i="2"/>
  <c r="U6" i="2"/>
  <c r="Q20" i="2"/>
  <c r="W10" i="2"/>
  <c r="U10" i="2"/>
  <c r="U23" i="2"/>
  <c r="W23" i="2"/>
  <c r="U19" i="2"/>
  <c r="W19" i="2"/>
  <c r="U14" i="2"/>
  <c r="W14" i="2"/>
  <c r="W7" i="2"/>
  <c r="U17" i="2"/>
  <c r="W17" i="2"/>
  <c r="Q24" i="2"/>
  <c r="W27" i="2"/>
  <c r="U5" i="2"/>
  <c r="W5" i="2"/>
  <c r="U21" i="2"/>
  <c r="W21" i="2"/>
  <c r="Q8" i="2"/>
  <c r="U11" i="2"/>
  <c r="W11" i="2"/>
  <c r="U26" i="2"/>
  <c r="W26" i="2"/>
  <c r="U27" i="2"/>
  <c r="U25" i="2"/>
  <c r="W25" i="2"/>
  <c r="U22" i="2"/>
  <c r="W22" i="2"/>
  <c r="W20" i="2"/>
  <c r="Q7" i="2"/>
  <c r="Q23" i="2"/>
  <c r="Q10" i="2"/>
  <c r="Q25" i="2"/>
  <c r="Q21" i="2"/>
  <c r="Q27" i="2"/>
  <c r="Q9" i="2"/>
  <c r="Q6" i="2"/>
  <c r="Q22" i="2"/>
  <c r="Q26" i="2"/>
  <c r="Q13" i="2"/>
  <c r="Q12" i="2"/>
  <c r="Q17" i="2"/>
  <c r="U4" i="2"/>
  <c r="Q19" i="2"/>
  <c r="Q18" i="2"/>
  <c r="W16" i="2" l="1"/>
</calcChain>
</file>

<file path=xl/sharedStrings.xml><?xml version="1.0" encoding="utf-8"?>
<sst xmlns="http://schemas.openxmlformats.org/spreadsheetml/2006/main" count="84" uniqueCount="33">
  <si>
    <t>idx_x</t>
  </si>
  <si>
    <t>idx_y</t>
  </si>
  <si>
    <t>port_pin</t>
  </si>
  <si>
    <t>phase_comp</t>
  </si>
  <si>
    <t>dist_x</t>
  </si>
  <si>
    <t>dist_y</t>
  </si>
  <si>
    <t>phase</t>
  </si>
  <si>
    <t>duty_cycle</t>
  </si>
  <si>
    <t>pattern</t>
  </si>
  <si>
    <t>__#####___</t>
  </si>
  <si>
    <t>___#####__</t>
  </si>
  <si>
    <t>_#####____</t>
  </si>
  <si>
    <t>____#####_</t>
  </si>
  <si>
    <t>_____#####</t>
  </si>
  <si>
    <t>Dx</t>
  </si>
  <si>
    <t>Dy</t>
  </si>
  <si>
    <t>D</t>
  </si>
  <si>
    <t>PROGRAM OUTPUT</t>
  </si>
  <si>
    <t>Phase</t>
  </si>
  <si>
    <t>PHASE DEG</t>
  </si>
  <si>
    <t>FOCUS X</t>
  </si>
  <si>
    <t>FOCUS Y</t>
  </si>
  <si>
    <t>FOCUS Z</t>
  </si>
  <si>
    <t>INTEGER TEST</t>
  </si>
  <si>
    <t>WAVELENGHT</t>
  </si>
  <si>
    <t>####_____#</t>
  </si>
  <si>
    <t>#####_____</t>
  </si>
  <si>
    <t>###_____##</t>
  </si>
  <si>
    <t>FLOAT TEST</t>
  </si>
  <si>
    <t>Error</t>
  </si>
  <si>
    <t>#_____####</t>
  </si>
  <si>
    <t>duty bits</t>
  </si>
  <si>
    <t>phase 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</si>
</sst>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I2" sqref="I2:I25"/>
    </sheetView>
  </sheetViews>
  <sheetFormatPr defaultRowHeight="15" x14ac:dyDescent="0.25"/>
  <cols>
    <col min="1" max="2" width="5.7109375" bestFit="1" customWidth="1"/>
    <col min="3" max="3" width="8.5703125" bestFit="1" customWidth="1"/>
    <col min="4" max="4" width="12.140625" bestFit="1" customWidth="1"/>
    <col min="5" max="7" width="6.28515625" bestFit="1" customWidth="1"/>
    <col min="8" max="8" width="10.42578125" bestFit="1" customWidth="1"/>
    <col min="9" max="9" width="11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0</v>
      </c>
      <c r="C2">
        <v>0</v>
      </c>
      <c r="D2">
        <v>15</v>
      </c>
      <c r="E2">
        <v>6</v>
      </c>
      <c r="F2">
        <v>6</v>
      </c>
      <c r="G2">
        <v>106</v>
      </c>
      <c r="H2">
        <v>128</v>
      </c>
      <c r="I2" t="s">
        <v>11</v>
      </c>
    </row>
    <row r="3" spans="1:9" x14ac:dyDescent="0.25">
      <c r="A3">
        <v>0</v>
      </c>
      <c r="B3">
        <v>1</v>
      </c>
      <c r="C3">
        <v>1</v>
      </c>
      <c r="D3">
        <v>35</v>
      </c>
      <c r="E3">
        <v>6</v>
      </c>
      <c r="F3">
        <v>21</v>
      </c>
      <c r="G3">
        <v>186</v>
      </c>
      <c r="H3">
        <v>128</v>
      </c>
      <c r="I3" t="s">
        <v>27</v>
      </c>
    </row>
    <row r="4" spans="1:9" x14ac:dyDescent="0.25">
      <c r="A4">
        <v>0</v>
      </c>
      <c r="B4">
        <v>2</v>
      </c>
      <c r="C4">
        <v>2</v>
      </c>
      <c r="D4">
        <v>55</v>
      </c>
      <c r="E4">
        <v>6</v>
      </c>
      <c r="F4">
        <v>36</v>
      </c>
      <c r="G4">
        <v>114</v>
      </c>
      <c r="H4">
        <v>128</v>
      </c>
      <c r="I4" t="s">
        <v>11</v>
      </c>
    </row>
    <row r="5" spans="1:9" x14ac:dyDescent="0.25">
      <c r="A5">
        <v>0</v>
      </c>
      <c r="B5">
        <v>3</v>
      </c>
      <c r="C5">
        <v>3</v>
      </c>
      <c r="D5">
        <v>75</v>
      </c>
      <c r="E5">
        <v>6</v>
      </c>
      <c r="F5">
        <v>51</v>
      </c>
      <c r="G5">
        <v>163</v>
      </c>
      <c r="H5">
        <v>128</v>
      </c>
      <c r="I5" t="s">
        <v>25</v>
      </c>
    </row>
    <row r="6" spans="1:9" x14ac:dyDescent="0.25">
      <c r="A6">
        <v>0</v>
      </c>
      <c r="B6">
        <v>4</v>
      </c>
      <c r="C6">
        <v>4</v>
      </c>
      <c r="D6">
        <v>95</v>
      </c>
      <c r="E6">
        <v>6</v>
      </c>
      <c r="F6">
        <v>66</v>
      </c>
      <c r="G6">
        <v>71</v>
      </c>
      <c r="H6">
        <v>128</v>
      </c>
      <c r="I6" t="s">
        <v>10</v>
      </c>
    </row>
    <row r="7" spans="1:9" x14ac:dyDescent="0.25">
      <c r="A7">
        <v>0</v>
      </c>
      <c r="B7">
        <v>5</v>
      </c>
      <c r="C7">
        <v>5</v>
      </c>
      <c r="D7">
        <v>115</v>
      </c>
      <c r="E7">
        <v>6</v>
      </c>
      <c r="F7">
        <v>81</v>
      </c>
      <c r="G7">
        <v>70</v>
      </c>
      <c r="H7">
        <v>128</v>
      </c>
      <c r="I7" t="s">
        <v>10</v>
      </c>
    </row>
    <row r="8" spans="1:9" x14ac:dyDescent="0.25">
      <c r="A8">
        <v>1</v>
      </c>
      <c r="B8">
        <v>0</v>
      </c>
      <c r="C8">
        <v>6</v>
      </c>
      <c r="D8">
        <v>10</v>
      </c>
      <c r="E8">
        <v>21</v>
      </c>
      <c r="F8">
        <v>6</v>
      </c>
      <c r="G8">
        <v>18</v>
      </c>
      <c r="H8">
        <v>128</v>
      </c>
      <c r="I8" t="s">
        <v>13</v>
      </c>
    </row>
    <row r="9" spans="1:9" x14ac:dyDescent="0.25">
      <c r="A9">
        <v>1</v>
      </c>
      <c r="B9">
        <v>1</v>
      </c>
      <c r="C9">
        <v>7</v>
      </c>
      <c r="D9">
        <v>30</v>
      </c>
      <c r="E9">
        <v>21</v>
      </c>
      <c r="F9">
        <v>21</v>
      </c>
      <c r="G9">
        <v>89</v>
      </c>
      <c r="H9">
        <v>128</v>
      </c>
      <c r="I9" t="s">
        <v>9</v>
      </c>
    </row>
    <row r="10" spans="1:9" x14ac:dyDescent="0.25">
      <c r="A10">
        <v>1</v>
      </c>
      <c r="B10">
        <v>2</v>
      </c>
      <c r="C10">
        <v>8</v>
      </c>
      <c r="D10">
        <v>50</v>
      </c>
      <c r="E10">
        <v>21</v>
      </c>
      <c r="F10">
        <v>36</v>
      </c>
      <c r="G10">
        <v>11</v>
      </c>
      <c r="H10">
        <v>128</v>
      </c>
      <c r="I10" t="s">
        <v>13</v>
      </c>
    </row>
    <row r="11" spans="1:9" x14ac:dyDescent="0.25">
      <c r="A11">
        <v>1</v>
      </c>
      <c r="B11">
        <v>3</v>
      </c>
      <c r="C11">
        <v>9</v>
      </c>
      <c r="D11">
        <v>70</v>
      </c>
      <c r="E11">
        <v>21</v>
      </c>
      <c r="F11">
        <v>51</v>
      </c>
      <c r="G11">
        <v>61</v>
      </c>
      <c r="H11">
        <v>128</v>
      </c>
      <c r="I11" t="s">
        <v>10</v>
      </c>
    </row>
    <row r="12" spans="1:9" x14ac:dyDescent="0.25">
      <c r="A12">
        <v>1</v>
      </c>
      <c r="B12">
        <v>4</v>
      </c>
      <c r="C12">
        <v>10</v>
      </c>
      <c r="D12">
        <v>90</v>
      </c>
      <c r="E12">
        <v>21</v>
      </c>
      <c r="F12">
        <v>66</v>
      </c>
      <c r="G12">
        <v>232</v>
      </c>
      <c r="H12">
        <v>128</v>
      </c>
      <c r="I12" t="s">
        <v>30</v>
      </c>
    </row>
    <row r="13" spans="1:9" x14ac:dyDescent="0.25">
      <c r="A13">
        <v>1</v>
      </c>
      <c r="B13">
        <v>5</v>
      </c>
      <c r="C13">
        <v>11</v>
      </c>
      <c r="D13">
        <v>110</v>
      </c>
      <c r="E13">
        <v>21</v>
      </c>
      <c r="F13">
        <v>81</v>
      </c>
      <c r="G13">
        <v>243</v>
      </c>
      <c r="H13">
        <v>128</v>
      </c>
      <c r="I13" t="s">
        <v>30</v>
      </c>
    </row>
    <row r="14" spans="1:9" x14ac:dyDescent="0.25">
      <c r="A14">
        <v>2</v>
      </c>
      <c r="B14">
        <v>0</v>
      </c>
      <c r="C14">
        <v>12</v>
      </c>
      <c r="D14">
        <v>5</v>
      </c>
      <c r="E14">
        <v>36</v>
      </c>
      <c r="F14">
        <v>6</v>
      </c>
      <c r="G14">
        <v>40</v>
      </c>
      <c r="H14">
        <v>128</v>
      </c>
      <c r="I14" t="s">
        <v>12</v>
      </c>
    </row>
    <row r="15" spans="1:9" x14ac:dyDescent="0.25">
      <c r="A15">
        <v>2</v>
      </c>
      <c r="B15">
        <v>1</v>
      </c>
      <c r="C15">
        <v>13</v>
      </c>
      <c r="D15">
        <v>25</v>
      </c>
      <c r="E15">
        <v>36</v>
      </c>
      <c r="F15">
        <v>21</v>
      </c>
      <c r="G15">
        <v>113</v>
      </c>
      <c r="H15">
        <v>128</v>
      </c>
      <c r="I15" t="s">
        <v>11</v>
      </c>
    </row>
    <row r="16" spans="1:9" x14ac:dyDescent="0.25">
      <c r="A16">
        <v>2</v>
      </c>
      <c r="B16">
        <v>2</v>
      </c>
      <c r="C16">
        <v>14</v>
      </c>
      <c r="D16">
        <v>45</v>
      </c>
      <c r="E16">
        <v>36</v>
      </c>
      <c r="F16">
        <v>36</v>
      </c>
      <c r="G16">
        <v>36</v>
      </c>
      <c r="H16">
        <v>128</v>
      </c>
      <c r="I16" t="s">
        <v>12</v>
      </c>
    </row>
    <row r="17" spans="1:9" x14ac:dyDescent="0.25">
      <c r="A17">
        <v>2</v>
      </c>
      <c r="B17">
        <v>3</v>
      </c>
      <c r="C17">
        <v>15</v>
      </c>
      <c r="D17">
        <v>65</v>
      </c>
      <c r="E17">
        <v>36</v>
      </c>
      <c r="F17">
        <v>51</v>
      </c>
      <c r="G17">
        <v>85</v>
      </c>
      <c r="H17">
        <v>128</v>
      </c>
      <c r="I17" t="s">
        <v>9</v>
      </c>
    </row>
    <row r="18" spans="1:9" x14ac:dyDescent="0.25">
      <c r="A18">
        <v>2</v>
      </c>
      <c r="B18">
        <v>4</v>
      </c>
      <c r="C18">
        <v>16</v>
      </c>
      <c r="D18">
        <v>85</v>
      </c>
      <c r="E18">
        <v>36</v>
      </c>
      <c r="F18">
        <v>66</v>
      </c>
      <c r="G18">
        <v>1</v>
      </c>
      <c r="H18">
        <v>128</v>
      </c>
      <c r="I18" t="s">
        <v>13</v>
      </c>
    </row>
    <row r="19" spans="1:9" x14ac:dyDescent="0.25">
      <c r="A19">
        <v>2</v>
      </c>
      <c r="B19">
        <v>5</v>
      </c>
      <c r="C19">
        <v>17</v>
      </c>
      <c r="D19">
        <v>105</v>
      </c>
      <c r="E19">
        <v>36</v>
      </c>
      <c r="F19">
        <v>81</v>
      </c>
      <c r="G19">
        <v>7</v>
      </c>
      <c r="H19">
        <v>128</v>
      </c>
      <c r="I19" t="s">
        <v>13</v>
      </c>
    </row>
    <row r="20" spans="1:9" x14ac:dyDescent="0.25">
      <c r="A20">
        <v>3</v>
      </c>
      <c r="B20">
        <v>0</v>
      </c>
      <c r="C20">
        <v>18</v>
      </c>
      <c r="D20">
        <v>0</v>
      </c>
      <c r="E20">
        <v>51</v>
      </c>
      <c r="F20">
        <v>6</v>
      </c>
      <c r="G20">
        <v>166</v>
      </c>
      <c r="H20">
        <v>128</v>
      </c>
      <c r="I20" t="s">
        <v>25</v>
      </c>
    </row>
    <row r="21" spans="1:9" x14ac:dyDescent="0.25">
      <c r="A21">
        <v>3</v>
      </c>
      <c r="B21">
        <v>1</v>
      </c>
      <c r="C21">
        <v>19</v>
      </c>
      <c r="D21">
        <v>20</v>
      </c>
      <c r="E21">
        <v>51</v>
      </c>
      <c r="F21">
        <v>21</v>
      </c>
      <c r="G21">
        <v>251</v>
      </c>
      <c r="H21">
        <v>128</v>
      </c>
      <c r="I21" t="s">
        <v>30</v>
      </c>
    </row>
    <row r="22" spans="1:9" x14ac:dyDescent="0.25">
      <c r="A22">
        <v>3</v>
      </c>
      <c r="B22">
        <v>2</v>
      </c>
      <c r="C22">
        <v>20</v>
      </c>
      <c r="D22">
        <v>40</v>
      </c>
      <c r="E22">
        <v>51</v>
      </c>
      <c r="F22">
        <v>36</v>
      </c>
      <c r="G22">
        <v>182</v>
      </c>
      <c r="H22">
        <v>128</v>
      </c>
      <c r="I22" t="s">
        <v>27</v>
      </c>
    </row>
    <row r="23" spans="1:9" x14ac:dyDescent="0.25">
      <c r="A23">
        <v>3</v>
      </c>
      <c r="B23">
        <v>3</v>
      </c>
      <c r="C23">
        <v>21</v>
      </c>
      <c r="D23">
        <v>60</v>
      </c>
      <c r="E23">
        <v>51</v>
      </c>
      <c r="F23">
        <v>51</v>
      </c>
      <c r="G23">
        <v>231</v>
      </c>
      <c r="H23">
        <v>128</v>
      </c>
      <c r="I23" t="s">
        <v>30</v>
      </c>
    </row>
    <row r="24" spans="1:9" x14ac:dyDescent="0.25">
      <c r="A24">
        <v>3</v>
      </c>
      <c r="B24">
        <v>4</v>
      </c>
      <c r="C24">
        <v>22</v>
      </c>
      <c r="D24">
        <v>80</v>
      </c>
      <c r="E24">
        <v>51</v>
      </c>
      <c r="F24">
        <v>66</v>
      </c>
      <c r="G24">
        <v>133</v>
      </c>
      <c r="H24">
        <v>128</v>
      </c>
      <c r="I24" t="s">
        <v>26</v>
      </c>
    </row>
    <row r="25" spans="1:9" x14ac:dyDescent="0.25">
      <c r="A25">
        <v>3</v>
      </c>
      <c r="B25">
        <v>5</v>
      </c>
      <c r="C25">
        <v>23</v>
      </c>
      <c r="D25">
        <v>100</v>
      </c>
      <c r="E25">
        <v>51</v>
      </c>
      <c r="F25">
        <v>81</v>
      </c>
      <c r="G25">
        <v>123</v>
      </c>
      <c r="H25">
        <v>128</v>
      </c>
      <c r="I25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abSelected="1" topLeftCell="B1" workbookViewId="0">
      <selection activeCell="L1" sqref="L1:L1048576"/>
    </sheetView>
  </sheetViews>
  <sheetFormatPr defaultRowHeight="15" x14ac:dyDescent="0.25"/>
  <cols>
    <col min="1" max="2" width="5.7109375" bestFit="1" customWidth="1"/>
    <col min="3" max="3" width="8.5703125" style="1" bestFit="1" customWidth="1"/>
    <col min="4" max="4" width="12.140625" bestFit="1" customWidth="1"/>
    <col min="5" max="7" width="6.28515625" bestFit="1" customWidth="1"/>
    <col min="8" max="8" width="10.42578125" bestFit="1" customWidth="1"/>
    <col min="9" max="10" width="10.42578125" customWidth="1"/>
    <col min="11" max="11" width="11" bestFit="1" customWidth="1"/>
    <col min="15" max="15" width="9.5703125" bestFit="1" customWidth="1"/>
    <col min="17" max="17" width="10.7109375" bestFit="1" customWidth="1"/>
    <col min="19" max="21" width="13" customWidth="1"/>
  </cols>
  <sheetData>
    <row r="1" spans="1:23" x14ac:dyDescent="0.25">
      <c r="A1" t="s">
        <v>20</v>
      </c>
      <c r="B1">
        <v>25</v>
      </c>
      <c r="C1" t="s">
        <v>21</v>
      </c>
      <c r="D1">
        <v>40</v>
      </c>
      <c r="E1" t="s">
        <v>22</v>
      </c>
      <c r="F1">
        <v>50</v>
      </c>
      <c r="T1" t="s">
        <v>24</v>
      </c>
      <c r="U1">
        <v>8.6</v>
      </c>
    </row>
    <row r="2" spans="1:23" x14ac:dyDescent="0.25">
      <c r="A2" s="2" t="s">
        <v>17</v>
      </c>
      <c r="B2" s="2"/>
      <c r="C2" s="2"/>
      <c r="D2" s="2"/>
      <c r="E2" s="2"/>
      <c r="F2" s="2"/>
      <c r="G2" s="2"/>
      <c r="H2" s="2"/>
      <c r="I2" s="2"/>
      <c r="J2" s="2"/>
      <c r="K2" s="2"/>
      <c r="M2" s="2" t="s">
        <v>23</v>
      </c>
      <c r="N2" s="2"/>
      <c r="O2" s="2"/>
      <c r="P2" s="2"/>
      <c r="Q2" s="2"/>
      <c r="S2" s="2" t="s">
        <v>28</v>
      </c>
      <c r="T2" s="2"/>
      <c r="U2" s="2"/>
    </row>
    <row r="3" spans="1:23" x14ac:dyDescent="0.25">
      <c r="A3" t="s">
        <v>0</v>
      </c>
      <c r="B3" t="s">
        <v>1</v>
      </c>
      <c r="C3" s="1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31</v>
      </c>
      <c r="J3" t="s">
        <v>32</v>
      </c>
      <c r="K3" t="s">
        <v>8</v>
      </c>
      <c r="M3" t="s">
        <v>14</v>
      </c>
      <c r="N3" t="s">
        <v>15</v>
      </c>
      <c r="O3" t="s">
        <v>16</v>
      </c>
      <c r="P3" t="s">
        <v>18</v>
      </c>
      <c r="Q3" t="s">
        <v>19</v>
      </c>
      <c r="S3" t="s">
        <v>16</v>
      </c>
      <c r="T3" t="s">
        <v>18</v>
      </c>
      <c r="U3" t="s">
        <v>19</v>
      </c>
      <c r="W3" t="s">
        <v>29</v>
      </c>
    </row>
    <row r="4" spans="1:23" x14ac:dyDescent="0.25">
      <c r="A4">
        <v>0</v>
      </c>
      <c r="B4">
        <v>0</v>
      </c>
      <c r="C4" s="1">
        <v>0</v>
      </c>
      <c r="D4">
        <v>15</v>
      </c>
      <c r="E4">
        <v>6</v>
      </c>
      <c r="F4">
        <v>6</v>
      </c>
      <c r="G4">
        <v>106</v>
      </c>
      <c r="H4">
        <v>128</v>
      </c>
      <c r="I4">
        <f>TRUNC(((H4 * 100) / 255) / 10)</f>
        <v>5</v>
      </c>
      <c r="J4">
        <f>TRUNC(((G4) * 10) / 255)</f>
        <v>4</v>
      </c>
      <c r="K4" t="s">
        <v>11</v>
      </c>
      <c r="M4">
        <f>E4-$B$1</f>
        <v>-19</v>
      </c>
      <c r="N4">
        <f>F4-$D$1</f>
        <v>-34</v>
      </c>
      <c r="O4" s="4">
        <f>TRUNC(SQRT(((M4*M4)+(N4*N4)+($F$1*$F$1)) *100))</f>
        <v>633</v>
      </c>
      <c r="P4">
        <f>MOD(TRUNC(O4*2550/860) +D4,255)</f>
        <v>106</v>
      </c>
      <c r="Q4" s="4">
        <f>P4*360/255</f>
        <v>149.64705882352942</v>
      </c>
      <c r="S4" s="3">
        <f>SQRT((M4*M4)+(N4*N4)+($F$1*$F$1))</f>
        <v>63.3798075099633</v>
      </c>
      <c r="T4" s="3">
        <f>MOD(((S4*255)/$U$1) +D4,255)</f>
        <v>109.28499012100474</v>
      </c>
      <c r="U4" s="4">
        <f>MOD((S4*360)/$U$1,360)</f>
        <v>133.10822134730097</v>
      </c>
      <c r="W4" s="4">
        <f>T4-P4</f>
        <v>3.2849901210047392</v>
      </c>
    </row>
    <row r="5" spans="1:23" x14ac:dyDescent="0.25">
      <c r="A5">
        <v>0</v>
      </c>
      <c r="B5">
        <v>1</v>
      </c>
      <c r="C5" s="1">
        <v>1</v>
      </c>
      <c r="D5">
        <v>35</v>
      </c>
      <c r="E5">
        <v>6</v>
      </c>
      <c r="F5">
        <v>21</v>
      </c>
      <c r="G5">
        <v>186</v>
      </c>
      <c r="H5">
        <v>128</v>
      </c>
      <c r="I5">
        <f t="shared" ref="I5:I27" si="0">TRUNC(((H5 * 100) / 255) / 10)</f>
        <v>5</v>
      </c>
      <c r="J5">
        <f t="shared" ref="J5:J27" si="1">TRUNC(((G5) * 10) / 255)</f>
        <v>7</v>
      </c>
      <c r="K5" t="s">
        <v>27</v>
      </c>
      <c r="M5">
        <f>E5-$B$1</f>
        <v>-19</v>
      </c>
      <c r="N5">
        <f>F5-$D$1</f>
        <v>-19</v>
      </c>
      <c r="O5" s="4">
        <f t="shared" ref="O5:O27" si="2">TRUNC(SQRT(((M5*M5)+(N5*N5)+($F$1*$F$1)) *100))</f>
        <v>567</v>
      </c>
      <c r="P5">
        <f>MOD(TRUNC(O5*2550/860) +D5,255)</f>
        <v>186</v>
      </c>
      <c r="Q5" s="4">
        <f>P5*360/255</f>
        <v>262.58823529411762</v>
      </c>
      <c r="S5" s="3">
        <f>SQRT((M5*M5)+(N5*N5)+($F$1*$F$1))</f>
        <v>56.762663785273503</v>
      </c>
      <c r="T5" s="3">
        <f>MOD(((S5*255)/$U$1) +D5,255)</f>
        <v>188.07898433078412</v>
      </c>
      <c r="U5" s="4">
        <f>MOD((S5*360)/$U$1,360)</f>
        <v>216.11150729051906</v>
      </c>
      <c r="W5" s="4">
        <f>T5-P5</f>
        <v>2.0789843307841238</v>
      </c>
    </row>
    <row r="6" spans="1:23" x14ac:dyDescent="0.25">
      <c r="A6">
        <v>0</v>
      </c>
      <c r="B6">
        <v>2</v>
      </c>
      <c r="C6" s="1">
        <v>2</v>
      </c>
      <c r="D6">
        <v>55</v>
      </c>
      <c r="E6">
        <v>6</v>
      </c>
      <c r="F6">
        <v>36</v>
      </c>
      <c r="G6">
        <v>114</v>
      </c>
      <c r="H6">
        <v>128</v>
      </c>
      <c r="I6">
        <f t="shared" si="0"/>
        <v>5</v>
      </c>
      <c r="J6">
        <f t="shared" si="1"/>
        <v>4</v>
      </c>
      <c r="K6" t="s">
        <v>11</v>
      </c>
      <c r="M6">
        <f>E6-$B$1</f>
        <v>-19</v>
      </c>
      <c r="N6">
        <f>F6-$D$1</f>
        <v>-4</v>
      </c>
      <c r="O6" s="4">
        <f t="shared" si="2"/>
        <v>536</v>
      </c>
      <c r="P6">
        <f>MOD(TRUNC(O6*2550/860) +D6,255)</f>
        <v>114</v>
      </c>
      <c r="Q6" s="4">
        <f t="shared" ref="Q6:Q27" si="3">P6*360/255</f>
        <v>160.94117647058823</v>
      </c>
      <c r="S6" s="3">
        <f>SQRT((M6*M6)+(N6*N6)+($F$1*$F$1))</f>
        <v>53.637673327615545</v>
      </c>
      <c r="T6" s="3">
        <f>MOD(((S6*255)/$U$1) +D6,255)</f>
        <v>115.41938355139132</v>
      </c>
      <c r="U6" s="4">
        <f>MOD((S6*360)/$U$1,360)</f>
        <v>85.297953249023067</v>
      </c>
      <c r="W6" s="4">
        <f>T6-P6</f>
        <v>1.41938355139132</v>
      </c>
    </row>
    <row r="7" spans="1:23" x14ac:dyDescent="0.25">
      <c r="A7">
        <v>0</v>
      </c>
      <c r="B7">
        <v>3</v>
      </c>
      <c r="C7" s="1">
        <v>3</v>
      </c>
      <c r="D7">
        <v>75</v>
      </c>
      <c r="E7">
        <v>6</v>
      </c>
      <c r="F7">
        <v>51</v>
      </c>
      <c r="G7">
        <v>163</v>
      </c>
      <c r="H7">
        <v>128</v>
      </c>
      <c r="I7">
        <f t="shared" si="0"/>
        <v>5</v>
      </c>
      <c r="J7">
        <f t="shared" si="1"/>
        <v>6</v>
      </c>
      <c r="K7" t="s">
        <v>25</v>
      </c>
      <c r="M7">
        <f>E7-$B$1</f>
        <v>-19</v>
      </c>
      <c r="N7">
        <f>F7-$D$1</f>
        <v>11</v>
      </c>
      <c r="O7" s="4">
        <f t="shared" si="2"/>
        <v>546</v>
      </c>
      <c r="P7">
        <f>MOD(TRUNC(O7*2550/860) +D7,255)</f>
        <v>163</v>
      </c>
      <c r="Q7" s="4">
        <f t="shared" si="3"/>
        <v>230.11764705882354</v>
      </c>
      <c r="S7" s="3">
        <f>SQRT((M7*M7)+(N7*N7)+($F$1*$F$1))</f>
        <v>54.607691765904185</v>
      </c>
      <c r="T7" s="3">
        <f>MOD(((S7*255)/$U$1) +D7,255)</f>
        <v>164.1815581750659</v>
      </c>
      <c r="U7" s="4">
        <f>MOD((S7*360)/$U$1,360)</f>
        <v>125.90337624715175</v>
      </c>
      <c r="W7" s="4">
        <f>T7-P7</f>
        <v>1.1815581750659021</v>
      </c>
    </row>
    <row r="8" spans="1:23" x14ac:dyDescent="0.25">
      <c r="A8">
        <v>0</v>
      </c>
      <c r="B8">
        <v>4</v>
      </c>
      <c r="C8" s="1">
        <v>4</v>
      </c>
      <c r="D8">
        <v>95</v>
      </c>
      <c r="E8">
        <v>6</v>
      </c>
      <c r="F8">
        <v>66</v>
      </c>
      <c r="G8">
        <v>71</v>
      </c>
      <c r="H8">
        <v>128</v>
      </c>
      <c r="I8">
        <f t="shared" si="0"/>
        <v>5</v>
      </c>
      <c r="J8">
        <f t="shared" si="1"/>
        <v>2</v>
      </c>
      <c r="K8" t="s">
        <v>10</v>
      </c>
      <c r="M8">
        <f>E8-$B$1</f>
        <v>-19</v>
      </c>
      <c r="N8">
        <f>F8-$D$1</f>
        <v>26</v>
      </c>
      <c r="O8" s="4">
        <f t="shared" si="2"/>
        <v>594</v>
      </c>
      <c r="P8">
        <f>MOD(TRUNC(O8*2550/860) +D8,255)</f>
        <v>71</v>
      </c>
      <c r="Q8" s="4">
        <f t="shared" si="3"/>
        <v>100.23529411764706</v>
      </c>
      <c r="S8" s="3">
        <f>SQRT((M8*M8)+(N8*N8)+($F$1*$F$1))</f>
        <v>59.472682804797024</v>
      </c>
      <c r="T8" s="3">
        <f>MOD(((S8*255)/$U$1) +D8,255)</f>
        <v>73.434199444563092</v>
      </c>
      <c r="U8" s="4">
        <f>MOD((S8*360)/$U$1,360)</f>
        <v>329.55416392173584</v>
      </c>
      <c r="W8" s="4">
        <f>T8-P8</f>
        <v>2.4341994445630917</v>
      </c>
    </row>
    <row r="9" spans="1:23" x14ac:dyDescent="0.25">
      <c r="A9">
        <v>0</v>
      </c>
      <c r="B9">
        <v>5</v>
      </c>
      <c r="C9" s="1">
        <v>5</v>
      </c>
      <c r="D9">
        <v>115</v>
      </c>
      <c r="E9">
        <v>6</v>
      </c>
      <c r="F9">
        <v>81</v>
      </c>
      <c r="G9">
        <v>70</v>
      </c>
      <c r="H9">
        <v>128</v>
      </c>
      <c r="I9">
        <f t="shared" si="0"/>
        <v>5</v>
      </c>
      <c r="J9">
        <f t="shared" si="1"/>
        <v>2</v>
      </c>
      <c r="K9" t="s">
        <v>10</v>
      </c>
      <c r="M9">
        <f>E9-$B$1</f>
        <v>-19</v>
      </c>
      <c r="N9">
        <f>F9-$D$1</f>
        <v>41</v>
      </c>
      <c r="O9" s="4">
        <f t="shared" si="2"/>
        <v>673</v>
      </c>
      <c r="P9">
        <f>MOD(TRUNC(O9*2550/860) +D9,255)</f>
        <v>70</v>
      </c>
      <c r="Q9" s="4">
        <f t="shared" si="3"/>
        <v>98.82352941176471</v>
      </c>
      <c r="S9" s="3">
        <f>SQRT((M9*M9)+(N9*N9)+($F$1*$F$1))</f>
        <v>67.394361781976983</v>
      </c>
      <c r="T9" s="3">
        <f>MOD(((S9*255)/$U$1) +D9,255)</f>
        <v>73.321192372573023</v>
      </c>
      <c r="U9" s="4">
        <f>MOD((S9*360)/$U$1,360)</f>
        <v>301.15933040833897</v>
      </c>
      <c r="W9" s="4">
        <f>T9-P9</f>
        <v>3.321192372573023</v>
      </c>
    </row>
    <row r="10" spans="1:23" x14ac:dyDescent="0.25">
      <c r="A10">
        <v>1</v>
      </c>
      <c r="B10">
        <v>0</v>
      </c>
      <c r="C10" s="1">
        <v>6</v>
      </c>
      <c r="D10">
        <v>10</v>
      </c>
      <c r="E10">
        <v>21</v>
      </c>
      <c r="F10">
        <v>6</v>
      </c>
      <c r="G10">
        <v>18</v>
      </c>
      <c r="H10">
        <v>128</v>
      </c>
      <c r="I10">
        <f t="shared" si="0"/>
        <v>5</v>
      </c>
      <c r="J10">
        <f t="shared" si="1"/>
        <v>0</v>
      </c>
      <c r="K10" t="s">
        <v>13</v>
      </c>
      <c r="M10">
        <f>E10-$B$1</f>
        <v>-4</v>
      </c>
      <c r="N10">
        <f>F10-$D$1</f>
        <v>-34</v>
      </c>
      <c r="O10" s="4">
        <f t="shared" si="2"/>
        <v>605</v>
      </c>
      <c r="P10">
        <f>MOD(TRUNC(O10*2550/860) +D10,255)</f>
        <v>18</v>
      </c>
      <c r="Q10" s="4">
        <f t="shared" si="3"/>
        <v>25.411764705882351</v>
      </c>
      <c r="S10" s="3">
        <f>SQRT((M10*M10)+(N10*N10)+($F$1*$F$1))</f>
        <v>60.597029630172464</v>
      </c>
      <c r="T10" s="3">
        <f>MOD(((S10*255)/$U$1) +D10,255)</f>
        <v>21.772390196974357</v>
      </c>
      <c r="U10" s="4">
        <f>MOD((S10*360)/$U$1,360)</f>
        <v>16.619844983963958</v>
      </c>
      <c r="W10" s="4">
        <f>T10-P10</f>
        <v>3.7723901969743565</v>
      </c>
    </row>
    <row r="11" spans="1:23" x14ac:dyDescent="0.25">
      <c r="A11">
        <v>1</v>
      </c>
      <c r="B11">
        <v>1</v>
      </c>
      <c r="C11" s="1">
        <v>7</v>
      </c>
      <c r="D11">
        <v>30</v>
      </c>
      <c r="E11">
        <v>21</v>
      </c>
      <c r="F11">
        <v>21</v>
      </c>
      <c r="G11">
        <v>89</v>
      </c>
      <c r="H11">
        <v>128</v>
      </c>
      <c r="I11">
        <f t="shared" si="0"/>
        <v>5</v>
      </c>
      <c r="J11">
        <f t="shared" si="1"/>
        <v>3</v>
      </c>
      <c r="K11" t="s">
        <v>9</v>
      </c>
      <c r="M11">
        <f>E11-$B$1</f>
        <v>-4</v>
      </c>
      <c r="N11">
        <f>F11-$D$1</f>
        <v>-19</v>
      </c>
      <c r="O11" s="4">
        <f t="shared" si="2"/>
        <v>536</v>
      </c>
      <c r="P11">
        <f>MOD(TRUNC(O11*2550/860) +D11,255)</f>
        <v>89</v>
      </c>
      <c r="Q11" s="4">
        <f t="shared" si="3"/>
        <v>125.64705882352941</v>
      </c>
      <c r="S11" s="3">
        <f>SQRT((M11*M11)+(N11*N11)+($F$1*$F$1))</f>
        <v>53.637673327615545</v>
      </c>
      <c r="T11" s="3">
        <f>MOD(((S11*255)/$U$1) +D11,255)</f>
        <v>90.41938355139132</v>
      </c>
      <c r="U11" s="4">
        <f>MOD((S11*360)/$U$1,360)</f>
        <v>85.297953249023067</v>
      </c>
      <c r="W11" s="4">
        <f>T11-P11</f>
        <v>1.41938355139132</v>
      </c>
    </row>
    <row r="12" spans="1:23" x14ac:dyDescent="0.25">
      <c r="A12">
        <v>1</v>
      </c>
      <c r="B12">
        <v>2</v>
      </c>
      <c r="C12" s="1">
        <v>8</v>
      </c>
      <c r="D12">
        <v>50</v>
      </c>
      <c r="E12">
        <v>21</v>
      </c>
      <c r="F12">
        <v>36</v>
      </c>
      <c r="G12">
        <v>11</v>
      </c>
      <c r="H12">
        <v>128</v>
      </c>
      <c r="I12">
        <f t="shared" si="0"/>
        <v>5</v>
      </c>
      <c r="J12">
        <f t="shared" si="1"/>
        <v>0</v>
      </c>
      <c r="K12" t="s">
        <v>13</v>
      </c>
      <c r="M12">
        <f>E12-$B$1</f>
        <v>-4</v>
      </c>
      <c r="N12">
        <f>F12-$D$1</f>
        <v>-4</v>
      </c>
      <c r="O12" s="4">
        <f t="shared" si="2"/>
        <v>503</v>
      </c>
      <c r="P12">
        <f>MOD(TRUNC(O12*2550/860) +D12,255)</f>
        <v>11</v>
      </c>
      <c r="Q12" s="4">
        <f t="shared" si="3"/>
        <v>15.529411764705882</v>
      </c>
      <c r="S12" s="3">
        <f>SQRT((M12*M12)+(N12*N12)+($F$1*$F$1))</f>
        <v>50.318982501636498</v>
      </c>
      <c r="T12" s="3">
        <f>MOD(((S12*255)/$U$1) +D12,255)</f>
        <v>12.016341618291563</v>
      </c>
      <c r="U12" s="4">
        <f>MOD((S12*360)/$U$1,360)</f>
        <v>306.37601169641175</v>
      </c>
      <c r="W12" s="4">
        <f>T12-P12</f>
        <v>1.0163416182915626</v>
      </c>
    </row>
    <row r="13" spans="1:23" x14ac:dyDescent="0.25">
      <c r="A13">
        <v>1</v>
      </c>
      <c r="B13">
        <v>3</v>
      </c>
      <c r="C13" s="1">
        <v>9</v>
      </c>
      <c r="D13">
        <v>70</v>
      </c>
      <c r="E13">
        <v>21</v>
      </c>
      <c r="F13">
        <v>51</v>
      </c>
      <c r="G13">
        <v>61</v>
      </c>
      <c r="H13">
        <v>128</v>
      </c>
      <c r="I13">
        <f t="shared" si="0"/>
        <v>5</v>
      </c>
      <c r="J13">
        <f t="shared" si="1"/>
        <v>2</v>
      </c>
      <c r="K13" t="s">
        <v>10</v>
      </c>
      <c r="M13">
        <f>E13-$B$1</f>
        <v>-4</v>
      </c>
      <c r="N13">
        <f>F13-$D$1</f>
        <v>11</v>
      </c>
      <c r="O13" s="4">
        <f t="shared" si="2"/>
        <v>513</v>
      </c>
      <c r="P13">
        <f>MOD(TRUNC(O13*2550/860) +D13,255)</f>
        <v>61</v>
      </c>
      <c r="Q13" s="4">
        <f t="shared" si="3"/>
        <v>86.117647058823536</v>
      </c>
      <c r="S13" s="3">
        <f>SQRT((M13*M13)+(N13*N13)+($F$1*$F$1))</f>
        <v>51.35172830587107</v>
      </c>
      <c r="T13" s="3">
        <f>MOD(((S13*255)/$U$1) +D13,255)</f>
        <v>62.638455581060725</v>
      </c>
      <c r="U13" s="4">
        <f>MOD((S13*360)/$U$1,360)</f>
        <v>349.6072314085568</v>
      </c>
      <c r="W13" s="4">
        <f>T13-P13</f>
        <v>1.6384555810607253</v>
      </c>
    </row>
    <row r="14" spans="1:23" x14ac:dyDescent="0.25">
      <c r="A14">
        <v>1</v>
      </c>
      <c r="B14">
        <v>4</v>
      </c>
      <c r="C14" s="1">
        <v>10</v>
      </c>
      <c r="D14">
        <v>90</v>
      </c>
      <c r="E14">
        <v>21</v>
      </c>
      <c r="F14">
        <v>66</v>
      </c>
      <c r="G14">
        <v>232</v>
      </c>
      <c r="H14">
        <v>128</v>
      </c>
      <c r="I14">
        <f t="shared" si="0"/>
        <v>5</v>
      </c>
      <c r="J14">
        <f t="shared" si="1"/>
        <v>9</v>
      </c>
      <c r="K14" t="s">
        <v>30</v>
      </c>
      <c r="M14">
        <f>E14-$B$1</f>
        <v>-4</v>
      </c>
      <c r="N14">
        <f>F14-$D$1</f>
        <v>26</v>
      </c>
      <c r="O14" s="4">
        <f t="shared" si="2"/>
        <v>564</v>
      </c>
      <c r="P14">
        <f>MOD(TRUNC(O14*2550/860) +D14,255)</f>
        <v>232</v>
      </c>
      <c r="Q14" s="4">
        <f t="shared" si="3"/>
        <v>327.52941176470586</v>
      </c>
      <c r="S14" s="3">
        <f>SQRT((M14*M14)+(N14*N14)+($F$1*$F$1))</f>
        <v>56.49778756730214</v>
      </c>
      <c r="T14" s="3">
        <f>MOD(((S14*255)/$U$1) +D14,255)</f>
        <v>235.22509647233096</v>
      </c>
      <c r="U14" s="4">
        <f>MOD((S14*360)/$U$1,360)</f>
        <v>205.02366560799692</v>
      </c>
      <c r="W14" s="4">
        <f>T14-P14</f>
        <v>3.2250964723309608</v>
      </c>
    </row>
    <row r="15" spans="1:23" x14ac:dyDescent="0.25">
      <c r="A15">
        <v>1</v>
      </c>
      <c r="B15">
        <v>5</v>
      </c>
      <c r="C15" s="1">
        <v>11</v>
      </c>
      <c r="D15">
        <v>110</v>
      </c>
      <c r="E15">
        <v>21</v>
      </c>
      <c r="F15">
        <v>81</v>
      </c>
      <c r="G15">
        <v>243</v>
      </c>
      <c r="H15">
        <v>128</v>
      </c>
      <c r="I15">
        <f t="shared" si="0"/>
        <v>5</v>
      </c>
      <c r="J15">
        <f t="shared" si="1"/>
        <v>9</v>
      </c>
      <c r="K15" t="s">
        <v>30</v>
      </c>
      <c r="M15">
        <f>E15-$B$1</f>
        <v>-4</v>
      </c>
      <c r="N15">
        <f>F15-$D$1</f>
        <v>41</v>
      </c>
      <c r="O15" s="4">
        <f t="shared" si="2"/>
        <v>647</v>
      </c>
      <c r="P15">
        <f>MOD(TRUNC(O15*2550/860) +D15,255)</f>
        <v>243</v>
      </c>
      <c r="Q15" s="4">
        <f t="shared" si="3"/>
        <v>343.05882352941177</v>
      </c>
      <c r="S15" s="3">
        <f>SQRT((M15*M15)+(N15*N15)+($F$1*$F$1))</f>
        <v>64.784257346982073</v>
      </c>
      <c r="T15" s="3">
        <f>MOD(((S15*255)/$U$1) +D15,255)</f>
        <v>245.92856086981737</v>
      </c>
      <c r="U15" s="4">
        <f>MOD((S15*360)/$U$1,360)</f>
        <v>191.89914475738897</v>
      </c>
      <c r="W15" s="4">
        <f>T15-P15</f>
        <v>2.9285608698173746</v>
      </c>
    </row>
    <row r="16" spans="1:23" x14ac:dyDescent="0.25">
      <c r="A16">
        <v>2</v>
      </c>
      <c r="B16">
        <v>0</v>
      </c>
      <c r="C16" s="1">
        <v>12</v>
      </c>
      <c r="D16">
        <v>5</v>
      </c>
      <c r="E16">
        <v>36</v>
      </c>
      <c r="F16">
        <v>6</v>
      </c>
      <c r="G16">
        <v>40</v>
      </c>
      <c r="H16">
        <v>128</v>
      </c>
      <c r="I16">
        <f t="shared" si="0"/>
        <v>5</v>
      </c>
      <c r="J16">
        <f t="shared" si="1"/>
        <v>1</v>
      </c>
      <c r="K16" t="s">
        <v>12</v>
      </c>
      <c r="M16">
        <f>E16-$B$1</f>
        <v>11</v>
      </c>
      <c r="N16">
        <f>F16-$D$1</f>
        <v>-34</v>
      </c>
      <c r="O16" s="4">
        <f t="shared" si="2"/>
        <v>614</v>
      </c>
      <c r="P16">
        <f>MOD(TRUNC(O16*2550/860) +D16,255)</f>
        <v>40</v>
      </c>
      <c r="Q16" s="4">
        <f t="shared" si="3"/>
        <v>56.470588235294116</v>
      </c>
      <c r="S16" s="3">
        <f>SQRT((M16*M16)+(N16*N16)+($F$1*$F$1))</f>
        <v>61.457302251237813</v>
      </c>
      <c r="T16" s="3">
        <f>MOD(((S16*255)/$U$1) +D16,255)</f>
        <v>42.280473728563038</v>
      </c>
      <c r="U16" s="4">
        <f>MOD((S16*360)/$U$1,360)</f>
        <v>52.631257028559958</v>
      </c>
      <c r="W16" s="4">
        <f>T16-P16</f>
        <v>2.2804737285630381</v>
      </c>
    </row>
    <row r="17" spans="1:23" x14ac:dyDescent="0.25">
      <c r="A17">
        <v>2</v>
      </c>
      <c r="B17">
        <v>1</v>
      </c>
      <c r="C17" s="1">
        <v>13</v>
      </c>
      <c r="D17">
        <v>25</v>
      </c>
      <c r="E17">
        <v>36</v>
      </c>
      <c r="F17">
        <v>21</v>
      </c>
      <c r="G17">
        <v>113</v>
      </c>
      <c r="H17">
        <v>128</v>
      </c>
      <c r="I17">
        <f t="shared" si="0"/>
        <v>5</v>
      </c>
      <c r="J17">
        <f t="shared" si="1"/>
        <v>4</v>
      </c>
      <c r="K17" t="s">
        <v>11</v>
      </c>
      <c r="M17">
        <f>E17-$B$1</f>
        <v>11</v>
      </c>
      <c r="N17">
        <f>F17-$D$1</f>
        <v>-19</v>
      </c>
      <c r="O17" s="4">
        <f t="shared" si="2"/>
        <v>546</v>
      </c>
      <c r="P17">
        <f>MOD(TRUNC(O17*2550/860) +D17,255)</f>
        <v>113</v>
      </c>
      <c r="Q17" s="4">
        <f t="shared" si="3"/>
        <v>159.52941176470588</v>
      </c>
      <c r="S17" s="3">
        <f>SQRT((M17*M17)+(N17*N17)+($F$1*$F$1))</f>
        <v>54.607691765904185</v>
      </c>
      <c r="T17" s="3">
        <f>MOD(((S17*255)/$U$1) +D17,255)</f>
        <v>114.1815581750659</v>
      </c>
      <c r="U17" s="4">
        <f>MOD((S17*360)/$U$1,360)</f>
        <v>125.90337624715175</v>
      </c>
      <c r="W17" s="4">
        <f>T17-P17</f>
        <v>1.1815581750659021</v>
      </c>
    </row>
    <row r="18" spans="1:23" x14ac:dyDescent="0.25">
      <c r="A18">
        <v>2</v>
      </c>
      <c r="B18">
        <v>2</v>
      </c>
      <c r="C18" s="1">
        <v>14</v>
      </c>
      <c r="D18">
        <v>45</v>
      </c>
      <c r="E18">
        <v>36</v>
      </c>
      <c r="F18">
        <v>36</v>
      </c>
      <c r="G18">
        <v>36</v>
      </c>
      <c r="H18">
        <v>128</v>
      </c>
      <c r="I18">
        <f t="shared" si="0"/>
        <v>5</v>
      </c>
      <c r="J18">
        <f t="shared" si="1"/>
        <v>1</v>
      </c>
      <c r="K18" t="s">
        <v>12</v>
      </c>
      <c r="M18">
        <f>E18-$B$1</f>
        <v>11</v>
      </c>
      <c r="N18">
        <f>F18-$D$1</f>
        <v>-4</v>
      </c>
      <c r="O18" s="4">
        <f t="shared" si="2"/>
        <v>513</v>
      </c>
      <c r="P18">
        <f>MOD(TRUNC(O18*2550/860) +D18,255)</f>
        <v>36</v>
      </c>
      <c r="Q18" s="4">
        <f t="shared" si="3"/>
        <v>50.823529411764703</v>
      </c>
      <c r="S18" s="3">
        <f>SQRT((M18*M18)+(N18*N18)+($F$1*$F$1))</f>
        <v>51.35172830587107</v>
      </c>
      <c r="T18" s="3">
        <f>MOD(((S18*255)/$U$1) +D18,255)</f>
        <v>37.638455581060725</v>
      </c>
      <c r="U18" s="4">
        <f>MOD((S18*360)/$U$1,360)</f>
        <v>349.6072314085568</v>
      </c>
      <c r="W18" s="4">
        <f>T18-P18</f>
        <v>1.6384555810607253</v>
      </c>
    </row>
    <row r="19" spans="1:23" x14ac:dyDescent="0.25">
      <c r="A19">
        <v>2</v>
      </c>
      <c r="B19">
        <v>3</v>
      </c>
      <c r="C19" s="1">
        <v>15</v>
      </c>
      <c r="D19">
        <v>65</v>
      </c>
      <c r="E19">
        <v>36</v>
      </c>
      <c r="F19">
        <v>51</v>
      </c>
      <c r="G19">
        <v>85</v>
      </c>
      <c r="H19">
        <v>128</v>
      </c>
      <c r="I19">
        <f t="shared" si="0"/>
        <v>5</v>
      </c>
      <c r="J19">
        <f t="shared" si="1"/>
        <v>3</v>
      </c>
      <c r="K19" t="s">
        <v>9</v>
      </c>
      <c r="M19">
        <f>E19-$B$1</f>
        <v>11</v>
      </c>
      <c r="N19">
        <f>F19-$D$1</f>
        <v>11</v>
      </c>
      <c r="O19" s="4">
        <f t="shared" si="2"/>
        <v>523</v>
      </c>
      <c r="P19">
        <f>MOD(TRUNC(O19*2550/860) +D19,255)</f>
        <v>85</v>
      </c>
      <c r="Q19" s="4">
        <f t="shared" si="3"/>
        <v>120</v>
      </c>
      <c r="S19" s="3">
        <f>SQRT((M19*M19)+(N19*N19)+($F$1*$F$1))</f>
        <v>52.364109846344185</v>
      </c>
      <c r="T19" s="3">
        <f>MOD(((S19*255)/$U$1) +D19,255)</f>
        <v>87.656745443926411</v>
      </c>
      <c r="U19" s="4">
        <f>MOD((S19*360)/$U$1,360)</f>
        <v>31.985993567896458</v>
      </c>
      <c r="W19" s="4">
        <f>T19-P19</f>
        <v>2.6567454439264111</v>
      </c>
    </row>
    <row r="20" spans="1:23" x14ac:dyDescent="0.25">
      <c r="A20">
        <v>2</v>
      </c>
      <c r="B20">
        <v>4</v>
      </c>
      <c r="C20" s="1">
        <v>16</v>
      </c>
      <c r="D20">
        <v>85</v>
      </c>
      <c r="E20">
        <v>36</v>
      </c>
      <c r="F20">
        <v>66</v>
      </c>
      <c r="G20">
        <v>1</v>
      </c>
      <c r="H20">
        <v>128</v>
      </c>
      <c r="I20">
        <f t="shared" si="0"/>
        <v>5</v>
      </c>
      <c r="J20">
        <f t="shared" si="1"/>
        <v>0</v>
      </c>
      <c r="K20" t="s">
        <v>13</v>
      </c>
      <c r="M20">
        <f>E20-$B$1</f>
        <v>11</v>
      </c>
      <c r="N20">
        <f>F20-$D$1</f>
        <v>26</v>
      </c>
      <c r="O20" s="4">
        <f t="shared" si="2"/>
        <v>574</v>
      </c>
      <c r="P20">
        <f>MOD(TRUNC(O20*2550/860) +D20,255)</f>
        <v>1</v>
      </c>
      <c r="Q20" s="4">
        <f t="shared" si="3"/>
        <v>1.411764705882353</v>
      </c>
      <c r="S20" s="3">
        <f>SQRT((M20*M20)+(N20*N20)+($F$1*$F$1))</f>
        <v>57.419508879822367</v>
      </c>
      <c r="T20" s="3">
        <f>MOD(((S20*255)/$U$1) +D20,255)</f>
        <v>2.5552051575236874</v>
      </c>
      <c r="U20" s="4">
        <f>MOD((S20*360)/$U$1,360)</f>
        <v>243.60734845768047</v>
      </c>
      <c r="W20" s="4">
        <f>T20-P20</f>
        <v>1.5552051575236874</v>
      </c>
    </row>
    <row r="21" spans="1:23" x14ac:dyDescent="0.25">
      <c r="A21">
        <v>2</v>
      </c>
      <c r="B21">
        <v>5</v>
      </c>
      <c r="C21" s="1">
        <v>17</v>
      </c>
      <c r="D21">
        <v>105</v>
      </c>
      <c r="E21">
        <v>36</v>
      </c>
      <c r="F21">
        <v>81</v>
      </c>
      <c r="G21">
        <v>7</v>
      </c>
      <c r="H21">
        <v>128</v>
      </c>
      <c r="I21">
        <f t="shared" si="0"/>
        <v>5</v>
      </c>
      <c r="J21">
        <f t="shared" si="1"/>
        <v>0</v>
      </c>
      <c r="K21" t="s">
        <v>13</v>
      </c>
      <c r="M21">
        <f>E21-$B$1</f>
        <v>11</v>
      </c>
      <c r="N21">
        <f>F21-$D$1</f>
        <v>41</v>
      </c>
      <c r="O21" s="4">
        <f t="shared" si="2"/>
        <v>655</v>
      </c>
      <c r="P21">
        <f>MOD(TRUNC(O21*2550/860) +D21,255)</f>
        <v>7</v>
      </c>
      <c r="Q21" s="4">
        <f t="shared" si="3"/>
        <v>9.882352941176471</v>
      </c>
      <c r="S21" s="3">
        <f>SQRT((M21*M21)+(N21*N21)+($F$1*$F$1))</f>
        <v>65.589633327226338</v>
      </c>
      <c r="T21" s="3">
        <f>MOD(((S21*255)/$U$1) +D21,255)</f>
        <v>9.8088951677582372</v>
      </c>
      <c r="U21" s="4">
        <f>MOD((S21*360)/$U$1,360)</f>
        <v>225.61255788389326</v>
      </c>
      <c r="W21" s="4">
        <f>T21-P21</f>
        <v>2.8088951677582372</v>
      </c>
    </row>
    <row r="22" spans="1:23" x14ac:dyDescent="0.25">
      <c r="A22">
        <v>3</v>
      </c>
      <c r="B22">
        <v>0</v>
      </c>
      <c r="C22" s="1">
        <v>18</v>
      </c>
      <c r="D22">
        <v>0</v>
      </c>
      <c r="E22">
        <v>51</v>
      </c>
      <c r="F22">
        <v>6</v>
      </c>
      <c r="G22">
        <v>166</v>
      </c>
      <c r="H22">
        <v>128</v>
      </c>
      <c r="I22">
        <f t="shared" si="0"/>
        <v>5</v>
      </c>
      <c r="J22">
        <f t="shared" si="1"/>
        <v>6</v>
      </c>
      <c r="K22" t="s">
        <v>25</v>
      </c>
      <c r="M22">
        <f>E22-$B$1</f>
        <v>26</v>
      </c>
      <c r="N22">
        <f>F22-$D$1</f>
        <v>-34</v>
      </c>
      <c r="O22" s="4">
        <f t="shared" si="2"/>
        <v>658</v>
      </c>
      <c r="P22">
        <f>MOD(TRUNC(O22*2550/860) +D22,255)</f>
        <v>166</v>
      </c>
      <c r="Q22" s="4">
        <f t="shared" si="3"/>
        <v>234.35294117647058</v>
      </c>
      <c r="S22" s="3">
        <f>SQRT((M22*M22)+(N22*N22)+($F$1*$F$1))</f>
        <v>65.817930687617334</v>
      </c>
      <c r="T22" s="3">
        <f>MOD(((S22*255)/$U$1) +D22,255)</f>
        <v>166.57817736539755</v>
      </c>
      <c r="U22" s="4">
        <f>MOD((S22*360)/$U$1,360)</f>
        <v>235.16919157467919</v>
      </c>
      <c r="W22" s="4">
        <f>T22-P22</f>
        <v>0.5781773653975506</v>
      </c>
    </row>
    <row r="23" spans="1:23" x14ac:dyDescent="0.25">
      <c r="A23">
        <v>3</v>
      </c>
      <c r="B23">
        <v>1</v>
      </c>
      <c r="C23" s="1">
        <v>19</v>
      </c>
      <c r="D23">
        <v>20</v>
      </c>
      <c r="E23">
        <v>51</v>
      </c>
      <c r="F23">
        <v>21</v>
      </c>
      <c r="G23">
        <v>251</v>
      </c>
      <c r="H23">
        <v>128</v>
      </c>
      <c r="I23">
        <f t="shared" si="0"/>
        <v>5</v>
      </c>
      <c r="J23">
        <f t="shared" si="1"/>
        <v>9</v>
      </c>
      <c r="K23" t="s">
        <v>30</v>
      </c>
      <c r="M23">
        <f>E23-$B$1</f>
        <v>26</v>
      </c>
      <c r="N23">
        <f>F23-$D$1</f>
        <v>-19</v>
      </c>
      <c r="O23" s="4">
        <f t="shared" si="2"/>
        <v>594</v>
      </c>
      <c r="P23">
        <f>MOD(TRUNC(O23*2550/860) +D23,255)</f>
        <v>251</v>
      </c>
      <c r="Q23" s="4">
        <f t="shared" si="3"/>
        <v>354.35294117647061</v>
      </c>
      <c r="S23" s="3">
        <f>SQRT((M23*M23)+(N23*N23)+($F$1*$F$1))</f>
        <v>59.472682804797024</v>
      </c>
      <c r="T23" s="3">
        <f>MOD(((S23*255)/$U$1) +D23,255)</f>
        <v>253.43419944456309</v>
      </c>
      <c r="U23" s="4">
        <f>MOD((S23*360)/$U$1,360)</f>
        <v>329.55416392173584</v>
      </c>
      <c r="W23" s="4">
        <f>T23-P23</f>
        <v>2.4341994445630917</v>
      </c>
    </row>
    <row r="24" spans="1:23" x14ac:dyDescent="0.25">
      <c r="A24">
        <v>3</v>
      </c>
      <c r="B24">
        <v>2</v>
      </c>
      <c r="C24" s="1">
        <v>20</v>
      </c>
      <c r="D24">
        <v>40</v>
      </c>
      <c r="E24">
        <v>51</v>
      </c>
      <c r="F24">
        <v>36</v>
      </c>
      <c r="G24">
        <v>182</v>
      </c>
      <c r="H24">
        <v>128</v>
      </c>
      <c r="I24">
        <f t="shared" si="0"/>
        <v>5</v>
      </c>
      <c r="J24">
        <f t="shared" si="1"/>
        <v>7</v>
      </c>
      <c r="K24" t="s">
        <v>27</v>
      </c>
      <c r="M24">
        <f>E24-$B$1</f>
        <v>26</v>
      </c>
      <c r="N24">
        <f>F24-$D$1</f>
        <v>-4</v>
      </c>
      <c r="O24" s="4">
        <f t="shared" si="2"/>
        <v>564</v>
      </c>
      <c r="P24">
        <f>MOD(TRUNC(O24*2550/860) +D24,255)</f>
        <v>182</v>
      </c>
      <c r="Q24" s="4">
        <f t="shared" si="3"/>
        <v>256.94117647058823</v>
      </c>
      <c r="S24" s="3">
        <f>SQRT((M24*M24)+(N24*N24)+($F$1*$F$1))</f>
        <v>56.49778756730214</v>
      </c>
      <c r="T24" s="3">
        <f>MOD(((S24*255)/$U$1) +D24,255)</f>
        <v>185.22509647233096</v>
      </c>
      <c r="U24" s="4">
        <f>MOD((S24*360)/$U$1,360)</f>
        <v>205.02366560799692</v>
      </c>
      <c r="W24" s="4">
        <f>T24-P24</f>
        <v>3.2250964723309608</v>
      </c>
    </row>
    <row r="25" spans="1:23" x14ac:dyDescent="0.25">
      <c r="A25">
        <v>3</v>
      </c>
      <c r="B25">
        <v>3</v>
      </c>
      <c r="C25" s="1">
        <v>21</v>
      </c>
      <c r="D25">
        <v>60</v>
      </c>
      <c r="E25">
        <v>51</v>
      </c>
      <c r="F25">
        <v>51</v>
      </c>
      <c r="G25">
        <v>231</v>
      </c>
      <c r="H25">
        <v>128</v>
      </c>
      <c r="I25">
        <f t="shared" si="0"/>
        <v>5</v>
      </c>
      <c r="J25">
        <f t="shared" si="1"/>
        <v>9</v>
      </c>
      <c r="K25" t="s">
        <v>30</v>
      </c>
      <c r="M25">
        <f>E25-$B$1</f>
        <v>26</v>
      </c>
      <c r="N25">
        <f>F25-$D$1</f>
        <v>11</v>
      </c>
      <c r="O25" s="4">
        <f t="shared" si="2"/>
        <v>574</v>
      </c>
      <c r="P25">
        <f>MOD(TRUNC(O25*2550/860) +D25,255)</f>
        <v>231</v>
      </c>
      <c r="Q25" s="4">
        <f t="shared" si="3"/>
        <v>326.11764705882354</v>
      </c>
      <c r="S25" s="3">
        <f>SQRT((M25*M25)+(N25*N25)+($F$1*$F$1))</f>
        <v>57.419508879822367</v>
      </c>
      <c r="T25" s="3">
        <f>MOD(((S25*255)/$U$1) +D25,255)</f>
        <v>232.55520515752369</v>
      </c>
      <c r="U25" s="4">
        <f>MOD((S25*360)/$U$1,360)</f>
        <v>243.60734845768047</v>
      </c>
      <c r="W25" s="4">
        <f>T25-P25</f>
        <v>1.5552051575236874</v>
      </c>
    </row>
    <row r="26" spans="1:23" x14ac:dyDescent="0.25">
      <c r="A26">
        <v>3</v>
      </c>
      <c r="B26">
        <v>4</v>
      </c>
      <c r="C26" s="1">
        <v>22</v>
      </c>
      <c r="D26">
        <v>80</v>
      </c>
      <c r="E26">
        <v>51</v>
      </c>
      <c r="F26">
        <v>66</v>
      </c>
      <c r="G26">
        <v>133</v>
      </c>
      <c r="H26">
        <v>128</v>
      </c>
      <c r="I26">
        <f t="shared" si="0"/>
        <v>5</v>
      </c>
      <c r="J26">
        <f t="shared" si="1"/>
        <v>5</v>
      </c>
      <c r="K26" t="s">
        <v>26</v>
      </c>
      <c r="M26">
        <f>E26-$B$1</f>
        <v>26</v>
      </c>
      <c r="N26">
        <f>F26-$D$1</f>
        <v>26</v>
      </c>
      <c r="O26" s="4">
        <f t="shared" si="2"/>
        <v>620</v>
      </c>
      <c r="P26">
        <f>MOD(TRUNC(O26*2550/860) +D26,255)</f>
        <v>133</v>
      </c>
      <c r="Q26" s="4">
        <f t="shared" si="3"/>
        <v>187.76470588235293</v>
      </c>
      <c r="S26" s="3">
        <f>SQRT((M26*M26)+(N26*N26)+($F$1*$F$1))</f>
        <v>62.064482596731601</v>
      </c>
      <c r="T26" s="3">
        <f>MOD(((S26*255)/$U$1) +D26,255)</f>
        <v>135.28407699611148</v>
      </c>
      <c r="U26" s="4">
        <f>MOD((S26*360)/$U$1,360)</f>
        <v>78.048108700392731</v>
      </c>
      <c r="W26" s="4">
        <f>T26-P26</f>
        <v>2.2840769961114802</v>
      </c>
    </row>
    <row r="27" spans="1:23" x14ac:dyDescent="0.25">
      <c r="A27">
        <v>3</v>
      </c>
      <c r="B27">
        <v>5</v>
      </c>
      <c r="C27" s="1">
        <v>23</v>
      </c>
      <c r="D27">
        <v>100</v>
      </c>
      <c r="E27">
        <v>51</v>
      </c>
      <c r="F27">
        <v>81</v>
      </c>
      <c r="G27">
        <v>123</v>
      </c>
      <c r="H27">
        <v>128</v>
      </c>
      <c r="I27">
        <f t="shared" si="0"/>
        <v>5</v>
      </c>
      <c r="J27">
        <f t="shared" si="1"/>
        <v>4</v>
      </c>
      <c r="K27" t="s">
        <v>11</v>
      </c>
      <c r="M27">
        <f>E27-$B$1</f>
        <v>26</v>
      </c>
      <c r="N27">
        <f>F27-$D$1</f>
        <v>41</v>
      </c>
      <c r="O27" s="4">
        <f t="shared" si="2"/>
        <v>696</v>
      </c>
      <c r="P27">
        <f>MOD(TRUNC(O27*2550/860) +D27,255)</f>
        <v>123</v>
      </c>
      <c r="Q27" s="4">
        <f t="shared" si="3"/>
        <v>173.64705882352942</v>
      </c>
      <c r="S27" s="3">
        <f>SQRT((M27*M27)+(N27*N27)+($F$1*$F$1))</f>
        <v>69.692180336103704</v>
      </c>
      <c r="T27" s="3">
        <f>MOD(((S27*255)/$U$1) +D27,255)</f>
        <v>126.45418438447041</v>
      </c>
      <c r="U27" s="4">
        <f>MOD((S27*360)/$U$1,360)</f>
        <v>37.347083836899401</v>
      </c>
      <c r="W27" s="4">
        <f>T27-P27</f>
        <v>3.454184384470409</v>
      </c>
    </row>
  </sheetData>
  <mergeCells count="3">
    <mergeCell ref="A2:K2"/>
    <mergeCell ref="M2:Q2"/>
    <mergeCell ref="S2:U2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UltrasonicDump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GLaDOS</dc:creator>
  <cp:lastModifiedBy>GLaDOS</cp:lastModifiedBy>
  <dcterms:created xsi:type="dcterms:W3CDTF">2020-03-16T00:13:10Z</dcterms:created>
  <dcterms:modified xsi:type="dcterms:W3CDTF">2020-03-16T02:10:06Z</dcterms:modified>
</cp:coreProperties>
</file>