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1-2962\"/>
    </mc:Choice>
  </mc:AlternateContent>
  <bookViews>
    <workbookView xWindow="120" yWindow="135" windowWidth="9420" windowHeight="4500" tabRatio="928" activeTab="1"/>
  </bookViews>
  <sheets>
    <sheet name="Listado_de_Articulos" sheetId="1" r:id="rId1"/>
    <sheet name="Ejercicio_Practico" sheetId="15" r:id="rId2"/>
  </sheets>
  <definedNames>
    <definedName name="_xlnm.Print_Area" localSheetId="0">Listado_de_Articulos!$A$1:$L$106</definedName>
    <definedName name="_xlnm.Print_Titles" localSheetId="0">Listado_de_Articulos!$A:$A,Listado_de_Articulos!$1:$8</definedName>
  </definedNames>
  <calcPr calcId="162913"/>
</workbook>
</file>

<file path=xl/calcChain.xml><?xml version="1.0" encoding="utf-8"?>
<calcChain xmlns="http://schemas.openxmlformats.org/spreadsheetml/2006/main">
  <c r="C79" i="1" l="1"/>
  <c r="G79" i="1" s="1"/>
  <c r="G78" i="1"/>
  <c r="F78" i="1"/>
  <c r="I78" i="1" s="1"/>
  <c r="G77" i="1"/>
  <c r="F77" i="1"/>
  <c r="I77" i="1" s="1"/>
  <c r="G76" i="1"/>
  <c r="F76" i="1"/>
  <c r="I76" i="1" s="1"/>
  <c r="G75" i="1"/>
  <c r="F75" i="1"/>
  <c r="I75" i="1" s="1"/>
  <c r="G74" i="1"/>
  <c r="F74" i="1"/>
  <c r="I74" i="1" s="1"/>
  <c r="G73" i="1"/>
  <c r="F73" i="1"/>
  <c r="I73" i="1" s="1"/>
  <c r="G72" i="1"/>
  <c r="F72" i="1"/>
  <c r="I72" i="1" s="1"/>
  <c r="G71" i="1"/>
  <c r="F71" i="1"/>
  <c r="I71" i="1" s="1"/>
  <c r="G70" i="1"/>
  <c r="F70" i="1"/>
  <c r="I70" i="1" s="1"/>
  <c r="G69" i="1"/>
  <c r="F69" i="1"/>
  <c r="K69" i="1" s="1"/>
  <c r="G68" i="1"/>
  <c r="F68" i="1"/>
  <c r="I68" i="1" s="1"/>
  <c r="G67" i="1"/>
  <c r="F67" i="1"/>
  <c r="I67" i="1" s="1"/>
  <c r="G66" i="1"/>
  <c r="F66" i="1"/>
  <c r="I66" i="1" s="1"/>
  <c r="G65" i="1"/>
  <c r="F65" i="1"/>
  <c r="I65" i="1" s="1"/>
  <c r="G64" i="1"/>
  <c r="F64" i="1"/>
  <c r="I64" i="1" s="1"/>
  <c r="G63" i="1"/>
  <c r="F63" i="1"/>
  <c r="I63" i="1" s="1"/>
  <c r="G62" i="1"/>
  <c r="F62" i="1"/>
  <c r="I62" i="1" s="1"/>
  <c r="G61" i="1"/>
  <c r="F61" i="1"/>
  <c r="I61" i="1" s="1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B107" i="15"/>
  <c r="K72" i="1" l="1"/>
  <c r="L72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70" i="1"/>
  <c r="L70" i="1" s="1"/>
  <c r="K71" i="1"/>
  <c r="L71" i="1" s="1"/>
  <c r="K73" i="1"/>
  <c r="L73" i="1" s="1"/>
  <c r="K74" i="1"/>
  <c r="L74" i="1" s="1"/>
  <c r="K75" i="1"/>
  <c r="L75" i="1" s="1"/>
  <c r="K76" i="1"/>
  <c r="K77" i="1"/>
  <c r="L77" i="1" s="1"/>
  <c r="K78" i="1"/>
  <c r="L78" i="1" s="1"/>
  <c r="F79" i="1"/>
  <c r="I69" i="1"/>
  <c r="L69" i="1" s="1"/>
  <c r="J106" i="1"/>
  <c r="H106" i="1"/>
  <c r="C102" i="1"/>
  <c r="C103" i="1" s="1"/>
  <c r="C99" i="1"/>
  <c r="C100" i="1" s="1"/>
  <c r="G10" i="1"/>
  <c r="C11" i="1"/>
  <c r="C12" i="1" s="1"/>
  <c r="F13" i="1"/>
  <c r="C18" i="1"/>
  <c r="C19" i="1" s="1"/>
  <c r="C21" i="1"/>
  <c r="C24" i="1"/>
  <c r="C30" i="1"/>
  <c r="C31" i="1" s="1"/>
  <c r="C34" i="1"/>
  <c r="C35" i="1" s="1"/>
  <c r="C36" i="1" s="1"/>
  <c r="C37" i="1" s="1"/>
  <c r="C38" i="1" s="1"/>
  <c r="C39" i="1" s="1"/>
  <c r="C41" i="1"/>
  <c r="C42" i="1" s="1"/>
  <c r="C43" i="1" s="1"/>
  <c r="C55" i="1"/>
  <c r="C56" i="1" s="1"/>
  <c r="C58" i="1"/>
  <c r="C59" i="1" s="1"/>
  <c r="C88" i="1"/>
  <c r="C89" i="1" s="1"/>
  <c r="C90" i="1" s="1"/>
  <c r="C93" i="1"/>
  <c r="C94" i="1" s="1"/>
  <c r="B88" i="1"/>
  <c r="B89" i="1" s="1"/>
  <c r="F12" i="1" l="1"/>
  <c r="K12" i="1" s="1"/>
  <c r="G12" i="1"/>
  <c r="B90" i="1"/>
  <c r="K79" i="1"/>
  <c r="I79" i="1"/>
  <c r="L76" i="1"/>
  <c r="C80" i="1"/>
  <c r="C81" i="1" s="1"/>
  <c r="C82" i="1" s="1"/>
  <c r="C83" i="1" s="1"/>
  <c r="C84" i="1" s="1"/>
  <c r="C85" i="1" s="1"/>
  <c r="C60" i="1"/>
  <c r="I13" i="1"/>
  <c r="K13" i="1"/>
  <c r="F11" i="1"/>
  <c r="F10" i="1"/>
  <c r="I12" i="1"/>
  <c r="G11" i="1"/>
  <c r="F14" i="1"/>
  <c r="L79" i="1" l="1"/>
  <c r="L12" i="1"/>
  <c r="L13" i="1"/>
  <c r="G60" i="1"/>
  <c r="F60" i="1"/>
  <c r="F15" i="1"/>
  <c r="I10" i="1"/>
  <c r="K10" i="1"/>
  <c r="I11" i="1"/>
  <c r="K11" i="1"/>
  <c r="I14" i="1"/>
  <c r="K14" i="1"/>
  <c r="L11" i="1" l="1"/>
  <c r="L14" i="1"/>
  <c r="K60" i="1"/>
  <c r="I60" i="1"/>
  <c r="I15" i="1"/>
  <c r="K15" i="1"/>
  <c r="L10" i="1"/>
  <c r="G13" i="1"/>
  <c r="F16" i="1"/>
  <c r="L60" i="1" l="1"/>
  <c r="L15" i="1"/>
  <c r="F17" i="1"/>
  <c r="G15" i="1"/>
  <c r="G14" i="1"/>
  <c r="I16" i="1"/>
  <c r="K16" i="1"/>
  <c r="L16" i="1" l="1"/>
  <c r="I17" i="1"/>
  <c r="K17" i="1"/>
  <c r="G16" i="1"/>
  <c r="G17" i="1"/>
  <c r="F18" i="1"/>
  <c r="L17" i="1" l="1"/>
  <c r="K18" i="1"/>
  <c r="I18" i="1"/>
  <c r="G18" i="1"/>
  <c r="F19" i="1"/>
  <c r="G19" i="1"/>
  <c r="L18" i="1" l="1"/>
  <c r="I19" i="1"/>
  <c r="K19" i="1"/>
  <c r="G20" i="1"/>
  <c r="G21" i="1"/>
  <c r="F20" i="1"/>
  <c r="L19" i="1" l="1"/>
  <c r="F21" i="1"/>
  <c r="G23" i="1"/>
  <c r="I20" i="1"/>
  <c r="K20" i="1"/>
  <c r="G22" i="1"/>
  <c r="L20" i="1" l="1"/>
  <c r="F22" i="1"/>
  <c r="G24" i="1"/>
  <c r="G25" i="1"/>
  <c r="K21" i="1"/>
  <c r="I21" i="1"/>
  <c r="L21" i="1" l="1"/>
  <c r="G27" i="1"/>
  <c r="K22" i="1"/>
  <c r="I22" i="1"/>
  <c r="G26" i="1"/>
  <c r="F23" i="1"/>
  <c r="L22" i="1" l="1"/>
  <c r="F24" i="1"/>
  <c r="G28" i="1"/>
  <c r="K23" i="1"/>
  <c r="I23" i="1"/>
  <c r="G29" i="1"/>
  <c r="L23" i="1" l="1"/>
  <c r="G31" i="1"/>
  <c r="I24" i="1"/>
  <c r="K24" i="1"/>
  <c r="G30" i="1"/>
  <c r="F25" i="1"/>
  <c r="L24" i="1" l="1"/>
  <c r="F26" i="1"/>
  <c r="I25" i="1"/>
  <c r="K25" i="1"/>
  <c r="G32" i="1"/>
  <c r="G33" i="1"/>
  <c r="L25" i="1" l="1"/>
  <c r="I26" i="1"/>
  <c r="K26" i="1"/>
  <c r="G35" i="1"/>
  <c r="G34" i="1"/>
  <c r="F27" i="1"/>
  <c r="L26" i="1" l="1"/>
  <c r="G36" i="1"/>
  <c r="I27" i="1"/>
  <c r="K27" i="1"/>
  <c r="F28" i="1"/>
  <c r="G37" i="1"/>
  <c r="L27" i="1" l="1"/>
  <c r="I28" i="1"/>
  <c r="K28" i="1"/>
  <c r="G39" i="1"/>
  <c r="F29" i="1"/>
  <c r="G38" i="1"/>
  <c r="L28" i="1" l="1"/>
  <c r="G40" i="1"/>
  <c r="K29" i="1"/>
  <c r="I29" i="1"/>
  <c r="F30" i="1"/>
  <c r="G41" i="1"/>
  <c r="L29" i="1" l="1"/>
  <c r="F31" i="1"/>
  <c r="G43" i="1"/>
  <c r="K30" i="1"/>
  <c r="I30" i="1"/>
  <c r="G42" i="1"/>
  <c r="L30" i="1" l="1"/>
  <c r="G45" i="1"/>
  <c r="K31" i="1"/>
  <c r="I31" i="1"/>
  <c r="G44" i="1"/>
  <c r="F32" i="1"/>
  <c r="L31" i="1" l="1"/>
  <c r="G46" i="1"/>
  <c r="G47" i="1"/>
  <c r="I32" i="1"/>
  <c r="K32" i="1"/>
  <c r="F33" i="1"/>
  <c r="L32" i="1" l="1"/>
  <c r="F34" i="1"/>
  <c r="K33" i="1"/>
  <c r="I33" i="1"/>
  <c r="G49" i="1"/>
  <c r="G48" i="1"/>
  <c r="L33" i="1" l="1"/>
  <c r="F35" i="1"/>
  <c r="G50" i="1"/>
  <c r="G51" i="1"/>
  <c r="K34" i="1"/>
  <c r="I34" i="1"/>
  <c r="L34" i="1" l="1"/>
  <c r="G52" i="1"/>
  <c r="F36" i="1"/>
  <c r="G53" i="1"/>
  <c r="K35" i="1"/>
  <c r="I35" i="1"/>
  <c r="L35" i="1" l="1"/>
  <c r="K36" i="1"/>
  <c r="I36" i="1"/>
  <c r="G54" i="1"/>
  <c r="G55" i="1"/>
  <c r="F37" i="1"/>
  <c r="L36" i="1" l="1"/>
  <c r="F38" i="1"/>
  <c r="G57" i="1"/>
  <c r="G56" i="1"/>
  <c r="K37" i="1"/>
  <c r="I37" i="1"/>
  <c r="L37" i="1" l="1"/>
  <c r="K38" i="1"/>
  <c r="I38" i="1"/>
  <c r="G58" i="1"/>
  <c r="G59" i="1"/>
  <c r="F39" i="1"/>
  <c r="L38" i="1" l="1"/>
  <c r="K39" i="1"/>
  <c r="I39" i="1"/>
  <c r="G81" i="1"/>
  <c r="F40" i="1"/>
  <c r="G80" i="1"/>
  <c r="L39" i="1" l="1"/>
  <c r="G82" i="1"/>
  <c r="I40" i="1"/>
  <c r="K40" i="1"/>
  <c r="F41" i="1"/>
  <c r="G83" i="1"/>
  <c r="L40" i="1" l="1"/>
  <c r="G85" i="1"/>
  <c r="I41" i="1"/>
  <c r="K41" i="1"/>
  <c r="G84" i="1"/>
  <c r="F42" i="1"/>
  <c r="L41" i="1" l="1"/>
  <c r="I42" i="1"/>
  <c r="K42" i="1"/>
  <c r="G86" i="1"/>
  <c r="G87" i="1"/>
  <c r="F43" i="1"/>
  <c r="L42" i="1" l="1"/>
  <c r="F44" i="1"/>
  <c r="I43" i="1"/>
  <c r="K43" i="1"/>
  <c r="G89" i="1"/>
  <c r="G88" i="1"/>
  <c r="L43" i="1" l="1"/>
  <c r="G90" i="1"/>
  <c r="F45" i="1"/>
  <c r="G91" i="1"/>
  <c r="K44" i="1"/>
  <c r="I44" i="1"/>
  <c r="L44" i="1" l="1"/>
  <c r="F46" i="1"/>
  <c r="G93" i="1"/>
  <c r="I45" i="1"/>
  <c r="K45" i="1"/>
  <c r="G92" i="1"/>
  <c r="L45" i="1" l="1"/>
  <c r="G94" i="1"/>
  <c r="K46" i="1"/>
  <c r="I46" i="1"/>
  <c r="G95" i="1"/>
  <c r="F47" i="1"/>
  <c r="L46" i="1" l="1"/>
  <c r="I47" i="1"/>
  <c r="K47" i="1"/>
  <c r="G97" i="1"/>
  <c r="F48" i="1"/>
  <c r="G96" i="1"/>
  <c r="L47" i="1" l="1"/>
  <c r="G98" i="1"/>
  <c r="K48" i="1"/>
  <c r="I48" i="1"/>
  <c r="F49" i="1"/>
  <c r="G99" i="1"/>
  <c r="L48" i="1" l="1"/>
  <c r="G101" i="1"/>
  <c r="F50" i="1"/>
  <c r="I49" i="1"/>
  <c r="K49" i="1"/>
  <c r="G100" i="1"/>
  <c r="L49" i="1" l="1"/>
  <c r="G104" i="1"/>
  <c r="G102" i="1"/>
  <c r="K50" i="1"/>
  <c r="I50" i="1"/>
  <c r="F51" i="1"/>
  <c r="G105" i="1"/>
  <c r="G103" i="1"/>
  <c r="L50" i="1" l="1"/>
  <c r="I51" i="1"/>
  <c r="K51" i="1"/>
  <c r="F52" i="1"/>
  <c r="L51" i="1" l="1"/>
  <c r="F53" i="1"/>
  <c r="K52" i="1"/>
  <c r="I52" i="1"/>
  <c r="L52" i="1" l="1"/>
  <c r="I53" i="1"/>
  <c r="K53" i="1"/>
  <c r="F54" i="1"/>
  <c r="L53" i="1" l="1"/>
  <c r="K54" i="1"/>
  <c r="I54" i="1"/>
  <c r="F55" i="1"/>
  <c r="L54" i="1" l="1"/>
  <c r="K55" i="1"/>
  <c r="I55" i="1"/>
  <c r="F56" i="1"/>
  <c r="L55" i="1" l="1"/>
  <c r="K56" i="1"/>
  <c r="I56" i="1"/>
  <c r="F57" i="1"/>
  <c r="L56" i="1" l="1"/>
  <c r="I57" i="1"/>
  <c r="K57" i="1"/>
  <c r="F58" i="1"/>
  <c r="L57" i="1" l="1"/>
  <c r="I58" i="1"/>
  <c r="K58" i="1"/>
  <c r="F59" i="1"/>
  <c r="L58" i="1" l="1"/>
  <c r="I59" i="1"/>
  <c r="K59" i="1"/>
  <c r="F80" i="1"/>
  <c r="L59" i="1" l="1"/>
  <c r="I80" i="1"/>
  <c r="K80" i="1"/>
  <c r="F81" i="1"/>
  <c r="L80" i="1" l="1"/>
  <c r="F82" i="1"/>
  <c r="I81" i="1"/>
  <c r="K81" i="1"/>
  <c r="L81" i="1" l="1"/>
  <c r="I82" i="1"/>
  <c r="K82" i="1"/>
  <c r="F83" i="1"/>
  <c r="L82" i="1" l="1"/>
  <c r="I83" i="1"/>
  <c r="K83" i="1"/>
  <c r="F84" i="1"/>
  <c r="L83" i="1" l="1"/>
  <c r="I84" i="1"/>
  <c r="K84" i="1"/>
  <c r="F85" i="1"/>
  <c r="L84" i="1" l="1"/>
  <c r="I85" i="1"/>
  <c r="K85" i="1"/>
  <c r="F86" i="1"/>
  <c r="L85" i="1" l="1"/>
  <c r="K86" i="1"/>
  <c r="I86" i="1"/>
  <c r="F87" i="1"/>
  <c r="L86" i="1" l="1"/>
  <c r="I87" i="1"/>
  <c r="K87" i="1"/>
  <c r="F88" i="1"/>
  <c r="L87" i="1" l="1"/>
  <c r="I88" i="1"/>
  <c r="K88" i="1"/>
  <c r="F89" i="1"/>
  <c r="L88" i="1" l="1"/>
  <c r="F90" i="1"/>
  <c r="I89" i="1"/>
  <c r="K89" i="1"/>
  <c r="L89" i="1" l="1"/>
  <c r="F91" i="1"/>
  <c r="I90" i="1"/>
  <c r="K90" i="1"/>
  <c r="L90" i="1" l="1"/>
  <c r="K91" i="1"/>
  <c r="I91" i="1"/>
  <c r="F92" i="1"/>
  <c r="L91" i="1" l="1"/>
  <c r="I92" i="1"/>
  <c r="K92" i="1"/>
  <c r="F93" i="1"/>
  <c r="L92" i="1" l="1"/>
  <c r="I93" i="1"/>
  <c r="K93" i="1"/>
  <c r="F94" i="1"/>
  <c r="L93" i="1" l="1"/>
  <c r="I94" i="1"/>
  <c r="K94" i="1"/>
  <c r="F95" i="1"/>
  <c r="L94" i="1" l="1"/>
  <c r="K95" i="1"/>
  <c r="I95" i="1"/>
  <c r="L95" i="1" s="1"/>
  <c r="F96" i="1"/>
  <c r="I96" i="1" l="1"/>
  <c r="K96" i="1"/>
  <c r="F97" i="1"/>
  <c r="L96" i="1" l="1"/>
  <c r="F98" i="1"/>
  <c r="K97" i="1"/>
  <c r="I97" i="1"/>
  <c r="L97" i="1" l="1"/>
  <c r="F99" i="1"/>
  <c r="I98" i="1"/>
  <c r="K98" i="1"/>
  <c r="L98" i="1" l="1"/>
  <c r="K99" i="1"/>
  <c r="I99" i="1"/>
  <c r="F100" i="1"/>
  <c r="L99" i="1" l="1"/>
  <c r="F101" i="1"/>
  <c r="I100" i="1"/>
  <c r="K100" i="1"/>
  <c r="L100" i="1" l="1"/>
  <c r="K101" i="1"/>
  <c r="I101" i="1"/>
  <c r="F102" i="1"/>
  <c r="L101" i="1" l="1"/>
  <c r="F103" i="1"/>
  <c r="I102" i="1"/>
  <c r="K102" i="1"/>
  <c r="L102" i="1" l="1"/>
  <c r="F105" i="1"/>
  <c r="F104" i="1"/>
  <c r="K103" i="1"/>
  <c r="I103" i="1"/>
  <c r="L103" i="1" l="1"/>
  <c r="I104" i="1"/>
  <c r="K104" i="1"/>
  <c r="K105" i="1"/>
  <c r="I105" i="1"/>
  <c r="L104" i="1" l="1"/>
  <c r="L105" i="1"/>
  <c r="I106" i="1"/>
  <c r="K106" i="1"/>
  <c r="L106" i="1" l="1"/>
</calcChain>
</file>

<file path=xl/sharedStrings.xml><?xml version="1.0" encoding="utf-8"?>
<sst xmlns="http://schemas.openxmlformats.org/spreadsheetml/2006/main" count="254" uniqueCount="217">
  <si>
    <t>Fecha de Adq.</t>
  </si>
  <si>
    <t>A</t>
  </si>
  <si>
    <t>B</t>
  </si>
  <si>
    <t>C</t>
  </si>
  <si>
    <t>D</t>
  </si>
  <si>
    <t>E</t>
  </si>
  <si>
    <t xml:space="preserve">F </t>
  </si>
  <si>
    <t>G</t>
  </si>
  <si>
    <t>H</t>
  </si>
  <si>
    <t>I</t>
  </si>
  <si>
    <t>J</t>
  </si>
  <si>
    <t>K</t>
  </si>
  <si>
    <t>IPC Mes Fecha Adq.</t>
  </si>
  <si>
    <t>IPC Mes Cierre Ejercicio Anterior</t>
  </si>
  <si>
    <t>IPC Mes Cierre Ejercicio Actual</t>
  </si>
  <si>
    <t>Factor de Act. del Cierre Ejerc. Actual</t>
  </si>
  <si>
    <t>L</t>
  </si>
  <si>
    <t>Reajuste Regular Acumulado al Cierre Ejercicio Anterior</t>
  </si>
  <si>
    <t>Activos No Monetarios</t>
  </si>
  <si>
    <t>SILLA SECRETARIAL N-2000-S</t>
  </si>
  <si>
    <t>PROGRAMA WINDOWS 95</t>
  </si>
  <si>
    <t>MEMORIA 4MB 72 WS</t>
  </si>
  <si>
    <t>DISCO DURO 1,6 GB</t>
  </si>
  <si>
    <t>DISCO DURO 1,8 GIGA</t>
  </si>
  <si>
    <t>IMPRESORA EPSON LX300SN-LY</t>
  </si>
  <si>
    <t>TELF M. EUROSET 802</t>
  </si>
  <si>
    <t>COMPUTADOR QUNQTUN</t>
  </si>
  <si>
    <t>UPS TRIPLE LITTE BCBC-PERS</t>
  </si>
  <si>
    <t>SISTEMAS DE ADMINITRAC DATAPRO</t>
  </si>
  <si>
    <t>COMPUTADOR QUANTUN</t>
  </si>
  <si>
    <t>COMPUTADOR PENTIUN 200MHZ</t>
  </si>
  <si>
    <t>COMPUTADOR PENTIUN II 300</t>
  </si>
  <si>
    <t>IMPRESORAS LX300</t>
  </si>
  <si>
    <t>UPS 32 SV</t>
  </si>
  <si>
    <t>TELEFONO SERIAL 300-53-S670</t>
  </si>
  <si>
    <t>MACROCONTB V.3. A3.1</t>
  </si>
  <si>
    <t>MAQUINA DE ESCRIBIR OLIVETRI</t>
  </si>
  <si>
    <t xml:space="preserve">COMPUTADOR PENTIUN II </t>
  </si>
  <si>
    <t>TYARJETA NX 4SLL</t>
  </si>
  <si>
    <t>PORTON ELECTRICO</t>
  </si>
  <si>
    <t>CANDADOS ANTICUSALLA BLIND</t>
  </si>
  <si>
    <t>PUERTA DE SANTA MARIA 2,060 MTRS</t>
  </si>
  <si>
    <t>PUERTA DE SANTA MARIA</t>
  </si>
  <si>
    <t>MANTOS DE SANTA MARIA</t>
  </si>
  <si>
    <t>BARRA METALICA</t>
  </si>
  <si>
    <t>PROTECTORES PARA MOTOR</t>
  </si>
  <si>
    <t>BURROS METALICOS 250X100</t>
  </si>
  <si>
    <t>ESCALERA PLEGABLE</t>
  </si>
  <si>
    <t>LICENCIA</t>
  </si>
  <si>
    <t>ESCOPETA</t>
  </si>
  <si>
    <t>CENTRAL TELEF (CTA TRANSITORIA)</t>
  </si>
  <si>
    <t>COMPUTADOR PENTIUN IV 1,7 GH</t>
  </si>
  <si>
    <t>MONITOS SANSUNG 15"</t>
  </si>
  <si>
    <t>MUEBLE SABA</t>
  </si>
  <si>
    <t>MUEBLERIA SABA FAX PANASONIC</t>
  </si>
  <si>
    <t>IMPRESORA SAMSUNG 270AP</t>
  </si>
  <si>
    <t>IMPRESORA LASER</t>
  </si>
  <si>
    <t>MONITOR SAMSUMG 15"</t>
  </si>
  <si>
    <t>MONITOR 15"</t>
  </si>
  <si>
    <t>ROUTER INALABRICO</t>
  </si>
  <si>
    <t>PANTALLA MONITOR</t>
  </si>
  <si>
    <t>TARJETA MADRE PIV 478</t>
  </si>
  <si>
    <t>RACK DE PISO 2.10 MTRS</t>
  </si>
  <si>
    <t>BANDEJA PARA MONITORES</t>
  </si>
  <si>
    <t>PATH PANEL 16 PTOS NIVEL 5E</t>
  </si>
  <si>
    <t>BANDEJA TECLADO Y MOUSE</t>
  </si>
  <si>
    <t>BANDEJA CPU</t>
  </si>
  <si>
    <t>SWITN 16 PTOS PARA RACK 10/100BPS</t>
  </si>
  <si>
    <t>PRINT SEVER PAALELO</t>
  </si>
  <si>
    <t>COMPAQ EN 771 MHZ</t>
  </si>
  <si>
    <t>FLOPPY 3/2</t>
  </si>
  <si>
    <t>CELULAR AUDIOVOX MVX750</t>
  </si>
  <si>
    <t>DISCO DURO 160GB</t>
  </si>
  <si>
    <t>CABLE UPS NIVEL 5</t>
  </si>
  <si>
    <t>Disco duro</t>
  </si>
  <si>
    <t>MEMORIA DIM</t>
  </si>
  <si>
    <t>UPS INTEGRA TECH 1KVA</t>
  </si>
  <si>
    <t>FILTRO DE BOTELLON EA-15R</t>
  </si>
  <si>
    <t>HP IMPRESORA LASERTJ</t>
  </si>
  <si>
    <t>ESCALERA DE ALUMINIO 4 TRAMO</t>
  </si>
  <si>
    <t>124 ESTANTES DE ENTREPAÑOS</t>
  </si>
  <si>
    <t>CELULAR MOTOROLA 28 GSM</t>
  </si>
  <si>
    <t>IMPRESORA MATRIZ PUNTO EPSON FX 890</t>
  </si>
  <si>
    <t>IMPRESORA EPSON TMU 2209-D</t>
  </si>
  <si>
    <t>IMPRESORA FISCAL MARCA PNP</t>
  </si>
  <si>
    <t>VISOR FISCAL</t>
  </si>
  <si>
    <t>MONITOR LCD BENG 19"</t>
  </si>
  <si>
    <t>IMPRESORA HO LASEJER O1005</t>
  </si>
  <si>
    <t>Ajuste Regular por Inflación Fiscal</t>
  </si>
  <si>
    <t>AIRE ACOND. SPLIN 12000BTU 31043</t>
  </si>
  <si>
    <t>AIRE ACOND. SPLIN 24000BTU 20950</t>
  </si>
  <si>
    <t>2 IMPRESORA FISCAL</t>
  </si>
  <si>
    <t>Descripción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</si>
  <si>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</si>
  <si>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</si>
  <si>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</si>
  <si>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</si>
  <si>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</si>
  <si>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</si>
  <si>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</si>
  <si>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</si>
  <si>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</si>
  <si>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</si>
  <si>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</si>
  <si>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</si>
  <si>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 Año 2.012</t>
  </si>
  <si>
    <t>Ventas Año 2.013</t>
  </si>
  <si>
    <t>Alicates      </t>
  </si>
  <si>
    <t>Apliques para luz      </t>
  </si>
  <si>
    <t>Accesorios baño      </t>
  </si>
  <si>
    <t>Alzapaños      </t>
  </si>
  <si>
    <t>Aprieto      </t>
  </si>
  <si>
    <t>Aceites      </t>
  </si>
  <si>
    <t>Amaestramiento      </t>
  </si>
  <si>
    <t>Arandelas      </t>
  </si>
  <si>
    <t>Adhesivos      </t>
  </si>
  <si>
    <t>Amoladoras      </t>
  </si>
  <si>
    <t>Adornos      </t>
  </si>
  <si>
    <t>Angulo      </t>
  </si>
  <si>
    <t>Arcos de segueta      </t>
  </si>
  <si>
    <t>Alambre      </t>
  </si>
  <si>
    <t>Anillas      </t>
  </si>
  <si>
    <t>Arcos de sierra      </t>
  </si>
  <si>
    <t>Alcayatas      </t>
  </si>
  <si>
    <t>Antipanicos      </t>
  </si>
  <si>
    <t>Armeros      </t>
  </si>
  <si>
    <t>Alcotanas      </t>
  </si>
  <si>
    <t>Antirrobos      </t>
  </si>
  <si>
    <t>Asas      </t>
  </si>
  <si>
    <t>Aldaba      </t>
  </si>
  <si>
    <t>Aplacadoras      </t>
  </si>
  <si>
    <t>Aspiradores      </t>
  </si>
  <si>
    <t>Aldabilla      </t>
  </si>
  <si>
    <t>Apliques      </t>
  </si>
  <si>
    <t>Avellanadores      </t>
  </si>
  <si>
    <t>Bancos      </t>
  </si>
  <si>
    <t>Barandilla      </t>
  </si>
  <si>
    <t>Berbiquis      </t>
  </si>
  <si>
    <t>Botiquines      </t>
  </si>
  <si>
    <t>Barras      </t>
  </si>
  <si>
    <t>Bisagras      </t>
  </si>
  <si>
    <t>Brocas      </t>
  </si>
  <si>
    <t>Barrenas      </t>
  </si>
  <si>
    <t>Bloqueador      </t>
  </si>
  <si>
    <t>Burletes      </t>
  </si>
  <si>
    <t>Bases      </t>
  </si>
  <si>
    <t>Bocallaves      </t>
  </si>
  <si>
    <t>Buzones      </t>
  </si>
  <si>
    <t>Cadenas      </t>
  </si>
  <si>
    <t>Cerraduras      </t>
  </si>
  <si>
    <t>Collarines      </t>
  </si>
  <si>
    <t>Cajas fuertes      </t>
  </si>
  <si>
    <t>Cerraduras mueble      </t>
  </si>
  <si>
    <t>Compases      </t>
  </si>
  <si>
    <t>Calibres      </t>
  </si>
  <si>
    <t>Cerrojillos      </t>
  </si>
  <si>
    <t>Compresores      </t>
  </si>
  <si>
    <t>Calzado      </t>
  </si>
  <si>
    <t>Cerrojo      </t>
  </si>
  <si>
    <t>Condena      </t>
  </si>
  <si>
    <t>Campanas      </t>
  </si>
  <si>
    <t>Cestas      </t>
  </si>
  <si>
    <t>Contactos      </t>
  </si>
  <si>
    <t>Candados      </t>
  </si>
  <si>
    <t>Chapas      </t>
  </si>
  <si>
    <t>Corbateros      </t>
  </si>
  <si>
    <t>Cantoneras      </t>
  </si>
  <si>
    <t>Cierrapuertas      </t>
  </si>
  <si>
    <t>Coronas      </t>
  </si>
  <si>
    <t>Capitel      </t>
  </si>
  <si>
    <t>Cierre      </t>
  </si>
  <si>
    <t>Correderas      </t>
  </si>
  <si>
    <t>Cariatides      </t>
  </si>
  <si>
    <t>Cinceles      </t>
  </si>
  <si>
    <t>Cortador      </t>
  </si>
  <si>
    <t>Carretilla      </t>
  </si>
  <si>
    <t>Cinta      </t>
  </si>
  <si>
    <t>Cortafrios      </t>
  </si>
  <si>
    <t>Carriles      </t>
  </si>
  <si>
    <t>Cinturoneros      </t>
  </si>
  <si>
    <t>Cortatubos      </t>
  </si>
  <si>
    <t>Cartelas      </t>
  </si>
  <si>
    <t>Cizallas      </t>
  </si>
  <si>
    <t>Cremonas      </t>
  </si>
  <si>
    <t>Casquillos      </t>
  </si>
  <si>
    <t>Clavadoras      </t>
  </si>
  <si>
    <t>Cuadradillo      </t>
  </si>
  <si>
    <t>Cazoletas      </t>
  </si>
  <si>
    <t>Cuchillos      </t>
  </si>
  <si>
    <t>Cepillos      </t>
  </si>
  <si>
    <t>Colgantes      </t>
  </si>
  <si>
    <t>Cuerda      </t>
  </si>
  <si>
    <t>Cerraderos      </t>
  </si>
  <si>
    <t>Colgar      </t>
  </si>
  <si>
    <t>Cutters      </t>
  </si>
  <si>
    <t>TOTAL</t>
  </si>
  <si>
    <t>Archivaddores      </t>
  </si>
  <si>
    <t>Bateriaz</t>
  </si>
  <si>
    <t>Bombilos      </t>
  </si>
  <si>
    <t>Clavoz</t>
  </si>
  <si>
    <t>FERRETERIA LA PROFESIONAL, C.A.</t>
  </si>
  <si>
    <t>Cuadro Resumen de Ventas</t>
  </si>
  <si>
    <t>Decaparadores      </t>
  </si>
  <si>
    <t>Destornilladores      </t>
  </si>
  <si>
    <t>Dosificadores      </t>
  </si>
  <si>
    <t>Desbloqueo      </t>
  </si>
  <si>
    <t>Discos      </t>
  </si>
  <si>
    <t>Dremel      </t>
  </si>
  <si>
    <t>Factor de Actualización del Cierre Ejercicio Anterior</t>
  </si>
  <si>
    <t>Repuestos La Pedrera, C.A.</t>
  </si>
  <si>
    <t>Rif-J-0000000-1</t>
  </si>
  <si>
    <t>AIRE ACONDICIONADO 2400BTU</t>
  </si>
  <si>
    <t>Descripción del Activo</t>
  </si>
  <si>
    <t>Costo Histórico De activos existentes al Cierre Ejercicio Anterior</t>
  </si>
  <si>
    <t>Costo de Adquisición  Activos al Cierre de Ejercicio Anterior</t>
  </si>
  <si>
    <t>Depreciación Histórica Acumulada al Cierre ejercicio Anterior</t>
  </si>
  <si>
    <t>Depreciación Histórica Actualizadas al Cierre Ejercicio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</si>
</sst>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_(* #,##0.00_);_(* \(#,##0.00\);_(* &quot;-&quot;??_);_(@_)"/>
    <numFmt numFmtId="166" formatCode="0.00000"/>
    <numFmt numFmtId="167" formatCode="[$Bs-200A]\ #,##0"/>
    <numFmt numFmtId="168" formatCode="#,##0.00\ _p_t_a"/>
  </numFmts>
  <fonts count="16" x14ac:knownFonts="1">
    <font>
      <sz val="10"/>
      <name val="Arial"/>
    </font>
    <font>
      <b/>
      <sz val="10"/>
      <name val="Arial"/>
      <family val="2"/>
    </font>
    <font>
      <b/>
      <i/>
      <sz val="14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i/>
      <u/>
      <sz val="13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u val="double"/>
      <sz val="14"/>
      <name val="Calibri"/>
      <family val="2"/>
      <scheme val="minor"/>
    </font>
    <font>
      <b/>
      <u val="double"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Continuous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Continuous" vertical="center" wrapText="1"/>
    </xf>
    <xf numFmtId="166" fontId="0" fillId="0" borderId="6" xfId="0" applyNumberFormat="1" applyBorder="1" applyAlignment="1">
      <alignment horizontal="center"/>
    </xf>
    <xf numFmtId="0" fontId="0" fillId="0" borderId="0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17" fontId="0" fillId="0" borderId="0" xfId="0" applyNumberFormat="1"/>
    <xf numFmtId="167" fontId="0" fillId="0" borderId="0" xfId="0" applyNumberForma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2" fillId="0" borderId="0" xfId="0" applyFont="1" applyAlignment="1"/>
    <xf numFmtId="0" fontId="2" fillId="0" borderId="0" xfId="0" applyFont="1" applyFill="1" applyBorder="1" applyAlignment="1"/>
    <xf numFmtId="168" fontId="6" fillId="0" borderId="0" xfId="0" applyNumberFormat="1" applyFont="1" applyBorder="1"/>
    <xf numFmtId="0" fontId="6" fillId="0" borderId="0" xfId="0" applyFont="1" applyBorder="1"/>
    <xf numFmtId="0" fontId="5" fillId="0" borderId="0" xfId="0" applyFont="1" applyFill="1" applyBorder="1" applyAlignment="1"/>
    <xf numFmtId="4" fontId="0" fillId="0" borderId="0" xfId="0" applyNumberFormat="1"/>
    <xf numFmtId="0" fontId="6" fillId="0" borderId="0" xfId="0" applyFont="1" applyBorder="1" applyAlignment="1"/>
    <xf numFmtId="168" fontId="6" fillId="0" borderId="0" xfId="0" applyNumberFormat="1" applyFont="1" applyBorder="1" applyAlignment="1"/>
    <xf numFmtId="168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68" fontId="1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/>
    </xf>
    <xf numFmtId="0" fontId="0" fillId="0" borderId="6" xfId="0" applyBorder="1" applyAlignment="1">
      <alignment horizontal="centerContinuous" vertical="center" wrapText="1"/>
    </xf>
    <xf numFmtId="4" fontId="6" fillId="0" borderId="0" xfId="0" applyNumberFormat="1" applyFont="1"/>
    <xf numFmtId="0" fontId="6" fillId="0" borderId="0" xfId="0" applyFont="1" applyFill="1" applyBorder="1" applyAlignment="1">
      <alignment horizontal="left"/>
    </xf>
    <xf numFmtId="165" fontId="6" fillId="0" borderId="0" xfId="0" applyNumberFormat="1" applyFont="1" applyBorder="1" applyAlignment="1">
      <alignment horizontal="center" wrapText="1"/>
    </xf>
    <xf numFmtId="14" fontId="0" fillId="0" borderId="5" xfId="0" applyNumberFormat="1" applyBorder="1" applyAlignment="1">
      <alignment horizontal="centerContinuous" vertical="center" wrapText="1"/>
    </xf>
    <xf numFmtId="14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0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 wrapText="1"/>
    </xf>
    <xf numFmtId="0" fontId="3" fillId="0" borderId="10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165" fontId="3" fillId="0" borderId="8" xfId="0" applyNumberFormat="1" applyFont="1" applyBorder="1"/>
    <xf numFmtId="14" fontId="6" fillId="0" borderId="0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 wrapText="1"/>
    </xf>
    <xf numFmtId="0" fontId="7" fillId="0" borderId="0" xfId="0" applyFont="1"/>
    <xf numFmtId="0" fontId="10" fillId="0" borderId="0" xfId="0" applyFont="1"/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7" fillId="0" borderId="9" xfId="0" applyFont="1" applyBorder="1"/>
    <xf numFmtId="164" fontId="7" fillId="0" borderId="14" xfId="0" applyNumberFormat="1" applyFont="1" applyBorder="1"/>
    <xf numFmtId="164" fontId="7" fillId="0" borderId="13" xfId="0" applyNumberFormat="1" applyFont="1" applyBorder="1"/>
    <xf numFmtId="164" fontId="7" fillId="0" borderId="6" xfId="0" applyNumberFormat="1" applyFont="1" applyBorder="1"/>
    <xf numFmtId="0" fontId="8" fillId="0" borderId="15" xfId="0" applyFont="1" applyBorder="1" applyAlignment="1">
      <alignment horizontal="center"/>
    </xf>
    <xf numFmtId="164" fontId="8" fillId="0" borderId="16" xfId="0" applyNumberFormat="1" applyFont="1" applyBorder="1"/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11" xfId="0" applyBorder="1" applyAlignment="1">
      <alignment horizontal="centerContinuous" vertical="center" wrapText="1"/>
    </xf>
    <xf numFmtId="0" fontId="6" fillId="0" borderId="11" xfId="0" applyFont="1" applyBorder="1" applyAlignment="1">
      <alignment horizontal="centerContinuous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459441</xdr:colOff>
      <xdr:row>0</xdr:row>
      <xdr:rowOff>123264</xdr:rowOff>
    </xdr:from>
    <xdr:to>
      <xdr:col>2</xdr:col>
      <xdr:colOff>882774</xdr:colOff>
      <xdr:row>5</xdr:row>
      <xdr:rowOff>80682</xdr:rowOff>
    </xdr:to>
    <xdr:sp macro="" textlink="">
      <xdr:nvSpPr>
        <xdr:cNvPr id="4" name="3 CuadroTexto"/>
        <xdr:cNvSpPr txBox="1"/>
      </xdr:nvSpPr>
      <xdr:spPr>
        <a:xfrm>
          <a:off x="459441" y="123264"/>
          <a:ext cx="3863539" cy="10555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 u="sng"/>
            <a:t>Ejemplo:</a:t>
          </a:r>
          <a:r>
            <a:rPr lang="es-ES" sz="1200" b="0" u="none" baseline="0"/>
            <a:t> </a:t>
          </a:r>
          <a:r>
            <a:rPr lang="es-ES" sz="1200" b="1" u="none" baseline="0"/>
            <a:t>Imprimir el listado en 2 hojas.</a:t>
          </a:r>
          <a:endParaRPr lang="es-ES" sz="1200" b="1" u="sng"/>
        </a:p>
        <a:p>
          <a:r>
            <a:rPr lang="es-ES" sz="1000" b="0" u="none"/>
            <a:t>-</a:t>
          </a:r>
          <a:r>
            <a:rPr lang="es-ES" sz="1000" b="0" u="none" baseline="0"/>
            <a:t> Ajustar márgenes a: Sup. 1,0; Inf. 1,0; Izq. 0,50; Der. 0,50.</a:t>
          </a:r>
        </a:p>
        <a:p>
          <a:r>
            <a:rPr lang="es-ES" sz="1000" b="0" u="none" baseline="0"/>
            <a:t>- Tamaño de Hoja y Orientación:  Tam. Carta y horizontal.</a:t>
          </a:r>
        </a:p>
        <a:p>
          <a:r>
            <a:rPr lang="es-ES" sz="1000" b="0" u="none" baseline="0"/>
            <a:t>- Área de impresión: hasta la fila 106 y la columna L</a:t>
          </a:r>
        </a:p>
        <a:p>
          <a:r>
            <a:rPr lang="es-ES" sz="1000" b="0" u="none" baseline="0"/>
            <a:t>- Repetir títulos: Columna A y Filas de 1 a la 8.</a:t>
          </a:r>
        </a:p>
        <a:p>
          <a:r>
            <a:rPr lang="es-ES" sz="1000" b="0" u="none" baseline="0"/>
            <a:t>- Determinar la escala a Imprimir el documento para lograr el objetivo.</a:t>
          </a:r>
          <a:endParaRPr lang="es-ES" sz="1000" b="0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116417</xdr:colOff>
      <xdr:row>0</xdr:row>
      <xdr:rowOff>42333</xdr:rowOff>
    </xdr:from>
    <xdr:to>
      <xdr:col>3</xdr:col>
      <xdr:colOff>508000</xdr:colOff>
      <xdr:row>5</xdr:row>
      <xdr:rowOff>158750</xdr:rowOff>
    </xdr:to>
    <xdr:sp macro="" textlink="">
      <xdr:nvSpPr>
        <xdr:cNvPr id="2" name="1 CuadroTexto"/>
        <xdr:cNvSpPr txBox="1"/>
      </xdr:nvSpPr>
      <xdr:spPr>
        <a:xfrm>
          <a:off x="116417" y="42333"/>
          <a:ext cx="393700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 u="sng"/>
            <a:t>Ejercicio:</a:t>
          </a:r>
          <a:r>
            <a:rPr lang="es-ES" sz="1200" b="0" u="none" baseline="0"/>
            <a:t> </a:t>
          </a:r>
          <a:r>
            <a:rPr lang="es-ES" sz="1200" b="1" u="none" baseline="0"/>
            <a:t>Imprimir listado en 4 hojas. (Enero a Diciembre)</a:t>
          </a:r>
          <a:endParaRPr lang="es-ES" sz="1200" b="1" u="sng"/>
        </a:p>
        <a:p>
          <a:r>
            <a:rPr lang="es-ES" sz="1000" b="0" u="none"/>
            <a:t>-</a:t>
          </a:r>
          <a:r>
            <a:rPr lang="es-ES" sz="1000" b="0" u="none" baseline="0"/>
            <a:t> Ajustar margenes a: Sup. 1,5; Inf. 1,5; Izq. 1,00; Der. 1,00.</a:t>
          </a:r>
        </a:p>
        <a:p>
          <a:r>
            <a:rPr lang="es-ES" sz="1000" b="0" u="none" baseline="0"/>
            <a:t>- Tamaño de Hoja y Orientación:  Tam. Carta y horizontal.</a:t>
          </a:r>
        </a:p>
        <a:p>
          <a:r>
            <a:rPr lang="es-ES" sz="1000" b="0" u="none" baseline="0"/>
            <a:t>- Repetir titulos: Columna A y Filas de 1 a la 8.</a:t>
          </a:r>
        </a:p>
        <a:p>
          <a:r>
            <a:rPr lang="es-ES" sz="1000" b="0" u="none" baseline="0"/>
            <a:t>- Colocar Pie de Página a la Derecha: "RESUMEN DE GERENCIA"</a:t>
          </a:r>
        </a:p>
        <a:p>
          <a:r>
            <a:rPr lang="es-ES" sz="1000" b="0" u="none" baseline="0"/>
            <a:t>- Determinar la escala a Imprimir el documento para lograr el objetivo.</a:t>
          </a:r>
          <a:endParaRPr lang="es-ES" sz="10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32"/>
  <sheetViews>
    <sheetView view="pageBreakPreview" topLeftCell="A73" zoomScale="85" zoomScaleNormal="130" zoomScaleSheetLayoutView="85" workbookViewId="0">
      <selection activeCell="J20" sqref="J20"/>
    </sheetView>
  </sheetViews>
  <sheetFormatPr baseColWidth="10" defaultColWidth="9.140625" defaultRowHeight="12.75" x14ac:dyDescent="0.2"/>
  <cols>
    <col min="1" max="1" width="35.7109375" customWidth="1"/>
    <col min="2" max="12" width="15.7109375" customWidth="1"/>
  </cols>
  <sheetData>
    <row r="2" spans="1:25" ht="18.75" x14ac:dyDescent="0.3">
      <c r="A2" s="19"/>
      <c r="B2" s="64" t="s">
        <v>209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19"/>
    </row>
    <row r="3" spans="1:25" ht="18.75" x14ac:dyDescent="0.3">
      <c r="A3" s="19"/>
      <c r="B3" s="64" t="s">
        <v>210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19"/>
    </row>
    <row r="4" spans="1:25" ht="18.75" x14ac:dyDescent="0.3">
      <c r="A4" s="20"/>
      <c r="B4" s="64" t="s">
        <v>88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20"/>
    </row>
    <row r="5" spans="1:25" ht="18.75" x14ac:dyDescent="0.3">
      <c r="A5" s="23"/>
      <c r="B5" s="64" t="s">
        <v>18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23"/>
    </row>
    <row r="6" spans="1:25" ht="15.75" customHeight="1" thickBot="1" x14ac:dyDescent="0.25">
      <c r="A6" s="16"/>
      <c r="B6" s="16"/>
      <c r="C6" s="16"/>
      <c r="D6" s="16"/>
      <c r="E6" s="16"/>
      <c r="F6" s="16"/>
      <c r="G6" s="16"/>
      <c r="H6" s="16"/>
      <c r="I6" s="16"/>
      <c r="L6" s="9"/>
    </row>
    <row r="7" spans="1:25" s="1" customFormat="1" ht="15.75" customHeight="1" x14ac:dyDescent="0.2">
      <c r="A7" s="3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8" t="s">
        <v>9</v>
      </c>
      <c r="J7" s="4" t="s">
        <v>10</v>
      </c>
      <c r="K7" s="8" t="s">
        <v>11</v>
      </c>
      <c r="L7" s="8" t="s">
        <v>16</v>
      </c>
    </row>
    <row r="8" spans="1:25" s="2" customFormat="1" ht="64.5" customHeight="1" thickBot="1" x14ac:dyDescent="0.25">
      <c r="A8" s="5" t="s">
        <v>212</v>
      </c>
      <c r="B8" s="61" t="s">
        <v>0</v>
      </c>
      <c r="C8" s="61" t="s">
        <v>12</v>
      </c>
      <c r="D8" s="61" t="s">
        <v>13</v>
      </c>
      <c r="E8" s="61" t="s">
        <v>14</v>
      </c>
      <c r="F8" s="62" t="s">
        <v>208</v>
      </c>
      <c r="G8" s="61" t="s">
        <v>15</v>
      </c>
      <c r="H8" s="62" t="s">
        <v>213</v>
      </c>
      <c r="I8" s="62" t="s">
        <v>214</v>
      </c>
      <c r="J8" s="62" t="s">
        <v>215</v>
      </c>
      <c r="K8" s="62" t="s">
        <v>216</v>
      </c>
      <c r="L8" s="63" t="s">
        <v>17</v>
      </c>
    </row>
    <row r="9" spans="1:25" s="2" customFormat="1" x14ac:dyDescent="0.2">
      <c r="A9" s="31"/>
      <c r="B9" s="37"/>
      <c r="C9" s="33"/>
      <c r="D9" s="33"/>
      <c r="E9" s="15"/>
      <c r="F9" s="33"/>
      <c r="G9" s="15"/>
      <c r="H9" s="33"/>
      <c r="I9" s="33"/>
      <c r="J9" s="33"/>
      <c r="K9" s="33"/>
      <c r="L9" s="33"/>
      <c r="M9" s="15"/>
    </row>
    <row r="10" spans="1:25" s="14" customFormat="1" x14ac:dyDescent="0.2">
      <c r="A10" s="30" t="s">
        <v>19</v>
      </c>
      <c r="B10" s="38">
        <v>35013</v>
      </c>
      <c r="C10" s="39">
        <v>5.2169600000000003</v>
      </c>
      <c r="D10" s="39">
        <v>116.3</v>
      </c>
      <c r="E10" s="28">
        <v>148.19999999999999</v>
      </c>
      <c r="F10" s="39">
        <f>D10/C10</f>
        <v>22.292676194565416</v>
      </c>
      <c r="G10" s="39">
        <f>E10/C10</f>
        <v>28.407348340796169</v>
      </c>
      <c r="H10" s="41">
        <v>21.3</v>
      </c>
      <c r="I10" s="41">
        <f>H10*F10</f>
        <v>474.83400294424337</v>
      </c>
      <c r="J10" s="41">
        <v>21.3</v>
      </c>
      <c r="K10" s="41">
        <f>J10*F10</f>
        <v>474.83400294424337</v>
      </c>
      <c r="L10" s="41">
        <f t="shared" ref="L10:L93" si="0">(I10-H10)-(K10-J10)</f>
        <v>0</v>
      </c>
      <c r="M10" s="36"/>
      <c r="N10" s="25"/>
      <c r="O10" s="25"/>
      <c r="P10" s="25"/>
      <c r="Q10" s="25"/>
      <c r="R10" s="22"/>
      <c r="S10" s="22"/>
      <c r="T10" s="22"/>
      <c r="U10" s="22"/>
      <c r="V10" s="22"/>
      <c r="W10" s="22"/>
      <c r="X10" s="22"/>
      <c r="Y10" s="22"/>
    </row>
    <row r="11" spans="1:25" s="14" customFormat="1" x14ac:dyDescent="0.2">
      <c r="A11" s="30" t="s">
        <v>20</v>
      </c>
      <c r="B11" s="38">
        <v>35014</v>
      </c>
      <c r="C11" s="39">
        <f>+C10</f>
        <v>5.2169600000000003</v>
      </c>
      <c r="D11" s="39">
        <v>116.3</v>
      </c>
      <c r="E11" s="28">
        <v>148.19999999999999</v>
      </c>
      <c r="F11" s="39">
        <f t="shared" ref="F11:F94" si="1">D11/C11</f>
        <v>22.292676194565416</v>
      </c>
      <c r="G11" s="39">
        <f t="shared" ref="G11:G94" si="2">E11/C11</f>
        <v>28.407348340796169</v>
      </c>
      <c r="H11" s="41">
        <v>39.6</v>
      </c>
      <c r="I11" s="41">
        <f t="shared" ref="I11:I94" si="3">H11*F11</f>
        <v>882.78997730479057</v>
      </c>
      <c r="J11" s="41">
        <v>39.6</v>
      </c>
      <c r="K11" s="41">
        <f t="shared" ref="K11:K94" si="4">J11*F11</f>
        <v>882.78997730479057</v>
      </c>
      <c r="L11" s="41">
        <f t="shared" si="0"/>
        <v>0</v>
      </c>
      <c r="M11" s="36"/>
      <c r="N11" s="25"/>
      <c r="O11" s="25"/>
      <c r="P11" s="25"/>
      <c r="Q11" s="25"/>
      <c r="R11" s="22"/>
      <c r="S11" s="22"/>
      <c r="T11" s="22"/>
      <c r="U11" s="22"/>
      <c r="V11" s="22"/>
      <c r="W11" s="22"/>
      <c r="X11" s="22"/>
      <c r="Y11" s="22"/>
    </row>
    <row r="12" spans="1:25" s="14" customFormat="1" x14ac:dyDescent="0.2">
      <c r="A12" s="30" t="s">
        <v>21</v>
      </c>
      <c r="B12" s="38">
        <v>35015</v>
      </c>
      <c r="C12" s="39">
        <f>+C11</f>
        <v>5.2169600000000003</v>
      </c>
      <c r="D12" s="39">
        <v>116.3</v>
      </c>
      <c r="E12" s="28">
        <v>148.19999999999999</v>
      </c>
      <c r="F12" s="39">
        <f t="shared" si="1"/>
        <v>22.292676194565416</v>
      </c>
      <c r="G12" s="39">
        <f t="shared" si="2"/>
        <v>28.407348340796169</v>
      </c>
      <c r="H12" s="41">
        <v>38</v>
      </c>
      <c r="I12" s="41">
        <f t="shared" si="3"/>
        <v>847.12169539348588</v>
      </c>
      <c r="J12" s="41">
        <v>38</v>
      </c>
      <c r="K12" s="41">
        <f t="shared" si="4"/>
        <v>847.12169539348588</v>
      </c>
      <c r="L12" s="41">
        <f t="shared" si="0"/>
        <v>0</v>
      </c>
      <c r="M12" s="36"/>
      <c r="N12" s="25"/>
      <c r="O12" s="25"/>
      <c r="P12" s="25"/>
      <c r="Q12" s="25"/>
      <c r="R12" s="22"/>
      <c r="S12" s="22"/>
      <c r="T12" s="22"/>
      <c r="U12" s="22"/>
      <c r="V12" s="22"/>
      <c r="W12" s="22"/>
      <c r="X12" s="22"/>
      <c r="Y12" s="22"/>
    </row>
    <row r="13" spans="1:25" s="14" customFormat="1" x14ac:dyDescent="0.2">
      <c r="A13" s="30" t="s">
        <v>22</v>
      </c>
      <c r="B13" s="38">
        <v>35065</v>
      </c>
      <c r="C13" s="39">
        <v>5.9793500000000002</v>
      </c>
      <c r="D13" s="39">
        <v>116.3</v>
      </c>
      <c r="E13" s="28">
        <v>148.19999999999999</v>
      </c>
      <c r="F13" s="39">
        <f t="shared" si="1"/>
        <v>19.450274695410034</v>
      </c>
      <c r="G13" s="39">
        <f t="shared" si="2"/>
        <v>24.785302750298943</v>
      </c>
      <c r="H13" s="41">
        <v>80</v>
      </c>
      <c r="I13" s="41">
        <f t="shared" si="3"/>
        <v>1556.0219756328027</v>
      </c>
      <c r="J13" s="41">
        <v>80</v>
      </c>
      <c r="K13" s="41">
        <f t="shared" si="4"/>
        <v>1556.0219756328027</v>
      </c>
      <c r="L13" s="41">
        <f t="shared" si="0"/>
        <v>0</v>
      </c>
      <c r="M13" s="36"/>
      <c r="N13" s="25"/>
      <c r="O13" s="25"/>
      <c r="P13" s="25"/>
      <c r="Q13" s="25"/>
      <c r="R13" s="22"/>
      <c r="S13" s="22"/>
      <c r="T13" s="22"/>
      <c r="U13" s="22"/>
      <c r="V13" s="22"/>
      <c r="W13" s="22"/>
      <c r="X13" s="22"/>
      <c r="Y13" s="22"/>
    </row>
    <row r="14" spans="1:25" s="14" customFormat="1" x14ac:dyDescent="0.2">
      <c r="A14" s="30" t="s">
        <v>23</v>
      </c>
      <c r="B14" s="38">
        <v>35217</v>
      </c>
      <c r="C14" s="39">
        <v>8.9747000000000003</v>
      </c>
      <c r="D14" s="39">
        <v>116.3</v>
      </c>
      <c r="E14" s="28">
        <v>148.19999999999999</v>
      </c>
      <c r="F14" s="39">
        <f t="shared" si="1"/>
        <v>12.958650428426576</v>
      </c>
      <c r="G14" s="39">
        <f t="shared" si="2"/>
        <v>16.513086788416324</v>
      </c>
      <c r="H14" s="41">
        <v>75</v>
      </c>
      <c r="I14" s="41">
        <f t="shared" si="3"/>
        <v>971.89878213199324</v>
      </c>
      <c r="J14" s="41">
        <v>75</v>
      </c>
      <c r="K14" s="41">
        <f t="shared" si="4"/>
        <v>971.89878213199324</v>
      </c>
      <c r="L14" s="41">
        <f t="shared" si="0"/>
        <v>0</v>
      </c>
      <c r="M14" s="36"/>
      <c r="N14" s="25"/>
      <c r="O14" s="25"/>
      <c r="P14" s="25"/>
      <c r="Q14" s="25"/>
      <c r="R14" s="22"/>
      <c r="S14" s="22"/>
      <c r="T14" s="22"/>
      <c r="U14" s="22"/>
      <c r="V14" s="22"/>
      <c r="W14" s="22"/>
      <c r="X14" s="22"/>
      <c r="Y14" s="22"/>
    </row>
    <row r="15" spans="1:25" s="14" customFormat="1" x14ac:dyDescent="0.2">
      <c r="A15" s="30" t="s">
        <v>24</v>
      </c>
      <c r="B15" s="38">
        <v>35704</v>
      </c>
      <c r="C15" s="39">
        <v>14.66789</v>
      </c>
      <c r="D15" s="39">
        <v>116.3</v>
      </c>
      <c r="E15" s="28">
        <v>148.19999999999999</v>
      </c>
      <c r="F15" s="39">
        <f t="shared" si="1"/>
        <v>7.9288841135296213</v>
      </c>
      <c r="G15" s="39">
        <f t="shared" si="2"/>
        <v>10.103702713887273</v>
      </c>
      <c r="H15" s="41">
        <v>82.231759999999994</v>
      </c>
      <c r="I15" s="41">
        <f t="shared" si="3"/>
        <v>652.00609549158048</v>
      </c>
      <c r="J15" s="41">
        <v>82.231999999999999</v>
      </c>
      <c r="K15" s="41">
        <f t="shared" si="4"/>
        <v>652.00799842376784</v>
      </c>
      <c r="L15" s="41">
        <f t="shared" si="0"/>
        <v>-1.6629321874006564E-3</v>
      </c>
      <c r="M15" s="36"/>
      <c r="N15" s="25"/>
      <c r="O15" s="25"/>
      <c r="P15" s="25"/>
      <c r="Q15" s="25"/>
      <c r="R15" s="22"/>
      <c r="S15" s="22"/>
      <c r="T15" s="22"/>
      <c r="U15" s="22"/>
      <c r="V15" s="22"/>
      <c r="W15" s="22"/>
      <c r="X15" s="22"/>
      <c r="Y15" s="22"/>
    </row>
    <row r="16" spans="1:25" s="14" customFormat="1" x14ac:dyDescent="0.2">
      <c r="A16" s="30" t="s">
        <v>25</v>
      </c>
      <c r="B16" s="38">
        <v>35765</v>
      </c>
      <c r="C16" s="39">
        <v>15.46808</v>
      </c>
      <c r="D16" s="39">
        <v>116.3</v>
      </c>
      <c r="E16" s="28">
        <v>148.19999999999999</v>
      </c>
      <c r="F16" s="39">
        <f t="shared" si="1"/>
        <v>7.518709497235597</v>
      </c>
      <c r="G16" s="39">
        <f t="shared" si="2"/>
        <v>9.5810210446286792</v>
      </c>
      <c r="H16" s="41">
        <v>43.5</v>
      </c>
      <c r="I16" s="41">
        <f t="shared" si="3"/>
        <v>327.06386312974848</v>
      </c>
      <c r="J16" s="41">
        <v>43.5</v>
      </c>
      <c r="K16" s="41">
        <f t="shared" si="4"/>
        <v>327.06386312974848</v>
      </c>
      <c r="L16" s="41">
        <f t="shared" si="0"/>
        <v>0</v>
      </c>
      <c r="M16" s="36"/>
      <c r="N16" s="25"/>
      <c r="O16" s="25"/>
      <c r="P16" s="25"/>
      <c r="Q16" s="25"/>
      <c r="R16" s="22"/>
      <c r="S16" s="22"/>
      <c r="T16" s="22"/>
      <c r="U16" s="22"/>
      <c r="V16" s="22"/>
      <c r="W16" s="22"/>
      <c r="X16" s="22"/>
      <c r="Y16" s="22"/>
    </row>
    <row r="17" spans="1:25" s="22" customFormat="1" x14ac:dyDescent="0.2">
      <c r="A17" s="30" t="s">
        <v>26</v>
      </c>
      <c r="B17" s="38">
        <v>35855</v>
      </c>
      <c r="C17" s="39">
        <v>16.56672</v>
      </c>
      <c r="D17" s="39">
        <v>116.3</v>
      </c>
      <c r="E17" s="28">
        <v>148.19999999999999</v>
      </c>
      <c r="F17" s="39">
        <f t="shared" si="1"/>
        <v>7.0200981244325975</v>
      </c>
      <c r="G17" s="39">
        <f t="shared" si="2"/>
        <v>8.9456452454076594</v>
      </c>
      <c r="H17" s="41">
        <v>342.5</v>
      </c>
      <c r="I17" s="41">
        <f t="shared" si="3"/>
        <v>2404.3836076181647</v>
      </c>
      <c r="J17" s="41">
        <v>342.5</v>
      </c>
      <c r="K17" s="41">
        <f t="shared" si="4"/>
        <v>2404.3836076181647</v>
      </c>
      <c r="L17" s="41">
        <f t="shared" si="0"/>
        <v>0</v>
      </c>
      <c r="M17" s="36"/>
      <c r="N17" s="26"/>
      <c r="O17" s="26"/>
      <c r="P17" s="26"/>
      <c r="Q17" s="26"/>
      <c r="R17" s="27"/>
      <c r="S17" s="27"/>
      <c r="T17" s="27"/>
      <c r="U17" s="27"/>
      <c r="V17" s="27"/>
      <c r="W17" s="27"/>
      <c r="X17" s="27"/>
      <c r="Y17" s="27"/>
    </row>
    <row r="18" spans="1:25" s="22" customFormat="1" x14ac:dyDescent="0.2">
      <c r="A18" s="30" t="s">
        <v>27</v>
      </c>
      <c r="B18" s="38">
        <v>35856</v>
      </c>
      <c r="C18" s="39">
        <f>+C17</f>
        <v>16.56672</v>
      </c>
      <c r="D18" s="39">
        <v>116.3</v>
      </c>
      <c r="E18" s="28">
        <v>148.19999999999999</v>
      </c>
      <c r="F18" s="39">
        <f t="shared" si="1"/>
        <v>7.0200981244325975</v>
      </c>
      <c r="G18" s="39">
        <f t="shared" si="2"/>
        <v>8.9456452454076594</v>
      </c>
      <c r="H18" s="41">
        <v>49.785410000000006</v>
      </c>
      <c r="I18" s="41">
        <f t="shared" si="3"/>
        <v>349.49846336510791</v>
      </c>
      <c r="J18" s="41">
        <v>49.785410000000006</v>
      </c>
      <c r="K18" s="41">
        <f t="shared" si="4"/>
        <v>349.49846336510791</v>
      </c>
      <c r="L18" s="41">
        <f t="shared" si="0"/>
        <v>0</v>
      </c>
      <c r="M18" s="36"/>
      <c r="N18" s="26"/>
      <c r="O18" s="26"/>
      <c r="P18" s="26"/>
      <c r="Q18" s="26"/>
      <c r="R18" s="27"/>
      <c r="S18" s="27"/>
      <c r="T18" s="27"/>
      <c r="U18" s="27"/>
      <c r="V18" s="27"/>
      <c r="W18" s="27"/>
      <c r="X18" s="27"/>
      <c r="Y18" s="27"/>
    </row>
    <row r="19" spans="1:25" s="22" customFormat="1" x14ac:dyDescent="0.2">
      <c r="A19" s="30" t="s">
        <v>27</v>
      </c>
      <c r="B19" s="38">
        <v>35857</v>
      </c>
      <c r="C19" s="39">
        <f>+C18</f>
        <v>16.56672</v>
      </c>
      <c r="D19" s="39">
        <v>116.3</v>
      </c>
      <c r="E19" s="28">
        <v>148.19999999999999</v>
      </c>
      <c r="F19" s="39">
        <f t="shared" si="1"/>
        <v>7.0200981244325975</v>
      </c>
      <c r="G19" s="39">
        <f t="shared" si="2"/>
        <v>8.9456452454076594</v>
      </c>
      <c r="H19" s="41">
        <v>149.35623000000001</v>
      </c>
      <c r="I19" s="41">
        <f t="shared" si="3"/>
        <v>1048.4953900953237</v>
      </c>
      <c r="J19" s="41">
        <v>149.35623000000001</v>
      </c>
      <c r="K19" s="41">
        <f t="shared" si="4"/>
        <v>1048.4953900953237</v>
      </c>
      <c r="L19" s="41">
        <f t="shared" si="0"/>
        <v>0</v>
      </c>
      <c r="M19" s="36"/>
      <c r="N19" s="26"/>
      <c r="O19" s="26"/>
      <c r="P19" s="26"/>
      <c r="Q19" s="26"/>
      <c r="R19" s="27"/>
      <c r="S19" s="27"/>
      <c r="T19" s="27"/>
      <c r="U19" s="27"/>
      <c r="V19" s="27"/>
      <c r="W19" s="27"/>
      <c r="X19" s="27"/>
      <c r="Y19" s="27"/>
    </row>
    <row r="20" spans="1:25" s="14" customFormat="1" x14ac:dyDescent="0.2">
      <c r="A20" s="30" t="s">
        <v>28</v>
      </c>
      <c r="B20" s="38">
        <v>35886</v>
      </c>
      <c r="C20" s="39">
        <v>17.123570000000001</v>
      </c>
      <c r="D20" s="39">
        <v>116.3</v>
      </c>
      <c r="E20" s="28">
        <v>148.19999999999999</v>
      </c>
      <c r="F20" s="39">
        <f t="shared" si="1"/>
        <v>6.791808016669421</v>
      </c>
      <c r="G20" s="39">
        <f t="shared" si="2"/>
        <v>8.6547373006913855</v>
      </c>
      <c r="H20" s="41">
        <v>196</v>
      </c>
      <c r="I20" s="41">
        <f t="shared" si="3"/>
        <v>1331.1943712672064</v>
      </c>
      <c r="J20" s="41">
        <v>196</v>
      </c>
      <c r="K20" s="41">
        <f t="shared" si="4"/>
        <v>1331.1943712672064</v>
      </c>
      <c r="L20" s="41">
        <f t="shared" si="0"/>
        <v>0</v>
      </c>
      <c r="M20" s="36"/>
      <c r="N20" s="26"/>
      <c r="O20" s="26"/>
      <c r="P20" s="26"/>
      <c r="Q20" s="26"/>
      <c r="R20" s="27"/>
      <c r="S20" s="27"/>
      <c r="T20" s="27"/>
      <c r="U20" s="27"/>
      <c r="V20" s="27"/>
      <c r="W20" s="27"/>
      <c r="X20" s="27"/>
      <c r="Y20" s="27"/>
    </row>
    <row r="21" spans="1:25" s="22" customFormat="1" x14ac:dyDescent="0.2">
      <c r="A21" s="30" t="s">
        <v>29</v>
      </c>
      <c r="B21" s="38">
        <v>35887</v>
      </c>
      <c r="C21" s="39">
        <f>+C20</f>
        <v>17.123570000000001</v>
      </c>
      <c r="D21" s="39">
        <v>116.3</v>
      </c>
      <c r="E21" s="28">
        <v>148.19999999999999</v>
      </c>
      <c r="F21" s="39">
        <f t="shared" si="1"/>
        <v>6.791808016669421</v>
      </c>
      <c r="G21" s="39">
        <f t="shared" si="2"/>
        <v>8.6547373006913855</v>
      </c>
      <c r="H21" s="41">
        <v>535.58798000000002</v>
      </c>
      <c r="I21" s="41">
        <f t="shared" si="3"/>
        <v>3637.6107361957816</v>
      </c>
      <c r="J21" s="41">
        <v>535.58798000000002</v>
      </c>
      <c r="K21" s="41">
        <f t="shared" si="4"/>
        <v>3637.6107361957816</v>
      </c>
      <c r="L21" s="41">
        <f t="shared" si="0"/>
        <v>0</v>
      </c>
      <c r="M21" s="36"/>
      <c r="N21" s="26"/>
      <c r="O21" s="26"/>
      <c r="P21" s="26"/>
      <c r="Q21" s="26"/>
      <c r="R21" s="27"/>
      <c r="S21" s="27"/>
      <c r="T21" s="27"/>
      <c r="U21" s="27"/>
      <c r="V21" s="27"/>
      <c r="W21" s="27"/>
      <c r="X21" s="27"/>
      <c r="Y21" s="27"/>
    </row>
    <row r="22" spans="1:25" s="21" customFormat="1" x14ac:dyDescent="0.2">
      <c r="A22" s="30" t="s">
        <v>30</v>
      </c>
      <c r="B22" s="38">
        <v>35916</v>
      </c>
      <c r="C22" s="39">
        <v>17.677119999999999</v>
      </c>
      <c r="D22" s="39">
        <v>116.3</v>
      </c>
      <c r="E22" s="28">
        <v>148.19999999999999</v>
      </c>
      <c r="F22" s="39">
        <f t="shared" si="1"/>
        <v>6.5791260114769834</v>
      </c>
      <c r="G22" s="39">
        <f t="shared" si="2"/>
        <v>8.3837186147969813</v>
      </c>
      <c r="H22" s="41">
        <v>325.27699999999999</v>
      </c>
      <c r="I22" s="41">
        <f t="shared" si="3"/>
        <v>2140.0383716351985</v>
      </c>
      <c r="J22" s="41">
        <v>325.27699999999999</v>
      </c>
      <c r="K22" s="41">
        <f t="shared" si="4"/>
        <v>2140.0383716351985</v>
      </c>
      <c r="L22" s="41">
        <f t="shared" si="0"/>
        <v>0</v>
      </c>
      <c r="M22" s="36"/>
      <c r="N22" s="26"/>
      <c r="O22" s="26"/>
      <c r="P22" s="26"/>
      <c r="Q22" s="26"/>
      <c r="R22" s="27"/>
      <c r="S22" s="27"/>
      <c r="T22" s="27"/>
      <c r="U22" s="27"/>
      <c r="V22" s="27"/>
      <c r="W22" s="27"/>
      <c r="X22" s="27"/>
      <c r="Y22" s="27"/>
    </row>
    <row r="23" spans="1:25" s="21" customFormat="1" x14ac:dyDescent="0.2">
      <c r="A23" s="30" t="s">
        <v>31</v>
      </c>
      <c r="B23" s="38">
        <v>36100</v>
      </c>
      <c r="C23" s="39">
        <v>19.75703</v>
      </c>
      <c r="D23" s="39">
        <v>116.3</v>
      </c>
      <c r="E23" s="28">
        <v>148.19999999999999</v>
      </c>
      <c r="F23" s="39">
        <f t="shared" si="1"/>
        <v>5.8865122946110828</v>
      </c>
      <c r="G23" s="39">
        <f t="shared" si="2"/>
        <v>7.5011274467872946</v>
      </c>
      <c r="H23" s="41">
        <v>625.50459000000001</v>
      </c>
      <c r="I23" s="41">
        <f t="shared" si="3"/>
        <v>3682.0404593706644</v>
      </c>
      <c r="J23" s="41">
        <v>625.50459000000001</v>
      </c>
      <c r="K23" s="41">
        <f t="shared" si="4"/>
        <v>3682.0404593706644</v>
      </c>
      <c r="L23" s="41">
        <f t="shared" si="0"/>
        <v>0</v>
      </c>
      <c r="M23" s="36"/>
      <c r="N23" s="26"/>
      <c r="O23" s="26"/>
      <c r="P23" s="26"/>
      <c r="Q23" s="26"/>
      <c r="R23" s="27"/>
      <c r="S23" s="27"/>
      <c r="T23" s="27"/>
      <c r="U23" s="27"/>
      <c r="V23" s="27"/>
      <c r="W23" s="27"/>
      <c r="X23" s="27"/>
      <c r="Y23" s="27"/>
    </row>
    <row r="24" spans="1:25" s="21" customFormat="1" x14ac:dyDescent="0.2">
      <c r="A24" s="30" t="s">
        <v>32</v>
      </c>
      <c r="B24" s="38">
        <v>36101</v>
      </c>
      <c r="C24" s="39">
        <f>+C23</f>
        <v>19.75703</v>
      </c>
      <c r="D24" s="39">
        <v>116.3</v>
      </c>
      <c r="E24" s="28">
        <v>148.19999999999999</v>
      </c>
      <c r="F24" s="39">
        <f t="shared" si="1"/>
        <v>5.8865122946110828</v>
      </c>
      <c r="G24" s="39">
        <f t="shared" si="2"/>
        <v>7.5011274467872946</v>
      </c>
      <c r="H24" s="41">
        <v>102.14592</v>
      </c>
      <c r="I24" s="41">
        <f t="shared" si="3"/>
        <v>601.2832139243601</v>
      </c>
      <c r="J24" s="41">
        <v>102.14592</v>
      </c>
      <c r="K24" s="41">
        <f t="shared" si="4"/>
        <v>601.2832139243601</v>
      </c>
      <c r="L24" s="41">
        <f t="shared" si="0"/>
        <v>0</v>
      </c>
      <c r="M24" s="36"/>
      <c r="N24" s="26"/>
      <c r="O24" s="26"/>
      <c r="P24" s="26"/>
      <c r="Q24" s="26"/>
      <c r="R24" s="27"/>
      <c r="S24" s="27"/>
      <c r="T24" s="27"/>
      <c r="U24" s="27"/>
      <c r="V24" s="27"/>
      <c r="W24" s="27"/>
      <c r="X24" s="27"/>
      <c r="Y24" s="27"/>
    </row>
    <row r="25" spans="1:25" s="21" customFormat="1" x14ac:dyDescent="0.2">
      <c r="A25" s="30" t="s">
        <v>33</v>
      </c>
      <c r="B25" s="38">
        <v>36130</v>
      </c>
      <c r="C25" s="39">
        <v>20.09395</v>
      </c>
      <c r="D25" s="39">
        <v>116.3</v>
      </c>
      <c r="E25" s="28">
        <v>148.19999999999999</v>
      </c>
      <c r="F25" s="39">
        <f t="shared" si="1"/>
        <v>5.7878117542842498</v>
      </c>
      <c r="G25" s="39">
        <f t="shared" si="2"/>
        <v>7.3753542733011672</v>
      </c>
      <c r="H25" s="41">
        <v>167.38200000000001</v>
      </c>
      <c r="I25" s="41">
        <f t="shared" si="3"/>
        <v>968.77550705560634</v>
      </c>
      <c r="J25" s="41">
        <v>167.38200000000001</v>
      </c>
      <c r="K25" s="41">
        <f t="shared" si="4"/>
        <v>968.77550705560634</v>
      </c>
      <c r="L25" s="41">
        <f t="shared" si="0"/>
        <v>0</v>
      </c>
      <c r="M25" s="36"/>
      <c r="N25" s="26"/>
      <c r="O25" s="26"/>
      <c r="P25" s="26"/>
      <c r="Q25" s="26"/>
      <c r="R25" s="27"/>
      <c r="S25" s="27"/>
      <c r="T25" s="27"/>
      <c r="U25" s="27"/>
      <c r="V25" s="27"/>
      <c r="W25" s="27"/>
      <c r="X25" s="27"/>
      <c r="Y25" s="27"/>
    </row>
    <row r="26" spans="1:25" s="22" customFormat="1" x14ac:dyDescent="0.2">
      <c r="A26" s="30" t="s">
        <v>34</v>
      </c>
      <c r="B26" s="38">
        <v>36161</v>
      </c>
      <c r="C26" s="39">
        <v>20.540700000000001</v>
      </c>
      <c r="D26" s="39">
        <v>116.3</v>
      </c>
      <c r="E26" s="28">
        <v>148.19999999999999</v>
      </c>
      <c r="F26" s="39">
        <f t="shared" si="1"/>
        <v>5.6619297297560447</v>
      </c>
      <c r="G26" s="39">
        <f t="shared" si="2"/>
        <v>7.2149439892506084</v>
      </c>
      <c r="H26" s="41">
        <v>23.5</v>
      </c>
      <c r="I26" s="41">
        <f t="shared" si="3"/>
        <v>133.05534864926705</v>
      </c>
      <c r="J26" s="41">
        <v>23.5</v>
      </c>
      <c r="K26" s="41">
        <f t="shared" si="4"/>
        <v>133.05534864926705</v>
      </c>
      <c r="L26" s="41">
        <f t="shared" si="0"/>
        <v>0</v>
      </c>
      <c r="M26" s="36"/>
      <c r="N26" s="26"/>
      <c r="O26" s="26"/>
      <c r="P26" s="26"/>
      <c r="Q26" s="26"/>
      <c r="R26" s="27"/>
      <c r="S26" s="27"/>
      <c r="T26" s="27"/>
      <c r="U26" s="27"/>
      <c r="V26" s="27"/>
      <c r="W26" s="27"/>
      <c r="X26" s="27"/>
      <c r="Y26" s="27"/>
    </row>
    <row r="27" spans="1:25" s="21" customFormat="1" x14ac:dyDescent="0.2">
      <c r="A27" s="30" t="s">
        <v>35</v>
      </c>
      <c r="B27" s="38">
        <v>36281</v>
      </c>
      <c r="C27" s="39">
        <v>21.809049999999999</v>
      </c>
      <c r="D27" s="39">
        <v>116.3</v>
      </c>
      <c r="E27" s="28">
        <v>148.19999999999999</v>
      </c>
      <c r="F27" s="39">
        <f t="shared" si="1"/>
        <v>5.3326486023004209</v>
      </c>
      <c r="G27" s="39">
        <f t="shared" si="2"/>
        <v>6.7953441346596941</v>
      </c>
      <c r="H27" s="41">
        <v>220</v>
      </c>
      <c r="I27" s="41">
        <f t="shared" si="3"/>
        <v>1173.1826925060925</v>
      </c>
      <c r="J27" s="41">
        <v>220</v>
      </c>
      <c r="K27" s="41">
        <f t="shared" si="4"/>
        <v>1173.1826925060925</v>
      </c>
      <c r="L27" s="41">
        <f t="shared" si="0"/>
        <v>0</v>
      </c>
      <c r="M27" s="36"/>
      <c r="N27" s="26"/>
      <c r="O27" s="26"/>
      <c r="P27" s="26"/>
      <c r="Q27" s="26"/>
      <c r="R27" s="27"/>
      <c r="S27" s="27"/>
      <c r="T27" s="27"/>
      <c r="U27" s="27"/>
      <c r="V27" s="27"/>
      <c r="W27" s="27"/>
      <c r="X27" s="27"/>
      <c r="Y27" s="27"/>
    </row>
    <row r="28" spans="1:25" s="21" customFormat="1" x14ac:dyDescent="0.2">
      <c r="A28" s="30" t="s">
        <v>36</v>
      </c>
      <c r="B28" s="38">
        <v>36800</v>
      </c>
      <c r="C28" s="39">
        <v>26.906130000000001</v>
      </c>
      <c r="D28" s="39">
        <v>116.3</v>
      </c>
      <c r="E28" s="28">
        <v>148.19999999999999</v>
      </c>
      <c r="F28" s="39">
        <f t="shared" si="1"/>
        <v>4.3224350733457388</v>
      </c>
      <c r="G28" s="39">
        <f t="shared" si="2"/>
        <v>5.5080385027501162</v>
      </c>
      <c r="H28" s="41">
        <v>126.63755</v>
      </c>
      <c r="I28" s="41">
        <f t="shared" si="3"/>
        <v>547.38258772257473</v>
      </c>
      <c r="J28" s="41">
        <v>101.31004</v>
      </c>
      <c r="K28" s="41">
        <f t="shared" si="4"/>
        <v>437.90607017805974</v>
      </c>
      <c r="L28" s="41">
        <f t="shared" si="0"/>
        <v>84.149007544514973</v>
      </c>
      <c r="M28" s="36"/>
      <c r="N28" s="26"/>
      <c r="O28" s="26"/>
      <c r="P28" s="26"/>
      <c r="Q28" s="26"/>
      <c r="R28" s="27"/>
      <c r="S28" s="27"/>
      <c r="T28" s="27"/>
      <c r="U28" s="27"/>
      <c r="V28" s="27"/>
      <c r="W28" s="27"/>
      <c r="X28" s="27"/>
      <c r="Y28" s="27"/>
    </row>
    <row r="29" spans="1:25" s="21" customFormat="1" x14ac:dyDescent="0.2">
      <c r="A29" s="30" t="s">
        <v>37</v>
      </c>
      <c r="B29" s="38">
        <v>36892</v>
      </c>
      <c r="C29" s="40">
        <v>27.610009999999999</v>
      </c>
      <c r="D29" s="39">
        <v>116.3</v>
      </c>
      <c r="E29" s="28">
        <v>148.19999999999999</v>
      </c>
      <c r="F29" s="40">
        <f t="shared" si="1"/>
        <v>4.2122404157043043</v>
      </c>
      <c r="G29" s="40">
        <f t="shared" si="2"/>
        <v>5.3676184832964564</v>
      </c>
      <c r="H29" s="41">
        <v>432.31440999999995</v>
      </c>
      <c r="I29" s="41">
        <f t="shared" si="3"/>
        <v>1821.0122300933608</v>
      </c>
      <c r="J29" s="41">
        <v>302.62008699999996</v>
      </c>
      <c r="K29" s="41">
        <f t="shared" si="4"/>
        <v>1274.7085610653526</v>
      </c>
      <c r="L29" s="41">
        <f t="shared" si="0"/>
        <v>416.6093460280083</v>
      </c>
      <c r="M29" s="36"/>
      <c r="N29" s="26"/>
      <c r="O29" s="26"/>
      <c r="P29" s="26"/>
      <c r="Q29" s="26"/>
      <c r="R29" s="27"/>
      <c r="S29" s="27"/>
      <c r="T29" s="27"/>
      <c r="U29" s="27"/>
      <c r="V29" s="27"/>
      <c r="W29" s="27"/>
      <c r="X29" s="27"/>
      <c r="Y29" s="27"/>
    </row>
    <row r="30" spans="1:25" s="21" customFormat="1" x14ac:dyDescent="0.2">
      <c r="A30" s="30" t="s">
        <v>38</v>
      </c>
      <c r="B30" s="38">
        <v>36892</v>
      </c>
      <c r="C30" s="40">
        <f>+C29</f>
        <v>27.610009999999999</v>
      </c>
      <c r="D30" s="39">
        <v>116.3</v>
      </c>
      <c r="E30" s="28">
        <v>148.19999999999999</v>
      </c>
      <c r="F30" s="40">
        <f t="shared" si="1"/>
        <v>4.2122404157043043</v>
      </c>
      <c r="G30" s="40">
        <f t="shared" si="2"/>
        <v>5.3676184832964564</v>
      </c>
      <c r="H30" s="41">
        <v>88.933000000000007</v>
      </c>
      <c r="I30" s="41">
        <f t="shared" si="3"/>
        <v>374.6071768898309</v>
      </c>
      <c r="J30" s="41">
        <v>62.253100000000003</v>
      </c>
      <c r="K30" s="41">
        <f t="shared" si="4"/>
        <v>262.22502382288167</v>
      </c>
      <c r="L30" s="41">
        <f t="shared" si="0"/>
        <v>85.702253066949254</v>
      </c>
      <c r="M30" s="36"/>
      <c r="N30" s="26"/>
      <c r="O30" s="26"/>
      <c r="P30" s="26"/>
      <c r="Q30" s="26"/>
      <c r="R30" s="27"/>
      <c r="S30" s="27"/>
      <c r="T30" s="27"/>
      <c r="U30" s="27"/>
      <c r="V30" s="27"/>
      <c r="W30" s="27"/>
      <c r="X30" s="27"/>
      <c r="Y30" s="27"/>
    </row>
    <row r="31" spans="1:25" s="21" customFormat="1" x14ac:dyDescent="0.2">
      <c r="A31" s="30" t="s">
        <v>39</v>
      </c>
      <c r="B31" s="38">
        <v>36892</v>
      </c>
      <c r="C31" s="39">
        <f>+C30</f>
        <v>27.610009999999999</v>
      </c>
      <c r="D31" s="39">
        <v>116.3</v>
      </c>
      <c r="E31" s="28">
        <v>148.19999999999999</v>
      </c>
      <c r="F31" s="39">
        <f t="shared" si="1"/>
        <v>4.2122404157043043</v>
      </c>
      <c r="G31" s="39">
        <f t="shared" si="2"/>
        <v>5.3676184832964564</v>
      </c>
      <c r="H31" s="41">
        <v>652.14200000000005</v>
      </c>
      <c r="I31" s="41">
        <f t="shared" si="3"/>
        <v>2746.9788891782368</v>
      </c>
      <c r="J31" s="41">
        <v>456.49940000000004</v>
      </c>
      <c r="K31" s="41">
        <f t="shared" si="4"/>
        <v>1922.8852224247657</v>
      </c>
      <c r="L31" s="41">
        <f t="shared" si="0"/>
        <v>628.45106675347097</v>
      </c>
      <c r="M31" s="36"/>
      <c r="N31" s="26"/>
      <c r="O31" s="26"/>
      <c r="P31" s="26"/>
      <c r="Q31" s="26"/>
      <c r="R31" s="27"/>
      <c r="S31" s="29"/>
      <c r="T31" s="29"/>
      <c r="U31" s="29"/>
      <c r="V31" s="29"/>
      <c r="W31" s="29"/>
      <c r="X31" s="29"/>
      <c r="Y31" s="29"/>
    </row>
    <row r="32" spans="1:25" s="22" customFormat="1" x14ac:dyDescent="0.2">
      <c r="A32" s="30" t="s">
        <v>40</v>
      </c>
      <c r="B32" s="38">
        <v>36923</v>
      </c>
      <c r="C32" s="39">
        <v>27.742819999999998</v>
      </c>
      <c r="D32" s="39">
        <v>116.3</v>
      </c>
      <c r="E32" s="28">
        <v>148.19999999999999</v>
      </c>
      <c r="F32" s="39">
        <f t="shared" si="1"/>
        <v>4.1920756433556505</v>
      </c>
      <c r="G32" s="39">
        <f t="shared" si="2"/>
        <v>5.3419227028831244</v>
      </c>
      <c r="H32" s="41">
        <v>294</v>
      </c>
      <c r="I32" s="41">
        <f t="shared" si="3"/>
        <v>1232.4702391465612</v>
      </c>
      <c r="J32" s="41">
        <v>205.8</v>
      </c>
      <c r="K32" s="41">
        <f t="shared" si="4"/>
        <v>862.72916740259291</v>
      </c>
      <c r="L32" s="41">
        <f t="shared" si="0"/>
        <v>281.54107174396836</v>
      </c>
      <c r="M32" s="36"/>
      <c r="N32" s="26"/>
      <c r="O32" s="26"/>
      <c r="P32" s="26"/>
      <c r="Q32" s="26"/>
      <c r="R32" s="27"/>
      <c r="S32" s="27"/>
      <c r="T32" s="27"/>
      <c r="U32" s="27"/>
      <c r="V32" s="27"/>
      <c r="W32" s="27"/>
      <c r="X32" s="27"/>
      <c r="Y32" s="27"/>
    </row>
    <row r="33" spans="1:25" s="22" customFormat="1" x14ac:dyDescent="0.2">
      <c r="A33" s="30" t="s">
        <v>41</v>
      </c>
      <c r="B33" s="38">
        <v>36951</v>
      </c>
      <c r="C33" s="39">
        <v>27.95533</v>
      </c>
      <c r="D33" s="39">
        <v>116.3</v>
      </c>
      <c r="E33" s="28">
        <v>148.19999999999999</v>
      </c>
      <c r="F33" s="39">
        <f t="shared" si="1"/>
        <v>4.1602084468328577</v>
      </c>
      <c r="G33" s="39">
        <f t="shared" si="2"/>
        <v>5.3013146330234697</v>
      </c>
      <c r="H33" s="41">
        <v>989.52099999999996</v>
      </c>
      <c r="I33" s="41">
        <f t="shared" si="3"/>
        <v>4116.6136225184964</v>
      </c>
      <c r="J33" s="41">
        <v>692.66470000000004</v>
      </c>
      <c r="K33" s="41">
        <f t="shared" si="4"/>
        <v>2881.6295357629474</v>
      </c>
      <c r="L33" s="41">
        <f t="shared" si="0"/>
        <v>938.1277867555491</v>
      </c>
      <c r="M33" s="36"/>
      <c r="N33" s="26"/>
      <c r="O33" s="26"/>
      <c r="P33" s="26"/>
      <c r="Q33" s="26"/>
      <c r="R33" s="27"/>
      <c r="S33" s="27"/>
      <c r="T33" s="27"/>
      <c r="U33" s="27"/>
      <c r="V33" s="27"/>
      <c r="W33" s="27"/>
      <c r="X33" s="27"/>
      <c r="Y33" s="27"/>
    </row>
    <row r="34" spans="1:25" s="22" customFormat="1" x14ac:dyDescent="0.2">
      <c r="A34" s="30" t="s">
        <v>42</v>
      </c>
      <c r="B34" s="38">
        <v>36951</v>
      </c>
      <c r="C34" s="39">
        <f t="shared" ref="C34:C39" si="5">+C33</f>
        <v>27.95533</v>
      </c>
      <c r="D34" s="39">
        <v>116.3</v>
      </c>
      <c r="E34" s="28">
        <v>148.19999999999999</v>
      </c>
      <c r="F34" s="39">
        <f t="shared" si="1"/>
        <v>4.1602084468328577</v>
      </c>
      <c r="G34" s="39">
        <f t="shared" si="2"/>
        <v>5.3013146330234697</v>
      </c>
      <c r="H34" s="41">
        <v>78.602000000000004</v>
      </c>
      <c r="I34" s="41">
        <f t="shared" si="3"/>
        <v>327.00070433795628</v>
      </c>
      <c r="J34" s="41">
        <v>55.021400000000007</v>
      </c>
      <c r="K34" s="41">
        <f t="shared" si="4"/>
        <v>228.90049303656943</v>
      </c>
      <c r="L34" s="41">
        <f t="shared" si="0"/>
        <v>74.519611301386846</v>
      </c>
      <c r="M34" s="36"/>
      <c r="N34" s="26"/>
      <c r="O34" s="26"/>
      <c r="P34" s="26"/>
      <c r="Q34" s="26"/>
      <c r="R34" s="27"/>
      <c r="S34" s="27"/>
      <c r="T34" s="27"/>
      <c r="U34" s="27"/>
      <c r="V34" s="27"/>
      <c r="W34" s="27"/>
      <c r="X34" s="27"/>
      <c r="Y34" s="27"/>
    </row>
    <row r="35" spans="1:25" s="14" customFormat="1" x14ac:dyDescent="0.2">
      <c r="A35" s="30" t="s">
        <v>43</v>
      </c>
      <c r="B35" s="38">
        <v>36952</v>
      </c>
      <c r="C35" s="39">
        <f t="shared" si="5"/>
        <v>27.95533</v>
      </c>
      <c r="D35" s="39">
        <v>116.3</v>
      </c>
      <c r="E35" s="28">
        <v>148.19999999999999</v>
      </c>
      <c r="F35" s="39">
        <f t="shared" si="1"/>
        <v>4.1602084468328577</v>
      </c>
      <c r="G35" s="39">
        <f t="shared" si="2"/>
        <v>5.3013146330234697</v>
      </c>
      <c r="H35" s="41">
        <v>139.738</v>
      </c>
      <c r="I35" s="41">
        <f t="shared" si="3"/>
        <v>581.33920794352991</v>
      </c>
      <c r="J35" s="41">
        <v>97.816600000000008</v>
      </c>
      <c r="K35" s="41">
        <f t="shared" si="4"/>
        <v>406.93744556047096</v>
      </c>
      <c r="L35" s="41">
        <f t="shared" si="0"/>
        <v>132.48036238305895</v>
      </c>
      <c r="M35" s="36"/>
      <c r="N35" s="26"/>
      <c r="O35" s="26"/>
      <c r="P35" s="26"/>
      <c r="Q35" s="26"/>
      <c r="R35" s="27"/>
      <c r="S35" s="27"/>
      <c r="T35" s="27"/>
      <c r="U35" s="27"/>
      <c r="V35" s="27"/>
      <c r="W35" s="27"/>
      <c r="X35" s="27"/>
      <c r="Y35" s="27"/>
    </row>
    <row r="36" spans="1:25" s="22" customFormat="1" x14ac:dyDescent="0.2">
      <c r="A36" s="30" t="s">
        <v>44</v>
      </c>
      <c r="B36" s="38">
        <v>36953</v>
      </c>
      <c r="C36" s="39">
        <f t="shared" si="5"/>
        <v>27.95533</v>
      </c>
      <c r="D36" s="39">
        <v>116.3</v>
      </c>
      <c r="E36" s="28">
        <v>148.19999999999999</v>
      </c>
      <c r="F36" s="39">
        <f t="shared" si="1"/>
        <v>4.1602084468328577</v>
      </c>
      <c r="G36" s="39">
        <f t="shared" si="2"/>
        <v>5.3013146330234697</v>
      </c>
      <c r="H36" s="41">
        <v>427.94759999999997</v>
      </c>
      <c r="I36" s="41">
        <f t="shared" si="3"/>
        <v>1780.3512203218488</v>
      </c>
      <c r="J36" s="41">
        <v>299.56331999999998</v>
      </c>
      <c r="K36" s="41">
        <f t="shared" si="4"/>
        <v>1246.2458542252944</v>
      </c>
      <c r="L36" s="41">
        <f t="shared" si="0"/>
        <v>405.72108609655447</v>
      </c>
      <c r="M36" s="36"/>
      <c r="N36" s="26"/>
      <c r="O36" s="26"/>
      <c r="P36" s="26"/>
      <c r="Q36" s="26"/>
      <c r="R36" s="27"/>
      <c r="S36" s="27"/>
      <c r="T36" s="27"/>
      <c r="U36" s="27"/>
      <c r="V36" s="27"/>
      <c r="W36" s="27"/>
      <c r="X36" s="27"/>
      <c r="Y36" s="27"/>
    </row>
    <row r="37" spans="1:25" s="22" customFormat="1" x14ac:dyDescent="0.2">
      <c r="A37" s="30" t="s">
        <v>45</v>
      </c>
      <c r="B37" s="38">
        <v>36954</v>
      </c>
      <c r="C37" s="39">
        <f t="shared" si="5"/>
        <v>27.95533</v>
      </c>
      <c r="D37" s="39">
        <v>116.3</v>
      </c>
      <c r="E37" s="28">
        <v>148.19999999999999</v>
      </c>
      <c r="F37" s="39">
        <f t="shared" si="1"/>
        <v>4.1602084468328577</v>
      </c>
      <c r="G37" s="39">
        <f t="shared" si="2"/>
        <v>5.3013146330234697</v>
      </c>
      <c r="H37" s="41">
        <v>34.9345</v>
      </c>
      <c r="I37" s="41">
        <f t="shared" si="3"/>
        <v>145.33480198588248</v>
      </c>
      <c r="J37" s="41">
        <v>24.454150000000002</v>
      </c>
      <c r="K37" s="41">
        <f t="shared" si="4"/>
        <v>101.73436139011774</v>
      </c>
      <c r="L37" s="41">
        <f t="shared" si="0"/>
        <v>33.120090595764736</v>
      </c>
      <c r="M37" s="36"/>
      <c r="N37" s="26"/>
      <c r="O37" s="26"/>
      <c r="P37" s="26"/>
      <c r="Q37" s="26"/>
      <c r="R37" s="27"/>
      <c r="S37" s="27"/>
      <c r="T37" s="27"/>
      <c r="U37" s="27"/>
      <c r="V37" s="27"/>
      <c r="W37" s="27"/>
      <c r="X37" s="27"/>
      <c r="Y37" s="27"/>
    </row>
    <row r="38" spans="1:25" s="22" customFormat="1" x14ac:dyDescent="0.2">
      <c r="A38" s="30" t="s">
        <v>46</v>
      </c>
      <c r="B38" s="38">
        <v>36955</v>
      </c>
      <c r="C38" s="39">
        <f t="shared" si="5"/>
        <v>27.95533</v>
      </c>
      <c r="D38" s="39">
        <v>116.3</v>
      </c>
      <c r="E38" s="28">
        <v>148.19999999999999</v>
      </c>
      <c r="F38" s="39">
        <f t="shared" si="1"/>
        <v>4.1602084468328577</v>
      </c>
      <c r="G38" s="39">
        <f t="shared" si="2"/>
        <v>5.3013146330234697</v>
      </c>
      <c r="H38" s="41">
        <v>213.97379999999998</v>
      </c>
      <c r="I38" s="41">
        <f t="shared" si="3"/>
        <v>890.17561016092441</v>
      </c>
      <c r="J38" s="41">
        <v>149.78165999999999</v>
      </c>
      <c r="K38" s="41">
        <f t="shared" si="4"/>
        <v>623.12292711264718</v>
      </c>
      <c r="L38" s="41">
        <f t="shared" si="0"/>
        <v>202.86054304827724</v>
      </c>
      <c r="M38" s="36"/>
      <c r="N38" s="26"/>
      <c r="O38" s="26"/>
      <c r="P38" s="26"/>
      <c r="Q38" s="26"/>
      <c r="R38" s="27"/>
      <c r="S38" s="27"/>
      <c r="T38" s="27"/>
      <c r="U38" s="27"/>
      <c r="V38" s="27"/>
      <c r="W38" s="27"/>
      <c r="X38" s="27"/>
      <c r="Y38" s="27"/>
    </row>
    <row r="39" spans="1:25" s="22" customFormat="1" x14ac:dyDescent="0.2">
      <c r="A39" s="30" t="s">
        <v>47</v>
      </c>
      <c r="B39" s="38">
        <v>36956</v>
      </c>
      <c r="C39" s="39">
        <f t="shared" si="5"/>
        <v>27.95533</v>
      </c>
      <c r="D39" s="39">
        <v>116.3</v>
      </c>
      <c r="E39" s="28">
        <v>148.19999999999999</v>
      </c>
      <c r="F39" s="39">
        <f t="shared" si="1"/>
        <v>4.1602084468328577</v>
      </c>
      <c r="G39" s="39">
        <f t="shared" si="2"/>
        <v>5.3013146330234697</v>
      </c>
      <c r="H39" s="41">
        <v>332.7</v>
      </c>
      <c r="I39" s="41">
        <f t="shared" si="3"/>
        <v>1384.1013502612918</v>
      </c>
      <c r="J39" s="41">
        <v>232.89</v>
      </c>
      <c r="K39" s="41">
        <f t="shared" si="4"/>
        <v>968.87094518290417</v>
      </c>
      <c r="L39" s="41">
        <f t="shared" si="0"/>
        <v>315.4204050783876</v>
      </c>
      <c r="M39" s="36"/>
      <c r="N39" s="26"/>
      <c r="O39" s="26"/>
      <c r="P39" s="26"/>
      <c r="Q39" s="26"/>
      <c r="R39" s="27"/>
      <c r="S39" s="27"/>
      <c r="T39" s="27"/>
      <c r="U39" s="27"/>
      <c r="V39" s="27"/>
      <c r="W39" s="27"/>
      <c r="X39" s="27"/>
      <c r="Y39" s="27"/>
    </row>
    <row r="40" spans="1:25" s="22" customFormat="1" x14ac:dyDescent="0.2">
      <c r="A40" s="30" t="s">
        <v>89</v>
      </c>
      <c r="B40" s="38">
        <v>37012</v>
      </c>
      <c r="C40" s="39">
        <v>28.698979999999999</v>
      </c>
      <c r="D40" s="39">
        <v>116.3</v>
      </c>
      <c r="E40" s="28">
        <v>148.19999999999999</v>
      </c>
      <c r="F40" s="39">
        <f t="shared" si="1"/>
        <v>4.0524088312546303</v>
      </c>
      <c r="G40" s="39">
        <f t="shared" si="2"/>
        <v>5.1639465932238702</v>
      </c>
      <c r="H40" s="41">
        <v>700</v>
      </c>
      <c r="I40" s="41">
        <f t="shared" si="3"/>
        <v>2836.6861818782413</v>
      </c>
      <c r="J40" s="41">
        <v>490</v>
      </c>
      <c r="K40" s="41">
        <f t="shared" si="4"/>
        <v>1985.6803273147689</v>
      </c>
      <c r="L40" s="41">
        <f t="shared" si="0"/>
        <v>641.00585456347244</v>
      </c>
      <c r="M40" s="36"/>
      <c r="N40" s="26"/>
      <c r="O40" s="26"/>
      <c r="P40" s="26"/>
      <c r="Q40" s="26"/>
      <c r="R40" s="27"/>
      <c r="S40" s="27"/>
      <c r="T40" s="27"/>
      <c r="U40" s="27"/>
      <c r="V40" s="27"/>
      <c r="W40" s="27"/>
      <c r="X40" s="27"/>
      <c r="Y40" s="27"/>
    </row>
    <row r="41" spans="1:25" s="22" customFormat="1" x14ac:dyDescent="0.2">
      <c r="A41" s="30" t="s">
        <v>89</v>
      </c>
      <c r="B41" s="38">
        <v>37013</v>
      </c>
      <c r="C41" s="39">
        <f>+C40</f>
        <v>28.698979999999999</v>
      </c>
      <c r="D41" s="39">
        <v>116.3</v>
      </c>
      <c r="E41" s="28">
        <v>148.19999999999999</v>
      </c>
      <c r="F41" s="39">
        <f t="shared" si="1"/>
        <v>4.0524088312546303</v>
      </c>
      <c r="G41" s="39">
        <f t="shared" si="2"/>
        <v>5.1639465932238702</v>
      </c>
      <c r="H41" s="41">
        <v>700</v>
      </c>
      <c r="I41" s="41">
        <f t="shared" si="3"/>
        <v>2836.6861818782413</v>
      </c>
      <c r="J41" s="41">
        <v>490</v>
      </c>
      <c r="K41" s="41">
        <f t="shared" si="4"/>
        <v>1985.6803273147689</v>
      </c>
      <c r="L41" s="41">
        <f t="shared" si="0"/>
        <v>641.00585456347244</v>
      </c>
      <c r="M41" s="36"/>
      <c r="N41" s="26"/>
      <c r="O41" s="26"/>
      <c r="P41" s="26"/>
      <c r="Q41" s="26"/>
      <c r="R41" s="27"/>
      <c r="S41" s="27"/>
      <c r="T41" s="27"/>
      <c r="U41" s="27"/>
      <c r="V41" s="27"/>
      <c r="W41" s="27"/>
      <c r="X41" s="27"/>
      <c r="Y41" s="27"/>
    </row>
    <row r="42" spans="1:25" s="22" customFormat="1" x14ac:dyDescent="0.2">
      <c r="A42" s="30" t="s">
        <v>90</v>
      </c>
      <c r="B42" s="38">
        <v>37014</v>
      </c>
      <c r="C42" s="39">
        <f>+C41</f>
        <v>28.698979999999999</v>
      </c>
      <c r="D42" s="39">
        <v>116.3</v>
      </c>
      <c r="E42" s="28">
        <v>148.19999999999999</v>
      </c>
      <c r="F42" s="39">
        <f t="shared" si="1"/>
        <v>4.0524088312546303</v>
      </c>
      <c r="G42" s="39">
        <f t="shared" si="2"/>
        <v>5.1639465932238702</v>
      </c>
      <c r="H42" s="41">
        <v>900</v>
      </c>
      <c r="I42" s="41">
        <f t="shared" si="3"/>
        <v>3647.1679481291671</v>
      </c>
      <c r="J42" s="41">
        <v>630</v>
      </c>
      <c r="K42" s="41">
        <f t="shared" si="4"/>
        <v>2553.0175636904169</v>
      </c>
      <c r="L42" s="41">
        <f t="shared" si="0"/>
        <v>824.15038443875028</v>
      </c>
      <c r="M42" s="36"/>
      <c r="N42" s="26"/>
      <c r="O42" s="26"/>
      <c r="P42" s="26"/>
      <c r="Q42" s="26"/>
      <c r="R42" s="27"/>
      <c r="S42" s="27"/>
      <c r="T42" s="27"/>
      <c r="U42" s="27"/>
      <c r="V42" s="27"/>
      <c r="W42" s="27"/>
      <c r="X42" s="27"/>
      <c r="Y42" s="27"/>
    </row>
    <row r="43" spans="1:25" s="22" customFormat="1" x14ac:dyDescent="0.2">
      <c r="A43" s="30" t="s">
        <v>48</v>
      </c>
      <c r="B43" s="38">
        <v>37012</v>
      </c>
      <c r="C43" s="39">
        <f>+C42</f>
        <v>28.698979999999999</v>
      </c>
      <c r="D43" s="39">
        <v>116.3</v>
      </c>
      <c r="E43" s="28">
        <v>148.19999999999999</v>
      </c>
      <c r="F43" s="39">
        <f t="shared" si="1"/>
        <v>4.0524088312546303</v>
      </c>
      <c r="G43" s="39">
        <f t="shared" si="2"/>
        <v>5.1639465932238702</v>
      </c>
      <c r="H43" s="41">
        <v>100</v>
      </c>
      <c r="I43" s="41">
        <f t="shared" si="3"/>
        <v>405.24088312546303</v>
      </c>
      <c r="J43" s="41">
        <v>70</v>
      </c>
      <c r="K43" s="41">
        <f t="shared" si="4"/>
        <v>283.66861818782411</v>
      </c>
      <c r="L43" s="41">
        <f t="shared" si="0"/>
        <v>91.57226493763892</v>
      </c>
      <c r="M43" s="36"/>
      <c r="N43" s="26"/>
      <c r="O43" s="26"/>
      <c r="P43" s="26"/>
      <c r="Q43" s="27"/>
      <c r="R43" s="27"/>
      <c r="S43" s="27"/>
      <c r="T43" s="27"/>
      <c r="U43" s="27"/>
      <c r="V43" s="27"/>
      <c r="W43" s="27"/>
      <c r="X43" s="27"/>
      <c r="Y43" s="27"/>
    </row>
    <row r="44" spans="1:25" s="22" customFormat="1" x14ac:dyDescent="0.2">
      <c r="A44" s="30" t="s">
        <v>49</v>
      </c>
      <c r="B44" s="38">
        <v>37043</v>
      </c>
      <c r="C44" s="39">
        <v>28.977930000000001</v>
      </c>
      <c r="D44" s="39">
        <v>116.3</v>
      </c>
      <c r="E44" s="28">
        <v>148.19999999999999</v>
      </c>
      <c r="F44" s="39">
        <f t="shared" si="1"/>
        <v>4.0133991627421279</v>
      </c>
      <c r="G44" s="39">
        <f t="shared" si="2"/>
        <v>5.1142369382492117</v>
      </c>
      <c r="H44" s="41">
        <v>318.77728999999999</v>
      </c>
      <c r="I44" s="41">
        <f t="shared" si="3"/>
        <v>1279.3805087872045</v>
      </c>
      <c r="J44" s="41">
        <v>223.144103</v>
      </c>
      <c r="K44" s="41">
        <f t="shared" si="4"/>
        <v>895.56635615104312</v>
      </c>
      <c r="L44" s="41">
        <f t="shared" si="0"/>
        <v>288.18096563616132</v>
      </c>
      <c r="M44" s="36"/>
      <c r="N44" s="26"/>
      <c r="O44" s="26"/>
      <c r="P44" s="26"/>
      <c r="Q44" s="27"/>
      <c r="R44" s="27"/>
      <c r="S44" s="27"/>
      <c r="T44" s="27"/>
      <c r="U44" s="27"/>
      <c r="V44" s="27"/>
      <c r="W44" s="27"/>
      <c r="X44" s="27"/>
      <c r="Y44" s="27"/>
    </row>
    <row r="45" spans="1:25" s="22" customFormat="1" x14ac:dyDescent="0.2">
      <c r="A45" s="30" t="s">
        <v>50</v>
      </c>
      <c r="B45" s="38">
        <v>37408</v>
      </c>
      <c r="C45" s="39">
        <v>34.648780000000002</v>
      </c>
      <c r="D45" s="39">
        <v>116.3</v>
      </c>
      <c r="E45" s="28">
        <v>148.19999999999999</v>
      </c>
      <c r="F45" s="39">
        <f t="shared" si="1"/>
        <v>3.3565395376114249</v>
      </c>
      <c r="G45" s="39">
        <f t="shared" si="2"/>
        <v>4.27720687423915</v>
      </c>
      <c r="H45" s="41">
        <v>1119.3499999999999</v>
      </c>
      <c r="I45" s="41">
        <f t="shared" si="3"/>
        <v>3757.1425314253484</v>
      </c>
      <c r="J45" s="41">
        <v>671.61</v>
      </c>
      <c r="K45" s="41">
        <f t="shared" si="4"/>
        <v>2254.2855188552089</v>
      </c>
      <c r="L45" s="41">
        <f t="shared" si="0"/>
        <v>1055.1170125701397</v>
      </c>
      <c r="M45" s="3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</row>
    <row r="46" spans="1:25" s="22" customFormat="1" x14ac:dyDescent="0.2">
      <c r="A46" s="30" t="s">
        <v>51</v>
      </c>
      <c r="B46" s="38">
        <v>37469</v>
      </c>
      <c r="C46" s="39">
        <v>36.760509999999996</v>
      </c>
      <c r="D46" s="39">
        <v>116.3</v>
      </c>
      <c r="E46" s="28">
        <v>148.19999999999999</v>
      </c>
      <c r="F46" s="39">
        <f t="shared" si="1"/>
        <v>3.1637210691581812</v>
      </c>
      <c r="G46" s="39">
        <f t="shared" si="2"/>
        <v>4.0315001070442165</v>
      </c>
      <c r="H46" s="41">
        <v>1274.70171</v>
      </c>
      <c r="I46" s="41">
        <f t="shared" si="3"/>
        <v>4032.8006568189621</v>
      </c>
      <c r="J46" s="41">
        <v>764.82102600000007</v>
      </c>
      <c r="K46" s="41">
        <f t="shared" si="4"/>
        <v>2419.6803940913774</v>
      </c>
      <c r="L46" s="41">
        <f t="shared" si="0"/>
        <v>1103.2395787275846</v>
      </c>
      <c r="M46" s="36"/>
      <c r="N46" s="26"/>
      <c r="O46" s="26"/>
      <c r="P46" s="26"/>
      <c r="Q46" s="27"/>
      <c r="R46" s="27"/>
      <c r="S46" s="27"/>
      <c r="T46" s="27"/>
      <c r="U46" s="27"/>
      <c r="V46" s="27"/>
      <c r="W46" s="27"/>
      <c r="X46" s="27"/>
      <c r="Y46" s="27"/>
    </row>
    <row r="47" spans="1:25" s="22" customFormat="1" x14ac:dyDescent="0.2">
      <c r="A47" s="30" t="s">
        <v>52</v>
      </c>
      <c r="B47" s="38">
        <v>37500</v>
      </c>
      <c r="C47" s="39">
        <v>38.407380000000003</v>
      </c>
      <c r="D47" s="39">
        <v>116.3</v>
      </c>
      <c r="E47" s="28">
        <v>148.19999999999999</v>
      </c>
      <c r="F47" s="39">
        <f t="shared" si="1"/>
        <v>3.0280638773069133</v>
      </c>
      <c r="G47" s="39">
        <f t="shared" si="2"/>
        <v>3.8586334188898066</v>
      </c>
      <c r="H47" s="41">
        <v>515.28384000000005</v>
      </c>
      <c r="I47" s="41">
        <f t="shared" si="3"/>
        <v>1560.3123824639954</v>
      </c>
      <c r="J47" s="41">
        <v>309.17030399999999</v>
      </c>
      <c r="K47" s="41">
        <f t="shared" si="4"/>
        <v>936.18742947839701</v>
      </c>
      <c r="L47" s="41">
        <f t="shared" si="0"/>
        <v>418.01141698559832</v>
      </c>
      <c r="M47" s="36"/>
      <c r="N47" s="26"/>
      <c r="O47" s="26"/>
      <c r="P47" s="26"/>
      <c r="Q47" s="27"/>
      <c r="R47" s="27"/>
      <c r="S47" s="27"/>
      <c r="T47" s="27"/>
      <c r="U47" s="27"/>
      <c r="V47" s="27"/>
      <c r="W47" s="27"/>
      <c r="X47" s="27"/>
      <c r="Y47" s="27"/>
    </row>
    <row r="48" spans="1:25" s="22" customFormat="1" x14ac:dyDescent="0.2">
      <c r="A48" s="30" t="s">
        <v>53</v>
      </c>
      <c r="B48" s="38">
        <v>37803</v>
      </c>
      <c r="C48" s="39">
        <v>47.331879999999998</v>
      </c>
      <c r="D48" s="39">
        <v>116.3</v>
      </c>
      <c r="E48" s="28">
        <v>148.19999999999999</v>
      </c>
      <c r="F48" s="39">
        <f t="shared" si="1"/>
        <v>2.4571176974166251</v>
      </c>
      <c r="G48" s="39">
        <f t="shared" si="2"/>
        <v>3.131082052941907</v>
      </c>
      <c r="H48" s="41">
        <v>1250</v>
      </c>
      <c r="I48" s="41">
        <f t="shared" si="3"/>
        <v>3071.3971217707813</v>
      </c>
      <c r="J48" s="41">
        <v>625</v>
      </c>
      <c r="K48" s="41">
        <f t="shared" si="4"/>
        <v>1535.6985608853906</v>
      </c>
      <c r="L48" s="41">
        <f t="shared" si="0"/>
        <v>910.69856088539063</v>
      </c>
      <c r="M48" s="3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</row>
    <row r="49" spans="1:25" s="22" customFormat="1" x14ac:dyDescent="0.2">
      <c r="A49" s="30" t="s">
        <v>54</v>
      </c>
      <c r="B49" s="38">
        <v>38018</v>
      </c>
      <c r="C49" s="39">
        <v>53.33484</v>
      </c>
      <c r="D49" s="39">
        <v>116.3</v>
      </c>
      <c r="E49" s="28">
        <v>148.19999999999999</v>
      </c>
      <c r="F49" s="39">
        <f t="shared" si="1"/>
        <v>2.1805633990839759</v>
      </c>
      <c r="G49" s="39">
        <f t="shared" si="2"/>
        <v>2.7786715025300532</v>
      </c>
      <c r="H49" s="41">
        <v>480</v>
      </c>
      <c r="I49" s="41">
        <f t="shared" si="3"/>
        <v>1046.6704315603083</v>
      </c>
      <c r="J49" s="41">
        <v>288</v>
      </c>
      <c r="K49" s="41">
        <f t="shared" si="4"/>
        <v>628.00225893618506</v>
      </c>
      <c r="L49" s="41">
        <f t="shared" si="0"/>
        <v>226.66817262412326</v>
      </c>
      <c r="M49" s="36"/>
      <c r="N49" s="26"/>
      <c r="O49" s="26"/>
      <c r="P49" s="26"/>
      <c r="Q49" s="27"/>
      <c r="R49" s="30"/>
      <c r="S49" s="30"/>
      <c r="T49" s="30"/>
      <c r="U49" s="30"/>
      <c r="V49" s="30"/>
      <c r="W49" s="30"/>
      <c r="X49" s="30"/>
      <c r="Y49" s="27"/>
    </row>
    <row r="50" spans="1:25" s="22" customFormat="1" x14ac:dyDescent="0.2">
      <c r="A50" s="30" t="s">
        <v>55</v>
      </c>
      <c r="B50" s="38">
        <v>38473</v>
      </c>
      <c r="C50" s="39">
        <v>65.539950000000005</v>
      </c>
      <c r="D50" s="39">
        <v>116.3</v>
      </c>
      <c r="E50" s="28">
        <v>148.19999999999999</v>
      </c>
      <c r="F50" s="39">
        <f t="shared" si="1"/>
        <v>1.7744902155097766</v>
      </c>
      <c r="G50" s="39">
        <f t="shared" si="2"/>
        <v>2.2612162505464219</v>
      </c>
      <c r="H50" s="41">
        <v>540</v>
      </c>
      <c r="I50" s="41">
        <f t="shared" si="3"/>
        <v>958.2247163752794</v>
      </c>
      <c r="J50" s="41">
        <v>270</v>
      </c>
      <c r="K50" s="41">
        <f t="shared" si="4"/>
        <v>479.1123581876397</v>
      </c>
      <c r="L50" s="41">
        <f t="shared" si="0"/>
        <v>209.1123581876397</v>
      </c>
      <c r="M50" s="36"/>
      <c r="N50" s="26"/>
      <c r="O50" s="26"/>
      <c r="P50" s="26"/>
      <c r="Q50" s="27"/>
      <c r="R50" s="30"/>
      <c r="S50" s="30"/>
      <c r="T50" s="30"/>
      <c r="U50" s="30"/>
      <c r="V50" s="30"/>
      <c r="W50" s="30"/>
      <c r="X50" s="30"/>
      <c r="Y50" s="30"/>
    </row>
    <row r="51" spans="1:25" s="22" customFormat="1" x14ac:dyDescent="0.2">
      <c r="A51" s="30" t="s">
        <v>56</v>
      </c>
      <c r="B51" s="38">
        <v>38203</v>
      </c>
      <c r="C51" s="39">
        <v>58.4345</v>
      </c>
      <c r="D51" s="39">
        <v>116.3</v>
      </c>
      <c r="E51" s="28">
        <v>148.19999999999999</v>
      </c>
      <c r="F51" s="39">
        <f t="shared" si="1"/>
        <v>1.9902626017164518</v>
      </c>
      <c r="G51" s="39">
        <f t="shared" si="2"/>
        <v>2.5361729800032515</v>
      </c>
      <c r="H51" s="41">
        <v>198.28</v>
      </c>
      <c r="I51" s="41">
        <f t="shared" si="3"/>
        <v>394.62926866833806</v>
      </c>
      <c r="J51" s="41">
        <v>79.311999999999998</v>
      </c>
      <c r="K51" s="41">
        <f t="shared" si="4"/>
        <v>157.85170746733522</v>
      </c>
      <c r="L51" s="41">
        <f t="shared" si="0"/>
        <v>117.80956120100284</v>
      </c>
      <c r="M51" s="36"/>
      <c r="N51" s="26"/>
      <c r="O51" s="26"/>
      <c r="P51" s="26"/>
      <c r="Q51" s="27"/>
      <c r="R51" s="30"/>
      <c r="S51" s="30"/>
      <c r="T51" s="30"/>
      <c r="U51" s="30"/>
      <c r="V51" s="30"/>
      <c r="W51" s="30"/>
      <c r="X51" s="30"/>
      <c r="Y51" s="30"/>
    </row>
    <row r="52" spans="1:25" s="22" customFormat="1" x14ac:dyDescent="0.2">
      <c r="A52" s="30" t="s">
        <v>57</v>
      </c>
      <c r="B52" s="38">
        <v>38995</v>
      </c>
      <c r="C52" s="39">
        <v>79.151380000000003</v>
      </c>
      <c r="D52" s="39">
        <v>116.3</v>
      </c>
      <c r="E52" s="28">
        <v>148.19999999999999</v>
      </c>
      <c r="F52" s="39">
        <f t="shared" si="1"/>
        <v>1.4693363526953036</v>
      </c>
      <c r="G52" s="39">
        <f t="shared" si="2"/>
        <v>1.8723615431594494</v>
      </c>
      <c r="H52" s="41">
        <v>4868</v>
      </c>
      <c r="I52" s="41">
        <f t="shared" si="3"/>
        <v>7152.7293649207377</v>
      </c>
      <c r="J52" s="41">
        <v>973.6</v>
      </c>
      <c r="K52" s="41">
        <f t="shared" si="4"/>
        <v>1430.5458729841475</v>
      </c>
      <c r="L52" s="41">
        <f t="shared" si="0"/>
        <v>1827.7834919365901</v>
      </c>
      <c r="M52" s="36"/>
      <c r="N52" s="26"/>
      <c r="O52" s="26"/>
      <c r="P52" s="26"/>
      <c r="Q52" s="26"/>
      <c r="R52" s="27"/>
      <c r="S52" s="30"/>
      <c r="T52" s="30"/>
      <c r="U52" s="30"/>
      <c r="V52" s="30"/>
      <c r="W52" s="30"/>
      <c r="X52" s="30"/>
      <c r="Y52" s="30"/>
    </row>
    <row r="53" spans="1:25" s="22" customFormat="1" x14ac:dyDescent="0.2">
      <c r="A53" s="30" t="s">
        <v>58</v>
      </c>
      <c r="B53" s="38">
        <v>39043</v>
      </c>
      <c r="C53" s="39">
        <v>80.187479999999994</v>
      </c>
      <c r="D53" s="39">
        <v>116.3</v>
      </c>
      <c r="E53" s="28">
        <v>148.19999999999999</v>
      </c>
      <c r="F53" s="39">
        <f t="shared" si="1"/>
        <v>1.450351102192013</v>
      </c>
      <c r="G53" s="39">
        <f t="shared" si="2"/>
        <v>1.8481688163788164</v>
      </c>
      <c r="H53" s="41">
        <v>1843.15786</v>
      </c>
      <c r="I53" s="41">
        <f t="shared" si="3"/>
        <v>2673.2260337648722</v>
      </c>
      <c r="J53" s="41">
        <v>1105.894716</v>
      </c>
      <c r="K53" s="41">
        <f t="shared" si="4"/>
        <v>1603.9356202589233</v>
      </c>
      <c r="L53" s="41">
        <f t="shared" si="0"/>
        <v>332.02726950594888</v>
      </c>
      <c r="M53" s="36"/>
      <c r="N53" s="26"/>
      <c r="O53" s="26"/>
      <c r="P53" s="26"/>
      <c r="Q53" s="26"/>
      <c r="R53" s="27"/>
      <c r="S53" s="30"/>
      <c r="T53" s="30"/>
      <c r="U53" s="30"/>
      <c r="V53" s="30"/>
      <c r="W53" s="30"/>
      <c r="X53" s="30"/>
      <c r="Y53" s="30"/>
    </row>
    <row r="54" spans="1:25" s="22" customFormat="1" x14ac:dyDescent="0.2">
      <c r="A54" s="30" t="s">
        <v>59</v>
      </c>
      <c r="B54" s="38">
        <v>39115</v>
      </c>
      <c r="C54" s="39">
        <v>84.436520000000002</v>
      </c>
      <c r="D54" s="39">
        <v>116.3</v>
      </c>
      <c r="E54" s="28">
        <v>148.19999999999999</v>
      </c>
      <c r="F54" s="39">
        <f t="shared" si="1"/>
        <v>1.3773660970395274</v>
      </c>
      <c r="G54" s="39">
        <f t="shared" si="2"/>
        <v>1.7551647083513151</v>
      </c>
      <c r="H54" s="41">
        <v>517.54380000000003</v>
      </c>
      <c r="I54" s="41">
        <f t="shared" si="3"/>
        <v>712.84728385300582</v>
      </c>
      <c r="J54" s="41">
        <v>94.883030000000005</v>
      </c>
      <c r="K54" s="41">
        <f t="shared" si="4"/>
        <v>130.68866870638439</v>
      </c>
      <c r="L54" s="41">
        <f t="shared" si="0"/>
        <v>159.49784514662139</v>
      </c>
      <c r="M54" s="36"/>
      <c r="N54" s="26"/>
      <c r="O54" s="26"/>
      <c r="P54" s="26"/>
      <c r="Q54" s="26"/>
      <c r="R54" s="27"/>
      <c r="S54" s="30"/>
      <c r="T54" s="30"/>
      <c r="U54" s="30"/>
      <c r="V54" s="30"/>
      <c r="W54" s="30"/>
      <c r="X54" s="30"/>
      <c r="Y54" s="30"/>
    </row>
    <row r="55" spans="1:25" s="22" customFormat="1" x14ac:dyDescent="0.2">
      <c r="A55" s="30" t="s">
        <v>60</v>
      </c>
      <c r="B55" s="38">
        <v>39121</v>
      </c>
      <c r="C55" s="39">
        <f>+C54</f>
        <v>84.436520000000002</v>
      </c>
      <c r="D55" s="39">
        <v>116.3</v>
      </c>
      <c r="E55" s="28">
        <v>148.19999999999999</v>
      </c>
      <c r="F55" s="39">
        <f t="shared" si="1"/>
        <v>1.3773660970395274</v>
      </c>
      <c r="G55" s="39">
        <f t="shared" si="2"/>
        <v>1.7551647083513151</v>
      </c>
      <c r="H55" s="41">
        <v>105.26329</v>
      </c>
      <c r="I55" s="41">
        <f t="shared" si="3"/>
        <v>144.98608690883992</v>
      </c>
      <c r="J55" s="41">
        <v>19.298269833333336</v>
      </c>
      <c r="K55" s="41">
        <f t="shared" si="4"/>
        <v>26.580782599953988</v>
      </c>
      <c r="L55" s="41">
        <f t="shared" si="0"/>
        <v>32.440284142219269</v>
      </c>
      <c r="M55" s="36"/>
      <c r="N55" s="26"/>
      <c r="O55" s="26"/>
      <c r="P55" s="26"/>
      <c r="Q55" s="26"/>
      <c r="R55" s="27"/>
      <c r="S55" s="30"/>
      <c r="T55" s="30"/>
      <c r="U55" s="30"/>
      <c r="V55" s="30"/>
      <c r="W55" s="30"/>
      <c r="X55" s="30"/>
      <c r="Y55" s="30"/>
    </row>
    <row r="56" spans="1:25" s="22" customFormat="1" x14ac:dyDescent="0.2">
      <c r="A56" s="30" t="s">
        <v>61</v>
      </c>
      <c r="B56" s="38">
        <v>39121</v>
      </c>
      <c r="C56" s="39">
        <f>+C55</f>
        <v>84.436520000000002</v>
      </c>
      <c r="D56" s="39">
        <v>116.3</v>
      </c>
      <c r="E56" s="28">
        <v>148.19999999999999</v>
      </c>
      <c r="F56" s="39">
        <f t="shared" si="1"/>
        <v>1.3773660970395274</v>
      </c>
      <c r="G56" s="39">
        <f t="shared" si="2"/>
        <v>1.7551647083513151</v>
      </c>
      <c r="H56" s="41">
        <v>1491.2270000000001</v>
      </c>
      <c r="I56" s="41">
        <f t="shared" si="3"/>
        <v>2053.9655127899632</v>
      </c>
      <c r="J56" s="41">
        <v>273.39161666666672</v>
      </c>
      <c r="K56" s="41">
        <f t="shared" si="4"/>
        <v>376.56034401149333</v>
      </c>
      <c r="L56" s="41">
        <f t="shared" si="0"/>
        <v>459.56978544513652</v>
      </c>
      <c r="M56" s="36"/>
      <c r="N56" s="26"/>
      <c r="O56" s="26"/>
      <c r="P56" s="26"/>
      <c r="Q56" s="26"/>
      <c r="R56" s="27"/>
      <c r="S56" s="30"/>
      <c r="T56" s="30"/>
      <c r="U56" s="30"/>
      <c r="V56" s="30"/>
      <c r="W56" s="30"/>
      <c r="X56" s="30"/>
      <c r="Y56" s="30"/>
    </row>
    <row r="57" spans="1:25" s="22" customFormat="1" x14ac:dyDescent="0.2">
      <c r="A57" s="30" t="s">
        <v>62</v>
      </c>
      <c r="B57" s="38">
        <v>39169</v>
      </c>
      <c r="C57" s="39">
        <v>83.812529999999995</v>
      </c>
      <c r="D57" s="39">
        <v>116.3</v>
      </c>
      <c r="E57" s="28">
        <v>148.19999999999999</v>
      </c>
      <c r="F57" s="39">
        <f t="shared" si="1"/>
        <v>1.3876206815377128</v>
      </c>
      <c r="G57" s="39">
        <f t="shared" si="2"/>
        <v>1.7682320292681775</v>
      </c>
      <c r="H57" s="41">
        <v>399</v>
      </c>
      <c r="I57" s="41">
        <f t="shared" si="3"/>
        <v>553.66065193354746</v>
      </c>
      <c r="J57" s="41">
        <v>73.150000000000006</v>
      </c>
      <c r="K57" s="41">
        <f t="shared" si="4"/>
        <v>101.5044528544837</v>
      </c>
      <c r="L57" s="41">
        <f t="shared" si="0"/>
        <v>126.30619907906376</v>
      </c>
      <c r="M57" s="36"/>
      <c r="N57" s="26"/>
      <c r="O57" s="26"/>
      <c r="P57" s="26"/>
      <c r="Q57" s="26"/>
      <c r="R57" s="27"/>
      <c r="S57" s="30"/>
      <c r="T57" s="30"/>
      <c r="U57" s="30"/>
      <c r="V57" s="30"/>
      <c r="W57" s="30"/>
      <c r="X57" s="30"/>
      <c r="Y57" s="30"/>
    </row>
    <row r="58" spans="1:25" s="22" customFormat="1" x14ac:dyDescent="0.2">
      <c r="A58" s="30" t="s">
        <v>63</v>
      </c>
      <c r="B58" s="38">
        <v>39169</v>
      </c>
      <c r="C58" s="39">
        <f t="shared" ref="C58:C85" si="6">+C57</f>
        <v>83.812529999999995</v>
      </c>
      <c r="D58" s="39">
        <v>116.3</v>
      </c>
      <c r="E58" s="28">
        <v>148.19999999999999</v>
      </c>
      <c r="F58" s="39">
        <f t="shared" si="1"/>
        <v>1.3876206815377128</v>
      </c>
      <c r="G58" s="39">
        <f t="shared" si="2"/>
        <v>1.7682320292681775</v>
      </c>
      <c r="H58" s="41">
        <v>114</v>
      </c>
      <c r="I58" s="41">
        <f t="shared" si="3"/>
        <v>158.18875769529924</v>
      </c>
      <c r="J58" s="41">
        <v>20.9</v>
      </c>
      <c r="K58" s="41">
        <f t="shared" si="4"/>
        <v>29.001272244138196</v>
      </c>
      <c r="L58" s="41">
        <f t="shared" si="0"/>
        <v>36.087485451161044</v>
      </c>
      <c r="M58" s="36"/>
      <c r="N58" s="26"/>
      <c r="O58" s="26"/>
      <c r="P58" s="26"/>
      <c r="Q58" s="26"/>
      <c r="R58" s="27"/>
      <c r="S58" s="30"/>
      <c r="T58" s="30"/>
      <c r="U58" s="30"/>
      <c r="V58" s="30"/>
      <c r="W58" s="30"/>
      <c r="X58" s="30"/>
      <c r="Y58" s="30"/>
    </row>
    <row r="59" spans="1:25" s="22" customFormat="1" x14ac:dyDescent="0.2">
      <c r="A59" s="30" t="s">
        <v>64</v>
      </c>
      <c r="B59" s="38">
        <v>39169</v>
      </c>
      <c r="C59" s="39">
        <f t="shared" si="6"/>
        <v>83.812529999999995</v>
      </c>
      <c r="D59" s="39">
        <v>116.3</v>
      </c>
      <c r="E59" s="28">
        <v>148.19999999999999</v>
      </c>
      <c r="F59" s="39">
        <f t="shared" si="1"/>
        <v>1.3876206815377128</v>
      </c>
      <c r="G59" s="39">
        <f t="shared" si="2"/>
        <v>1.7682320292681775</v>
      </c>
      <c r="H59" s="41">
        <v>330.6</v>
      </c>
      <c r="I59" s="41">
        <f t="shared" si="3"/>
        <v>458.74739731636788</v>
      </c>
      <c r="J59" s="41">
        <v>60.61</v>
      </c>
      <c r="K59" s="41">
        <f t="shared" si="4"/>
        <v>84.10368950800077</v>
      </c>
      <c r="L59" s="41">
        <f t="shared" si="0"/>
        <v>104.65370780836709</v>
      </c>
      <c r="M59" s="36"/>
      <c r="N59" s="26"/>
      <c r="O59" s="26"/>
      <c r="P59" s="26"/>
      <c r="Q59" s="26"/>
      <c r="R59" s="27"/>
      <c r="S59" s="30"/>
      <c r="T59" s="30"/>
      <c r="U59" s="30"/>
      <c r="V59" s="30"/>
      <c r="W59" s="30"/>
      <c r="X59" s="30"/>
      <c r="Y59" s="30"/>
    </row>
    <row r="60" spans="1:25" s="22" customFormat="1" x14ac:dyDescent="0.2">
      <c r="A60" s="30" t="s">
        <v>48</v>
      </c>
      <c r="B60" s="38">
        <v>37012</v>
      </c>
      <c r="C60" s="39">
        <f>+C59</f>
        <v>83.812529999999995</v>
      </c>
      <c r="D60" s="39">
        <v>116.3</v>
      </c>
      <c r="E60" s="28">
        <v>148.19999999999999</v>
      </c>
      <c r="F60" s="39">
        <f t="shared" ref="F60:F79" si="7">D60/C60</f>
        <v>1.3876206815377128</v>
      </c>
      <c r="G60" s="39">
        <f t="shared" ref="G60:G79" si="8">E60/C60</f>
        <v>1.7682320292681775</v>
      </c>
      <c r="H60" s="41">
        <v>100</v>
      </c>
      <c r="I60" s="41">
        <f t="shared" ref="I60:I79" si="9">H60*F60</f>
        <v>138.76206815377128</v>
      </c>
      <c r="J60" s="41">
        <v>70</v>
      </c>
      <c r="K60" s="41">
        <f t="shared" ref="K60:K79" si="10">J60*F60</f>
        <v>97.133447707639888</v>
      </c>
      <c r="L60" s="41">
        <f t="shared" ref="L60:L79" si="11">(I60-H60)-(K60-J60)</f>
        <v>11.628620446131393</v>
      </c>
      <c r="M60" s="3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</row>
    <row r="61" spans="1:25" s="22" customFormat="1" x14ac:dyDescent="0.2">
      <c r="A61" s="30" t="s">
        <v>49</v>
      </c>
      <c r="B61" s="38">
        <v>37043</v>
      </c>
      <c r="C61" s="39">
        <v>28.977930000000001</v>
      </c>
      <c r="D61" s="39">
        <v>116.3</v>
      </c>
      <c r="E61" s="28">
        <v>148.19999999999999</v>
      </c>
      <c r="F61" s="39">
        <f t="shared" si="7"/>
        <v>4.0133991627421279</v>
      </c>
      <c r="G61" s="39">
        <f t="shared" si="8"/>
        <v>5.1142369382492117</v>
      </c>
      <c r="H61" s="41">
        <v>318.77728999999999</v>
      </c>
      <c r="I61" s="41">
        <f t="shared" si="9"/>
        <v>1279.3805087872045</v>
      </c>
      <c r="J61" s="41">
        <v>223.144103</v>
      </c>
      <c r="K61" s="41">
        <f t="shared" si="10"/>
        <v>895.56635615104312</v>
      </c>
      <c r="L61" s="41">
        <f t="shared" si="11"/>
        <v>288.18096563616132</v>
      </c>
      <c r="M61" s="36"/>
      <c r="N61" s="26"/>
      <c r="O61" s="26"/>
      <c r="P61" s="26"/>
      <c r="Q61" s="27"/>
      <c r="R61" s="27"/>
      <c r="S61" s="27"/>
      <c r="T61" s="27"/>
      <c r="U61" s="27"/>
      <c r="V61" s="27"/>
      <c r="W61" s="27"/>
      <c r="X61" s="27"/>
      <c r="Y61" s="27"/>
    </row>
    <row r="62" spans="1:25" s="22" customFormat="1" x14ac:dyDescent="0.2">
      <c r="A62" s="30" t="s">
        <v>50</v>
      </c>
      <c r="B62" s="38">
        <v>37408</v>
      </c>
      <c r="C62" s="39">
        <v>34.648780000000002</v>
      </c>
      <c r="D62" s="39">
        <v>116.3</v>
      </c>
      <c r="E62" s="28">
        <v>148.19999999999999</v>
      </c>
      <c r="F62" s="39">
        <f t="shared" si="7"/>
        <v>3.3565395376114249</v>
      </c>
      <c r="G62" s="39">
        <f t="shared" si="8"/>
        <v>4.27720687423915</v>
      </c>
      <c r="H62" s="41">
        <v>1119.3499999999999</v>
      </c>
      <c r="I62" s="41">
        <f t="shared" si="9"/>
        <v>3757.1425314253484</v>
      </c>
      <c r="J62" s="41">
        <v>671.61</v>
      </c>
      <c r="K62" s="41">
        <f t="shared" si="10"/>
        <v>2254.2855188552089</v>
      </c>
      <c r="L62" s="41">
        <f t="shared" si="11"/>
        <v>1055.1170125701397</v>
      </c>
      <c r="M62" s="36"/>
      <c r="N62" s="26"/>
      <c r="O62" s="26"/>
      <c r="P62" s="26"/>
      <c r="Q62" s="27"/>
      <c r="R62" s="27"/>
      <c r="S62" s="27"/>
      <c r="T62" s="27"/>
      <c r="U62" s="27"/>
      <c r="V62" s="27"/>
      <c r="W62" s="27"/>
      <c r="X62" s="27"/>
      <c r="Y62" s="27"/>
    </row>
    <row r="63" spans="1:25" s="22" customFormat="1" x14ac:dyDescent="0.2">
      <c r="A63" s="30" t="s">
        <v>51</v>
      </c>
      <c r="B63" s="38">
        <v>37469</v>
      </c>
      <c r="C63" s="39">
        <v>36.760509999999996</v>
      </c>
      <c r="D63" s="39">
        <v>116.3</v>
      </c>
      <c r="E63" s="28">
        <v>148.19999999999999</v>
      </c>
      <c r="F63" s="39">
        <f t="shared" si="7"/>
        <v>3.1637210691581812</v>
      </c>
      <c r="G63" s="39">
        <f t="shared" si="8"/>
        <v>4.0315001070442165</v>
      </c>
      <c r="H63" s="41">
        <v>1274.70171</v>
      </c>
      <c r="I63" s="41">
        <f t="shared" si="9"/>
        <v>4032.8006568189621</v>
      </c>
      <c r="J63" s="41">
        <v>764.82102600000007</v>
      </c>
      <c r="K63" s="41">
        <f t="shared" si="10"/>
        <v>2419.6803940913774</v>
      </c>
      <c r="L63" s="41">
        <f t="shared" si="11"/>
        <v>1103.2395787275846</v>
      </c>
      <c r="M63" s="36"/>
      <c r="N63" s="26"/>
      <c r="O63" s="26"/>
      <c r="P63" s="26"/>
      <c r="Q63" s="27"/>
      <c r="R63" s="27"/>
      <c r="S63" s="27"/>
      <c r="T63" s="27"/>
      <c r="U63" s="27"/>
      <c r="V63" s="27"/>
      <c r="W63" s="27"/>
      <c r="X63" s="27"/>
      <c r="Y63" s="27"/>
    </row>
    <row r="64" spans="1:25" s="22" customFormat="1" x14ac:dyDescent="0.2">
      <c r="A64" s="30" t="s">
        <v>52</v>
      </c>
      <c r="B64" s="38">
        <v>37500</v>
      </c>
      <c r="C64" s="39">
        <v>38.407380000000003</v>
      </c>
      <c r="D64" s="39">
        <v>116.3</v>
      </c>
      <c r="E64" s="28">
        <v>148.19999999999999</v>
      </c>
      <c r="F64" s="39">
        <f t="shared" si="7"/>
        <v>3.0280638773069133</v>
      </c>
      <c r="G64" s="39">
        <f t="shared" si="8"/>
        <v>3.8586334188898066</v>
      </c>
      <c r="H64" s="41">
        <v>515.28384000000005</v>
      </c>
      <c r="I64" s="41">
        <f t="shared" si="9"/>
        <v>1560.3123824639954</v>
      </c>
      <c r="J64" s="41">
        <v>309.17030399999999</v>
      </c>
      <c r="K64" s="41">
        <f t="shared" si="10"/>
        <v>936.18742947839701</v>
      </c>
      <c r="L64" s="41">
        <f t="shared" si="11"/>
        <v>418.01141698559832</v>
      </c>
      <c r="M64" s="36"/>
      <c r="N64" s="26"/>
      <c r="O64" s="26"/>
      <c r="P64" s="26"/>
      <c r="Q64" s="27"/>
      <c r="R64" s="27"/>
      <c r="S64" s="27"/>
      <c r="T64" s="27"/>
      <c r="U64" s="27"/>
      <c r="V64" s="27"/>
      <c r="W64" s="27"/>
      <c r="X64" s="27"/>
      <c r="Y64" s="27"/>
    </row>
    <row r="65" spans="1:25" s="22" customFormat="1" x14ac:dyDescent="0.2">
      <c r="A65" s="30" t="s">
        <v>53</v>
      </c>
      <c r="B65" s="38">
        <v>37803</v>
      </c>
      <c r="C65" s="39">
        <v>47.331879999999998</v>
      </c>
      <c r="D65" s="39">
        <v>116.3</v>
      </c>
      <c r="E65" s="28">
        <v>148.19999999999999</v>
      </c>
      <c r="F65" s="39">
        <f t="shared" si="7"/>
        <v>2.4571176974166251</v>
      </c>
      <c r="G65" s="39">
        <f t="shared" si="8"/>
        <v>3.131082052941907</v>
      </c>
      <c r="H65" s="41">
        <v>1250</v>
      </c>
      <c r="I65" s="41">
        <f t="shared" si="9"/>
        <v>3071.3971217707813</v>
      </c>
      <c r="J65" s="41">
        <v>625</v>
      </c>
      <c r="K65" s="41">
        <f t="shared" si="10"/>
        <v>1535.6985608853906</v>
      </c>
      <c r="L65" s="41">
        <f t="shared" si="11"/>
        <v>910.69856088539063</v>
      </c>
      <c r="M65" s="36"/>
      <c r="N65" s="26"/>
      <c r="O65" s="26"/>
      <c r="P65" s="26"/>
      <c r="Q65" s="27"/>
      <c r="R65" s="27"/>
      <c r="S65" s="27"/>
      <c r="T65" s="27"/>
      <c r="U65" s="27"/>
      <c r="V65" s="27"/>
      <c r="W65" s="27"/>
      <c r="X65" s="27"/>
      <c r="Y65" s="27"/>
    </row>
    <row r="66" spans="1:25" s="22" customFormat="1" x14ac:dyDescent="0.2">
      <c r="A66" s="30" t="s">
        <v>54</v>
      </c>
      <c r="B66" s="38">
        <v>38018</v>
      </c>
      <c r="C66" s="39">
        <v>53.33484</v>
      </c>
      <c r="D66" s="39">
        <v>116.3</v>
      </c>
      <c r="E66" s="28">
        <v>148.19999999999999</v>
      </c>
      <c r="F66" s="39">
        <f t="shared" si="7"/>
        <v>2.1805633990839759</v>
      </c>
      <c r="G66" s="39">
        <f t="shared" si="8"/>
        <v>2.7786715025300532</v>
      </c>
      <c r="H66" s="41">
        <v>480</v>
      </c>
      <c r="I66" s="41">
        <f t="shared" si="9"/>
        <v>1046.6704315603083</v>
      </c>
      <c r="J66" s="41">
        <v>288</v>
      </c>
      <c r="K66" s="41">
        <f t="shared" si="10"/>
        <v>628.00225893618506</v>
      </c>
      <c r="L66" s="41">
        <f t="shared" si="11"/>
        <v>226.66817262412326</v>
      </c>
      <c r="M66" s="36"/>
      <c r="N66" s="26"/>
      <c r="O66" s="26"/>
      <c r="P66" s="26"/>
      <c r="Q66" s="27"/>
      <c r="R66" s="30"/>
      <c r="S66" s="30"/>
      <c r="T66" s="30"/>
      <c r="U66" s="30"/>
      <c r="V66" s="30"/>
      <c r="W66" s="30"/>
      <c r="X66" s="30"/>
      <c r="Y66" s="27"/>
    </row>
    <row r="67" spans="1:25" s="22" customFormat="1" x14ac:dyDescent="0.2">
      <c r="A67" s="30" t="s">
        <v>55</v>
      </c>
      <c r="B67" s="38">
        <v>38473</v>
      </c>
      <c r="C67" s="39">
        <v>65.539950000000005</v>
      </c>
      <c r="D67" s="39">
        <v>116.3</v>
      </c>
      <c r="E67" s="28">
        <v>148.19999999999999</v>
      </c>
      <c r="F67" s="39">
        <f t="shared" si="7"/>
        <v>1.7744902155097766</v>
      </c>
      <c r="G67" s="39">
        <f t="shared" si="8"/>
        <v>2.2612162505464219</v>
      </c>
      <c r="H67" s="41">
        <v>540</v>
      </c>
      <c r="I67" s="41">
        <f t="shared" si="9"/>
        <v>958.2247163752794</v>
      </c>
      <c r="J67" s="41">
        <v>270</v>
      </c>
      <c r="K67" s="41">
        <f t="shared" si="10"/>
        <v>479.1123581876397</v>
      </c>
      <c r="L67" s="41">
        <f t="shared" si="11"/>
        <v>209.1123581876397</v>
      </c>
      <c r="M67" s="36"/>
      <c r="N67" s="26"/>
      <c r="O67" s="26"/>
      <c r="P67" s="26"/>
      <c r="Q67" s="27"/>
      <c r="R67" s="30"/>
      <c r="S67" s="30"/>
      <c r="T67" s="30"/>
      <c r="U67" s="30"/>
      <c r="V67" s="30"/>
      <c r="W67" s="30"/>
      <c r="X67" s="30"/>
      <c r="Y67" s="30"/>
    </row>
    <row r="68" spans="1:25" s="22" customFormat="1" x14ac:dyDescent="0.2">
      <c r="A68" s="30" t="s">
        <v>56</v>
      </c>
      <c r="B68" s="38">
        <v>38203</v>
      </c>
      <c r="C68" s="39">
        <v>58.4345</v>
      </c>
      <c r="D68" s="39">
        <v>116.3</v>
      </c>
      <c r="E68" s="28">
        <v>148.19999999999999</v>
      </c>
      <c r="F68" s="39">
        <f t="shared" si="7"/>
        <v>1.9902626017164518</v>
      </c>
      <c r="G68" s="39">
        <f t="shared" si="8"/>
        <v>2.5361729800032515</v>
      </c>
      <c r="H68" s="41">
        <v>198.28</v>
      </c>
      <c r="I68" s="41">
        <f t="shared" si="9"/>
        <v>394.62926866833806</v>
      </c>
      <c r="J68" s="41">
        <v>79.311999999999998</v>
      </c>
      <c r="K68" s="41">
        <f t="shared" si="10"/>
        <v>157.85170746733522</v>
      </c>
      <c r="L68" s="41">
        <f t="shared" si="11"/>
        <v>117.80956120100284</v>
      </c>
      <c r="M68" s="36"/>
      <c r="N68" s="26"/>
      <c r="O68" s="26"/>
      <c r="P68" s="26"/>
      <c r="Q68" s="27"/>
      <c r="R68" s="30"/>
      <c r="S68" s="30"/>
      <c r="T68" s="30"/>
      <c r="U68" s="30"/>
      <c r="V68" s="30"/>
      <c r="W68" s="30"/>
      <c r="X68" s="30"/>
      <c r="Y68" s="30"/>
    </row>
    <row r="69" spans="1:25" s="22" customFormat="1" x14ac:dyDescent="0.2">
      <c r="A69" s="30" t="s">
        <v>57</v>
      </c>
      <c r="B69" s="38">
        <v>38995</v>
      </c>
      <c r="C69" s="39">
        <v>79.151380000000003</v>
      </c>
      <c r="D69" s="39">
        <v>116.3</v>
      </c>
      <c r="E69" s="28">
        <v>148.19999999999999</v>
      </c>
      <c r="F69" s="39">
        <f t="shared" si="7"/>
        <v>1.4693363526953036</v>
      </c>
      <c r="G69" s="39">
        <f t="shared" si="8"/>
        <v>1.8723615431594494</v>
      </c>
      <c r="H69" s="41">
        <v>4868</v>
      </c>
      <c r="I69" s="41">
        <f t="shared" si="9"/>
        <v>7152.7293649207377</v>
      </c>
      <c r="J69" s="41">
        <v>973.6</v>
      </c>
      <c r="K69" s="41">
        <f t="shared" si="10"/>
        <v>1430.5458729841475</v>
      </c>
      <c r="L69" s="41">
        <f t="shared" si="11"/>
        <v>1827.7834919365901</v>
      </c>
      <c r="M69" s="36"/>
      <c r="N69" s="26"/>
      <c r="O69" s="26"/>
      <c r="P69" s="26"/>
      <c r="Q69" s="26"/>
      <c r="R69" s="27"/>
      <c r="S69" s="30"/>
      <c r="T69" s="30"/>
      <c r="U69" s="30"/>
      <c r="V69" s="30"/>
      <c r="W69" s="30"/>
      <c r="X69" s="30"/>
      <c r="Y69" s="30"/>
    </row>
    <row r="70" spans="1:25" s="22" customFormat="1" x14ac:dyDescent="0.2">
      <c r="A70" s="30" t="s">
        <v>51</v>
      </c>
      <c r="B70" s="38">
        <v>37469</v>
      </c>
      <c r="C70" s="39">
        <v>36.760509999999996</v>
      </c>
      <c r="D70" s="39">
        <v>116.3</v>
      </c>
      <c r="E70" s="28">
        <v>148.19999999999999</v>
      </c>
      <c r="F70" s="39">
        <f t="shared" si="7"/>
        <v>3.1637210691581812</v>
      </c>
      <c r="G70" s="39">
        <f t="shared" si="8"/>
        <v>4.0315001070442165</v>
      </c>
      <c r="H70" s="41">
        <v>1274.70171</v>
      </c>
      <c r="I70" s="41">
        <f t="shared" si="9"/>
        <v>4032.8006568189621</v>
      </c>
      <c r="J70" s="41">
        <v>764.82102600000007</v>
      </c>
      <c r="K70" s="41">
        <f t="shared" si="10"/>
        <v>2419.6803940913774</v>
      </c>
      <c r="L70" s="41">
        <f t="shared" si="11"/>
        <v>1103.2395787275846</v>
      </c>
      <c r="M70" s="36"/>
      <c r="N70" s="26"/>
      <c r="O70" s="26"/>
      <c r="P70" s="26"/>
      <c r="Q70" s="27"/>
      <c r="R70" s="27"/>
      <c r="S70" s="27"/>
      <c r="T70" s="27"/>
      <c r="U70" s="27"/>
      <c r="V70" s="27"/>
      <c r="W70" s="27"/>
      <c r="X70" s="27"/>
      <c r="Y70" s="27"/>
    </row>
    <row r="71" spans="1:25" s="22" customFormat="1" x14ac:dyDescent="0.2">
      <c r="A71" s="30" t="s">
        <v>52</v>
      </c>
      <c r="B71" s="38">
        <v>37500</v>
      </c>
      <c r="C71" s="39">
        <v>38.407380000000003</v>
      </c>
      <c r="D71" s="39">
        <v>116.3</v>
      </c>
      <c r="E71" s="28">
        <v>148.19999999999999</v>
      </c>
      <c r="F71" s="39">
        <f t="shared" si="7"/>
        <v>3.0280638773069133</v>
      </c>
      <c r="G71" s="39">
        <f t="shared" si="8"/>
        <v>3.8586334188898066</v>
      </c>
      <c r="H71" s="41">
        <v>515.28384000000005</v>
      </c>
      <c r="I71" s="41">
        <f t="shared" si="9"/>
        <v>1560.3123824639954</v>
      </c>
      <c r="J71" s="41">
        <v>309.17030399999999</v>
      </c>
      <c r="K71" s="41">
        <f t="shared" si="10"/>
        <v>936.18742947839701</v>
      </c>
      <c r="L71" s="41">
        <f t="shared" si="11"/>
        <v>418.01141698559832</v>
      </c>
      <c r="M71" s="36"/>
      <c r="N71" s="26"/>
      <c r="O71" s="26"/>
      <c r="P71" s="26"/>
      <c r="Q71" s="27"/>
      <c r="R71" s="27"/>
      <c r="S71" s="27"/>
      <c r="T71" s="27"/>
      <c r="U71" s="27"/>
      <c r="V71" s="27"/>
      <c r="W71" s="27"/>
      <c r="X71" s="27"/>
      <c r="Y71" s="27"/>
    </row>
    <row r="72" spans="1:25" s="22" customFormat="1" x14ac:dyDescent="0.2">
      <c r="A72" s="30" t="s">
        <v>53</v>
      </c>
      <c r="B72" s="38">
        <v>37803</v>
      </c>
      <c r="C72" s="39">
        <v>47.331879999999998</v>
      </c>
      <c r="D72" s="39">
        <v>116.3</v>
      </c>
      <c r="E72" s="28">
        <v>148.19999999999999</v>
      </c>
      <c r="F72" s="39">
        <f t="shared" si="7"/>
        <v>2.4571176974166251</v>
      </c>
      <c r="G72" s="39">
        <f t="shared" si="8"/>
        <v>3.131082052941907</v>
      </c>
      <c r="H72" s="41">
        <v>1250</v>
      </c>
      <c r="I72" s="41">
        <f t="shared" si="9"/>
        <v>3071.3971217707813</v>
      </c>
      <c r="J72" s="41">
        <v>625</v>
      </c>
      <c r="K72" s="41">
        <f t="shared" si="10"/>
        <v>1535.6985608853906</v>
      </c>
      <c r="L72" s="41">
        <f t="shared" si="11"/>
        <v>910.69856088539063</v>
      </c>
      <c r="M72" s="36"/>
      <c r="N72" s="26"/>
      <c r="O72" s="26"/>
      <c r="P72" s="26"/>
      <c r="Q72" s="27"/>
      <c r="R72" s="27"/>
      <c r="S72" s="27"/>
      <c r="T72" s="27"/>
      <c r="U72" s="27"/>
      <c r="V72" s="27"/>
      <c r="W72" s="27"/>
      <c r="X72" s="27"/>
      <c r="Y72" s="27"/>
    </row>
    <row r="73" spans="1:25" s="22" customFormat="1" x14ac:dyDescent="0.2">
      <c r="A73" s="30" t="s">
        <v>54</v>
      </c>
      <c r="B73" s="38">
        <v>38018</v>
      </c>
      <c r="C73" s="39">
        <v>53.33484</v>
      </c>
      <c r="D73" s="39">
        <v>116.3</v>
      </c>
      <c r="E73" s="28">
        <v>148.19999999999999</v>
      </c>
      <c r="F73" s="39">
        <f t="shared" si="7"/>
        <v>2.1805633990839759</v>
      </c>
      <c r="G73" s="39">
        <f t="shared" si="8"/>
        <v>2.7786715025300532</v>
      </c>
      <c r="H73" s="41">
        <v>480</v>
      </c>
      <c r="I73" s="41">
        <f t="shared" si="9"/>
        <v>1046.6704315603083</v>
      </c>
      <c r="J73" s="41">
        <v>288</v>
      </c>
      <c r="K73" s="41">
        <f t="shared" si="10"/>
        <v>628.00225893618506</v>
      </c>
      <c r="L73" s="41">
        <f t="shared" si="11"/>
        <v>226.66817262412326</v>
      </c>
      <c r="M73" s="36"/>
      <c r="N73" s="26"/>
      <c r="O73" s="26"/>
      <c r="P73" s="26"/>
      <c r="Q73" s="27"/>
      <c r="R73" s="30"/>
      <c r="S73" s="30"/>
      <c r="T73" s="30"/>
      <c r="U73" s="30"/>
      <c r="V73" s="30"/>
      <c r="W73" s="30"/>
      <c r="X73" s="30"/>
      <c r="Y73" s="27"/>
    </row>
    <row r="74" spans="1:25" s="22" customFormat="1" x14ac:dyDescent="0.2">
      <c r="A74" s="30" t="s">
        <v>55</v>
      </c>
      <c r="B74" s="38">
        <v>38473</v>
      </c>
      <c r="C74" s="39">
        <v>65.539950000000005</v>
      </c>
      <c r="D74" s="39">
        <v>116.3</v>
      </c>
      <c r="E74" s="28">
        <v>148.19999999999999</v>
      </c>
      <c r="F74" s="39">
        <f t="shared" si="7"/>
        <v>1.7744902155097766</v>
      </c>
      <c r="G74" s="39">
        <f t="shared" si="8"/>
        <v>2.2612162505464219</v>
      </c>
      <c r="H74" s="41">
        <v>540</v>
      </c>
      <c r="I74" s="41">
        <f t="shared" si="9"/>
        <v>958.2247163752794</v>
      </c>
      <c r="J74" s="41">
        <v>270</v>
      </c>
      <c r="K74" s="41">
        <f t="shared" si="10"/>
        <v>479.1123581876397</v>
      </c>
      <c r="L74" s="41">
        <f t="shared" si="11"/>
        <v>209.1123581876397</v>
      </c>
      <c r="M74" s="36"/>
      <c r="N74" s="26"/>
      <c r="O74" s="26"/>
      <c r="P74" s="26"/>
      <c r="Q74" s="27"/>
      <c r="R74" s="30"/>
      <c r="S74" s="30"/>
      <c r="T74" s="30"/>
      <c r="U74" s="30"/>
      <c r="V74" s="30"/>
      <c r="W74" s="30"/>
      <c r="X74" s="30"/>
      <c r="Y74" s="30"/>
    </row>
    <row r="75" spans="1:25" s="22" customFormat="1" x14ac:dyDescent="0.2">
      <c r="A75" s="30" t="s">
        <v>56</v>
      </c>
      <c r="B75" s="38">
        <v>38203</v>
      </c>
      <c r="C75" s="39">
        <v>58.4345</v>
      </c>
      <c r="D75" s="39">
        <v>116.3</v>
      </c>
      <c r="E75" s="28">
        <v>148.19999999999999</v>
      </c>
      <c r="F75" s="39">
        <f t="shared" si="7"/>
        <v>1.9902626017164518</v>
      </c>
      <c r="G75" s="39">
        <f t="shared" si="8"/>
        <v>2.5361729800032515</v>
      </c>
      <c r="H75" s="41">
        <v>198.28</v>
      </c>
      <c r="I75" s="41">
        <f t="shared" si="9"/>
        <v>394.62926866833806</v>
      </c>
      <c r="J75" s="41">
        <v>79.311999999999998</v>
      </c>
      <c r="K75" s="41">
        <f t="shared" si="10"/>
        <v>157.85170746733522</v>
      </c>
      <c r="L75" s="41">
        <f t="shared" si="11"/>
        <v>117.80956120100284</v>
      </c>
      <c r="M75" s="36"/>
      <c r="N75" s="26"/>
      <c r="O75" s="26"/>
      <c r="P75" s="26"/>
      <c r="Q75" s="27"/>
      <c r="R75" s="30"/>
      <c r="S75" s="30"/>
      <c r="T75" s="30"/>
      <c r="U75" s="30"/>
      <c r="V75" s="30"/>
      <c r="W75" s="30"/>
      <c r="X75" s="30"/>
      <c r="Y75" s="30"/>
    </row>
    <row r="76" spans="1:25" s="22" customFormat="1" x14ac:dyDescent="0.2">
      <c r="A76" s="30" t="s">
        <v>57</v>
      </c>
      <c r="B76" s="38">
        <v>38995</v>
      </c>
      <c r="C76" s="39">
        <v>79.151380000000003</v>
      </c>
      <c r="D76" s="39">
        <v>116.3</v>
      </c>
      <c r="E76" s="28">
        <v>148.19999999999999</v>
      </c>
      <c r="F76" s="39">
        <f t="shared" si="7"/>
        <v>1.4693363526953036</v>
      </c>
      <c r="G76" s="39">
        <f t="shared" si="8"/>
        <v>1.8723615431594494</v>
      </c>
      <c r="H76" s="41">
        <v>4868</v>
      </c>
      <c r="I76" s="41">
        <f t="shared" si="9"/>
        <v>7152.7293649207377</v>
      </c>
      <c r="J76" s="41">
        <v>973.6</v>
      </c>
      <c r="K76" s="41">
        <f t="shared" si="10"/>
        <v>1430.5458729841475</v>
      </c>
      <c r="L76" s="41">
        <f t="shared" si="11"/>
        <v>1827.7834919365901</v>
      </c>
      <c r="M76" s="36"/>
      <c r="N76" s="26"/>
      <c r="O76" s="26"/>
      <c r="P76" s="26"/>
      <c r="Q76" s="26"/>
      <c r="R76" s="27"/>
      <c r="S76" s="30"/>
      <c r="T76" s="30"/>
      <c r="U76" s="30"/>
      <c r="V76" s="30"/>
      <c r="W76" s="30"/>
      <c r="X76" s="30"/>
      <c r="Y76" s="30"/>
    </row>
    <row r="77" spans="1:25" s="22" customFormat="1" x14ac:dyDescent="0.2">
      <c r="A77" s="30" t="s">
        <v>58</v>
      </c>
      <c r="B77" s="38">
        <v>39043</v>
      </c>
      <c r="C77" s="39">
        <v>80.187479999999994</v>
      </c>
      <c r="D77" s="39">
        <v>116.3</v>
      </c>
      <c r="E77" s="28">
        <v>148.19999999999999</v>
      </c>
      <c r="F77" s="39">
        <f t="shared" si="7"/>
        <v>1.450351102192013</v>
      </c>
      <c r="G77" s="39">
        <f t="shared" si="8"/>
        <v>1.8481688163788164</v>
      </c>
      <c r="H77" s="41">
        <v>1843.15786</v>
      </c>
      <c r="I77" s="41">
        <f t="shared" si="9"/>
        <v>2673.2260337648722</v>
      </c>
      <c r="J77" s="41">
        <v>1105.894716</v>
      </c>
      <c r="K77" s="41">
        <f t="shared" si="10"/>
        <v>1603.9356202589233</v>
      </c>
      <c r="L77" s="41">
        <f t="shared" si="11"/>
        <v>332.02726950594888</v>
      </c>
      <c r="M77" s="36"/>
      <c r="N77" s="26"/>
      <c r="O77" s="26"/>
      <c r="P77" s="26"/>
      <c r="Q77" s="26"/>
      <c r="R77" s="27"/>
      <c r="S77" s="30"/>
      <c r="T77" s="30"/>
      <c r="U77" s="30"/>
      <c r="V77" s="30"/>
      <c r="W77" s="30"/>
      <c r="X77" s="30"/>
      <c r="Y77" s="30"/>
    </row>
    <row r="78" spans="1:25" s="22" customFormat="1" x14ac:dyDescent="0.2">
      <c r="A78" s="30" t="s">
        <v>59</v>
      </c>
      <c r="B78" s="38">
        <v>39115</v>
      </c>
      <c r="C78" s="39">
        <v>84.436520000000002</v>
      </c>
      <c r="D78" s="39">
        <v>116.3</v>
      </c>
      <c r="E78" s="28">
        <v>148.19999999999999</v>
      </c>
      <c r="F78" s="39">
        <f t="shared" si="7"/>
        <v>1.3773660970395274</v>
      </c>
      <c r="G78" s="39">
        <f t="shared" si="8"/>
        <v>1.7551647083513151</v>
      </c>
      <c r="H78" s="41">
        <v>517.54380000000003</v>
      </c>
      <c r="I78" s="41">
        <f t="shared" si="9"/>
        <v>712.84728385300582</v>
      </c>
      <c r="J78" s="41">
        <v>94.883030000000005</v>
      </c>
      <c r="K78" s="41">
        <f t="shared" si="10"/>
        <v>130.68866870638439</v>
      </c>
      <c r="L78" s="41">
        <f t="shared" si="11"/>
        <v>159.49784514662139</v>
      </c>
      <c r="M78" s="36"/>
      <c r="N78" s="26"/>
      <c r="O78" s="26"/>
      <c r="P78" s="26"/>
      <c r="Q78" s="26"/>
      <c r="R78" s="27"/>
      <c r="S78" s="30"/>
      <c r="T78" s="30"/>
      <c r="U78" s="30"/>
      <c r="V78" s="30"/>
      <c r="W78" s="30"/>
      <c r="X78" s="30"/>
      <c r="Y78" s="30"/>
    </row>
    <row r="79" spans="1:25" s="22" customFormat="1" x14ac:dyDescent="0.2">
      <c r="A79" s="30" t="s">
        <v>60</v>
      </c>
      <c r="B79" s="38">
        <v>39121</v>
      </c>
      <c r="C79" s="39">
        <f>+C78</f>
        <v>84.436520000000002</v>
      </c>
      <c r="D79" s="39">
        <v>116.3</v>
      </c>
      <c r="E79" s="28">
        <v>148.19999999999999</v>
      </c>
      <c r="F79" s="39">
        <f t="shared" si="7"/>
        <v>1.3773660970395274</v>
      </c>
      <c r="G79" s="39">
        <f t="shared" si="8"/>
        <v>1.7551647083513151</v>
      </c>
      <c r="H79" s="41">
        <v>105.26329</v>
      </c>
      <c r="I79" s="41">
        <f t="shared" si="9"/>
        <v>144.98608690883992</v>
      </c>
      <c r="J79" s="41">
        <v>19.298269833333336</v>
      </c>
      <c r="K79" s="41">
        <f t="shared" si="10"/>
        <v>26.580782599953988</v>
      </c>
      <c r="L79" s="41">
        <f t="shared" si="11"/>
        <v>32.440284142219269</v>
      </c>
      <c r="M79" s="36"/>
      <c r="N79" s="26"/>
      <c r="O79" s="26"/>
      <c r="P79" s="26"/>
      <c r="Q79" s="26"/>
      <c r="R79" s="27"/>
      <c r="S79" s="30"/>
      <c r="T79" s="30"/>
      <c r="U79" s="30"/>
      <c r="V79" s="30"/>
      <c r="W79" s="30"/>
      <c r="X79" s="30"/>
      <c r="Y79" s="30"/>
    </row>
    <row r="80" spans="1:25" s="22" customFormat="1" x14ac:dyDescent="0.2">
      <c r="A80" s="30" t="s">
        <v>65</v>
      </c>
      <c r="B80" s="38">
        <v>39169</v>
      </c>
      <c r="C80" s="39">
        <f>+C59</f>
        <v>83.812529999999995</v>
      </c>
      <c r="D80" s="39">
        <v>116.3</v>
      </c>
      <c r="E80" s="28">
        <v>148.19999999999999</v>
      </c>
      <c r="F80" s="39">
        <f t="shared" si="1"/>
        <v>1.3876206815377128</v>
      </c>
      <c r="G80" s="39">
        <f t="shared" si="2"/>
        <v>1.7682320292681775</v>
      </c>
      <c r="H80" s="41">
        <v>273.60000000000002</v>
      </c>
      <c r="I80" s="41">
        <f t="shared" si="3"/>
        <v>379.65301846871824</v>
      </c>
      <c r="J80" s="41">
        <v>50.16</v>
      </c>
      <c r="K80" s="41">
        <f t="shared" si="4"/>
        <v>69.603053385931673</v>
      </c>
      <c r="L80" s="41">
        <f t="shared" si="0"/>
        <v>86.609965082786545</v>
      </c>
      <c r="M80" s="36"/>
      <c r="N80" s="26"/>
      <c r="O80" s="26"/>
      <c r="P80" s="26"/>
      <c r="Q80" s="26"/>
      <c r="R80" s="27"/>
      <c r="S80" s="30"/>
      <c r="T80" s="30"/>
      <c r="U80" s="30"/>
      <c r="V80" s="30"/>
      <c r="W80" s="30"/>
      <c r="X80" s="30"/>
      <c r="Y80" s="30"/>
    </row>
    <row r="81" spans="1:25" s="22" customFormat="1" x14ac:dyDescent="0.2">
      <c r="A81" s="30" t="s">
        <v>66</v>
      </c>
      <c r="B81" s="38">
        <v>39169</v>
      </c>
      <c r="C81" s="39">
        <f t="shared" si="6"/>
        <v>83.812529999999995</v>
      </c>
      <c r="D81" s="39">
        <v>116.3</v>
      </c>
      <c r="E81" s="28">
        <v>148.19999999999999</v>
      </c>
      <c r="F81" s="39">
        <f t="shared" si="1"/>
        <v>1.3876206815377128</v>
      </c>
      <c r="G81" s="39">
        <f t="shared" si="2"/>
        <v>1.7682320292681775</v>
      </c>
      <c r="H81" s="41">
        <v>285</v>
      </c>
      <c r="I81" s="41">
        <f t="shared" si="3"/>
        <v>395.47189423824813</v>
      </c>
      <c r="J81" s="41">
        <v>52.25</v>
      </c>
      <c r="K81" s="41">
        <f t="shared" si="4"/>
        <v>72.503180610345495</v>
      </c>
      <c r="L81" s="41">
        <f t="shared" si="0"/>
        <v>90.21871362790263</v>
      </c>
      <c r="M81" s="36"/>
      <c r="N81" s="26"/>
      <c r="O81" s="26"/>
      <c r="P81" s="26"/>
      <c r="Q81" s="26"/>
      <c r="R81" s="27"/>
      <c r="S81" s="30"/>
      <c r="T81" s="30"/>
      <c r="U81" s="30"/>
      <c r="V81" s="30"/>
      <c r="W81" s="30"/>
      <c r="X81" s="30"/>
      <c r="Y81" s="30"/>
    </row>
    <row r="82" spans="1:25" s="22" customFormat="1" x14ac:dyDescent="0.2">
      <c r="A82" s="30" t="s">
        <v>67</v>
      </c>
      <c r="B82" s="38">
        <v>39169</v>
      </c>
      <c r="C82" s="39">
        <f t="shared" si="6"/>
        <v>83.812529999999995</v>
      </c>
      <c r="D82" s="39">
        <v>116.3</v>
      </c>
      <c r="E82" s="28">
        <v>148.19999999999999</v>
      </c>
      <c r="F82" s="39">
        <f t="shared" si="1"/>
        <v>1.3876206815377128</v>
      </c>
      <c r="G82" s="39">
        <f t="shared" si="2"/>
        <v>1.7682320292681775</v>
      </c>
      <c r="H82" s="41">
        <v>513</v>
      </c>
      <c r="I82" s="41">
        <f t="shared" si="3"/>
        <v>711.84940962884662</v>
      </c>
      <c r="J82" s="41">
        <v>94.05</v>
      </c>
      <c r="K82" s="41">
        <f t="shared" si="4"/>
        <v>130.50572509862189</v>
      </c>
      <c r="L82" s="41">
        <f t="shared" si="0"/>
        <v>162.39368453022473</v>
      </c>
      <c r="M82" s="36"/>
      <c r="N82" s="26"/>
      <c r="O82" s="26"/>
      <c r="P82" s="26"/>
      <c r="Q82" s="26"/>
      <c r="R82" s="27"/>
      <c r="S82" s="30"/>
      <c r="T82" s="30"/>
      <c r="U82" s="30"/>
      <c r="V82" s="30"/>
      <c r="W82" s="30"/>
      <c r="X82" s="30"/>
      <c r="Y82" s="30"/>
    </row>
    <row r="83" spans="1:25" s="22" customFormat="1" x14ac:dyDescent="0.2">
      <c r="A83" s="30" t="s">
        <v>68</v>
      </c>
      <c r="B83" s="38">
        <v>39169</v>
      </c>
      <c r="C83" s="39">
        <f t="shared" si="6"/>
        <v>83.812529999999995</v>
      </c>
      <c r="D83" s="39">
        <v>116.3</v>
      </c>
      <c r="E83" s="28">
        <v>148.19999999999999</v>
      </c>
      <c r="F83" s="39">
        <f t="shared" si="1"/>
        <v>1.3876206815377128</v>
      </c>
      <c r="G83" s="39">
        <f t="shared" si="2"/>
        <v>1.7682320292681775</v>
      </c>
      <c r="H83" s="41">
        <v>1995</v>
      </c>
      <c r="I83" s="41">
        <f t="shared" si="3"/>
        <v>2768.3032596677372</v>
      </c>
      <c r="J83" s="41">
        <v>365.75</v>
      </c>
      <c r="K83" s="41">
        <f t="shared" si="4"/>
        <v>507.52226427241845</v>
      </c>
      <c r="L83" s="41">
        <f t="shared" si="0"/>
        <v>631.53099539531877</v>
      </c>
      <c r="M83" s="36"/>
      <c r="N83" s="26"/>
      <c r="O83" s="26"/>
      <c r="P83" s="26"/>
      <c r="Q83" s="26"/>
      <c r="R83" s="27"/>
      <c r="S83" s="30"/>
      <c r="T83" s="30"/>
      <c r="U83" s="30"/>
      <c r="V83" s="30"/>
      <c r="W83" s="30"/>
      <c r="X83" s="30"/>
      <c r="Y83" s="30"/>
    </row>
    <row r="84" spans="1:25" s="22" customFormat="1" x14ac:dyDescent="0.2">
      <c r="A84" s="30" t="s">
        <v>69</v>
      </c>
      <c r="B84" s="38">
        <v>39169</v>
      </c>
      <c r="C84" s="39">
        <f t="shared" si="6"/>
        <v>83.812529999999995</v>
      </c>
      <c r="D84" s="39">
        <v>116.3</v>
      </c>
      <c r="E84" s="28">
        <v>148.19999999999999</v>
      </c>
      <c r="F84" s="39">
        <f t="shared" si="1"/>
        <v>1.3876206815377128</v>
      </c>
      <c r="G84" s="39">
        <f t="shared" si="2"/>
        <v>1.7682320292681775</v>
      </c>
      <c r="H84" s="41">
        <v>745.61404000000005</v>
      </c>
      <c r="I84" s="41">
        <f t="shared" si="3"/>
        <v>1034.6294623488875</v>
      </c>
      <c r="J84" s="41">
        <v>136.69590733333337</v>
      </c>
      <c r="K84" s="41">
        <f t="shared" si="4"/>
        <v>189.68206809729608</v>
      </c>
      <c r="L84" s="41">
        <f t="shared" si="0"/>
        <v>236.02926158492474</v>
      </c>
      <c r="M84" s="36"/>
      <c r="N84" s="26"/>
      <c r="O84" s="26"/>
      <c r="P84" s="26"/>
      <c r="Q84" s="26"/>
      <c r="R84" s="27"/>
      <c r="S84" s="30"/>
      <c r="T84" s="30"/>
      <c r="U84" s="30"/>
      <c r="V84" s="30"/>
      <c r="W84" s="30"/>
      <c r="X84" s="30"/>
      <c r="Y84" s="30"/>
    </row>
    <row r="85" spans="1:25" s="22" customFormat="1" x14ac:dyDescent="0.2">
      <c r="A85" s="30" t="s">
        <v>70</v>
      </c>
      <c r="B85" s="38">
        <v>39169</v>
      </c>
      <c r="C85" s="39">
        <f t="shared" si="6"/>
        <v>83.812529999999995</v>
      </c>
      <c r="D85" s="39">
        <v>116.3</v>
      </c>
      <c r="E85" s="28">
        <v>148.19999999999999</v>
      </c>
      <c r="F85" s="39">
        <f t="shared" si="1"/>
        <v>1.3876206815377128</v>
      </c>
      <c r="G85" s="39">
        <f t="shared" si="2"/>
        <v>1.7682320292681775</v>
      </c>
      <c r="H85" s="41">
        <v>36.036410000000004</v>
      </c>
      <c r="I85" s="41">
        <f t="shared" si="3"/>
        <v>50.004867804372452</v>
      </c>
      <c r="J85" s="41">
        <v>6.6066751666666672</v>
      </c>
      <c r="K85" s="41">
        <f t="shared" si="4"/>
        <v>9.167559097468283</v>
      </c>
      <c r="L85" s="41">
        <f t="shared" si="0"/>
        <v>11.407573873570833</v>
      </c>
      <c r="M85" s="36"/>
      <c r="N85" s="26"/>
      <c r="O85" s="26"/>
      <c r="P85" s="26"/>
      <c r="Q85" s="26"/>
      <c r="R85" s="27"/>
      <c r="S85" s="30"/>
      <c r="T85" s="30"/>
      <c r="U85" s="30"/>
      <c r="V85" s="30"/>
      <c r="W85" s="30"/>
      <c r="X85" s="30"/>
      <c r="Y85" s="30"/>
    </row>
    <row r="86" spans="1:25" s="22" customFormat="1" x14ac:dyDescent="0.2">
      <c r="A86" s="30" t="s">
        <v>211</v>
      </c>
      <c r="B86" s="38">
        <v>39258</v>
      </c>
      <c r="C86" s="39">
        <v>87.995109999999997</v>
      </c>
      <c r="D86" s="39">
        <v>116.3</v>
      </c>
      <c r="E86" s="28">
        <v>148.19999999999999</v>
      </c>
      <c r="F86" s="39">
        <f t="shared" si="1"/>
        <v>1.3216643515759001</v>
      </c>
      <c r="G86" s="39">
        <f t="shared" si="2"/>
        <v>1.6841844961612071</v>
      </c>
      <c r="H86" s="41">
        <v>2072.0720700000002</v>
      </c>
      <c r="I86" s="41">
        <f t="shared" si="3"/>
        <v>2738.5837888150832</v>
      </c>
      <c r="J86" s="41">
        <v>189.93993975000001</v>
      </c>
      <c r="K86" s="41">
        <f t="shared" si="4"/>
        <v>251.03684730804929</v>
      </c>
      <c r="L86" s="41">
        <f t="shared" si="0"/>
        <v>605.41481125703376</v>
      </c>
      <c r="M86" s="36"/>
      <c r="N86" s="26"/>
      <c r="O86" s="26"/>
      <c r="P86" s="26"/>
      <c r="Q86" s="26"/>
      <c r="R86" s="27"/>
      <c r="S86" s="30"/>
      <c r="T86" s="30"/>
      <c r="U86" s="30"/>
      <c r="V86" s="30"/>
      <c r="W86" s="30"/>
      <c r="X86" s="30"/>
      <c r="Y86" s="30"/>
    </row>
    <row r="87" spans="1:25" s="22" customFormat="1" x14ac:dyDescent="0.2">
      <c r="A87" s="35" t="s">
        <v>72</v>
      </c>
      <c r="B87" s="38">
        <v>39282</v>
      </c>
      <c r="C87" s="39">
        <v>88.433300000000003</v>
      </c>
      <c r="D87" s="39">
        <v>116.3</v>
      </c>
      <c r="E87" s="28">
        <v>148.19999999999999</v>
      </c>
      <c r="F87" s="39">
        <f t="shared" si="1"/>
        <v>1.3151154599002863</v>
      </c>
      <c r="G87" s="39">
        <f t="shared" si="2"/>
        <v>1.6758393048772349</v>
      </c>
      <c r="H87" s="41">
        <v>229.36</v>
      </c>
      <c r="I87" s="41">
        <f t="shared" si="3"/>
        <v>301.6348818827297</v>
      </c>
      <c r="J87" s="41">
        <v>22.936</v>
      </c>
      <c r="K87" s="41">
        <f t="shared" si="4"/>
        <v>30.163488188272968</v>
      </c>
      <c r="L87" s="41">
        <f t="shared" si="0"/>
        <v>65.047393694456716</v>
      </c>
      <c r="M87" s="36"/>
    </row>
    <row r="88" spans="1:25" s="22" customFormat="1" x14ac:dyDescent="0.2">
      <c r="A88" s="35" t="s">
        <v>73</v>
      </c>
      <c r="B88" s="38">
        <f>+B87</f>
        <v>39282</v>
      </c>
      <c r="C88" s="39">
        <f>+C87</f>
        <v>88.433300000000003</v>
      </c>
      <c r="D88" s="39">
        <v>116.3</v>
      </c>
      <c r="E88" s="28">
        <v>148.19999999999999</v>
      </c>
      <c r="F88" s="39">
        <f t="shared" si="1"/>
        <v>1.3151154599002863</v>
      </c>
      <c r="G88" s="39">
        <f t="shared" si="2"/>
        <v>1.6758393048772349</v>
      </c>
      <c r="H88" s="41">
        <v>642.20000000000005</v>
      </c>
      <c r="I88" s="41">
        <f t="shared" si="3"/>
        <v>844.56714834796389</v>
      </c>
      <c r="J88" s="41">
        <v>64.22</v>
      </c>
      <c r="K88" s="41">
        <f t="shared" si="4"/>
        <v>84.456714834796387</v>
      </c>
      <c r="L88" s="41">
        <f t="shared" si="0"/>
        <v>182.13043351316747</v>
      </c>
      <c r="M88" s="36"/>
    </row>
    <row r="89" spans="1:25" s="22" customFormat="1" x14ac:dyDescent="0.2">
      <c r="A89" s="35" t="s">
        <v>75</v>
      </c>
      <c r="B89" s="38">
        <f>+B88</f>
        <v>39282</v>
      </c>
      <c r="C89" s="39">
        <f>+C88</f>
        <v>88.433300000000003</v>
      </c>
      <c r="D89" s="39">
        <v>116.3</v>
      </c>
      <c r="E89" s="28">
        <v>148.19999999999999</v>
      </c>
      <c r="F89" s="39">
        <f t="shared" si="1"/>
        <v>1.3151154599002863</v>
      </c>
      <c r="G89" s="39">
        <f t="shared" si="2"/>
        <v>1.6758393048772349</v>
      </c>
      <c r="H89" s="41">
        <v>440.37</v>
      </c>
      <c r="I89" s="41">
        <f t="shared" si="3"/>
        <v>579.13739507628907</v>
      </c>
      <c r="J89" s="41">
        <v>44.036999999999999</v>
      </c>
      <c r="K89" s="41">
        <f t="shared" si="4"/>
        <v>57.913739507628911</v>
      </c>
      <c r="L89" s="41">
        <f t="shared" si="0"/>
        <v>124.89065556866015</v>
      </c>
      <c r="M89" s="36"/>
    </row>
    <row r="90" spans="1:25" s="22" customFormat="1" x14ac:dyDescent="0.2">
      <c r="A90" s="35" t="s">
        <v>74</v>
      </c>
      <c r="B90" s="38">
        <f>+B88</f>
        <v>39282</v>
      </c>
      <c r="C90" s="39">
        <f>+C89</f>
        <v>88.433300000000003</v>
      </c>
      <c r="D90" s="39">
        <v>116.3</v>
      </c>
      <c r="E90" s="28">
        <v>148.19999999999999</v>
      </c>
      <c r="F90" s="39">
        <f t="shared" si="1"/>
        <v>1.3151154599002863</v>
      </c>
      <c r="G90" s="39">
        <f t="shared" si="2"/>
        <v>1.6758393048772349</v>
      </c>
      <c r="H90" s="41">
        <v>321.11</v>
      </c>
      <c r="I90" s="41">
        <f t="shared" si="3"/>
        <v>422.29672532858098</v>
      </c>
      <c r="J90" s="41">
        <v>32.111000000000004</v>
      </c>
      <c r="K90" s="41">
        <f t="shared" si="4"/>
        <v>42.229672532858103</v>
      </c>
      <c r="L90" s="41">
        <f t="shared" si="0"/>
        <v>91.068052795722863</v>
      </c>
      <c r="M90" s="36"/>
    </row>
    <row r="91" spans="1:25" s="22" customFormat="1" x14ac:dyDescent="0.2">
      <c r="A91" s="35" t="s">
        <v>71</v>
      </c>
      <c r="B91" s="38">
        <v>39385</v>
      </c>
      <c r="C91" s="39">
        <v>92.77534</v>
      </c>
      <c r="D91" s="39">
        <v>116.3</v>
      </c>
      <c r="E91" s="28">
        <v>148.19999999999999</v>
      </c>
      <c r="F91" s="39">
        <f t="shared" si="1"/>
        <v>1.2535658721380056</v>
      </c>
      <c r="G91" s="39">
        <f t="shared" si="2"/>
        <v>1.5974072420537611</v>
      </c>
      <c r="H91" s="41">
        <v>1082.57</v>
      </c>
      <c r="I91" s="41">
        <f t="shared" si="3"/>
        <v>1357.0728062004407</v>
      </c>
      <c r="J91" s="41">
        <v>63.149916666666655</v>
      </c>
      <c r="K91" s="41">
        <f t="shared" si="4"/>
        <v>79.162580361692363</v>
      </c>
      <c r="L91" s="41">
        <f t="shared" si="0"/>
        <v>258.49014250541506</v>
      </c>
      <c r="M91" s="36"/>
    </row>
    <row r="92" spans="1:25" s="22" customFormat="1" x14ac:dyDescent="0.2">
      <c r="A92" s="35" t="s">
        <v>76</v>
      </c>
      <c r="B92" s="38">
        <v>39393</v>
      </c>
      <c r="C92" s="39">
        <v>96.812920000000005</v>
      </c>
      <c r="D92" s="39">
        <v>116.3</v>
      </c>
      <c r="E92" s="28">
        <v>148.19999999999999</v>
      </c>
      <c r="F92" s="39">
        <f t="shared" si="1"/>
        <v>1.2012859440661432</v>
      </c>
      <c r="G92" s="39">
        <f t="shared" si="2"/>
        <v>1.5307874196956355</v>
      </c>
      <c r="H92" s="41">
        <v>2720</v>
      </c>
      <c r="I92" s="41">
        <f t="shared" si="3"/>
        <v>3267.4977678599093</v>
      </c>
      <c r="J92" s="41">
        <v>158.66666666666669</v>
      </c>
      <c r="K92" s="41">
        <f t="shared" si="4"/>
        <v>190.60403645849473</v>
      </c>
      <c r="L92" s="41">
        <f t="shared" si="0"/>
        <v>515.56039806808133</v>
      </c>
      <c r="M92" s="36"/>
    </row>
    <row r="93" spans="1:25" s="7" customFormat="1" x14ac:dyDescent="0.2">
      <c r="A93" s="35" t="s">
        <v>77</v>
      </c>
      <c r="B93" s="38">
        <v>39415</v>
      </c>
      <c r="C93" s="6">
        <f>+C92</f>
        <v>96.812920000000005</v>
      </c>
      <c r="D93" s="39">
        <v>116.3</v>
      </c>
      <c r="E93" s="28">
        <v>148.19999999999999</v>
      </c>
      <c r="F93" s="6">
        <f t="shared" si="1"/>
        <v>1.2012859440661432</v>
      </c>
      <c r="G93" s="6">
        <f t="shared" si="2"/>
        <v>1.5307874196956355</v>
      </c>
      <c r="H93" s="41">
        <v>770.63</v>
      </c>
      <c r="I93" s="41">
        <f t="shared" si="3"/>
        <v>925.74698707569189</v>
      </c>
      <c r="J93" s="41">
        <v>44.953416666666669</v>
      </c>
      <c r="K93" s="41">
        <f t="shared" si="4"/>
        <v>54.001907579415366</v>
      </c>
      <c r="L93" s="41">
        <f t="shared" si="0"/>
        <v>146.06849616294321</v>
      </c>
      <c r="M93" s="36"/>
    </row>
    <row r="94" spans="1:25" s="7" customFormat="1" x14ac:dyDescent="0.2">
      <c r="A94" s="35" t="s">
        <v>80</v>
      </c>
      <c r="B94" s="38">
        <v>39403</v>
      </c>
      <c r="C94" s="6">
        <f>+C93</f>
        <v>96.812920000000005</v>
      </c>
      <c r="D94" s="39">
        <v>116.3</v>
      </c>
      <c r="E94" s="28">
        <v>148.19999999999999</v>
      </c>
      <c r="F94" s="6">
        <f t="shared" si="1"/>
        <v>1.2012859440661432</v>
      </c>
      <c r="G94" s="6">
        <f t="shared" si="2"/>
        <v>1.5307874196956355</v>
      </c>
      <c r="H94" s="41">
        <v>2890.81</v>
      </c>
      <c r="I94" s="41">
        <f t="shared" si="3"/>
        <v>3472.6894199658473</v>
      </c>
      <c r="J94" s="41">
        <v>168.63058333333336</v>
      </c>
      <c r="K94" s="41">
        <f t="shared" si="4"/>
        <v>202.57354949800779</v>
      </c>
      <c r="L94" s="41">
        <f t="shared" ref="L94:L105" si="12">(I94-H94)-(K94-J94)</f>
        <v>547.93645380117289</v>
      </c>
      <c r="M94" s="36"/>
    </row>
    <row r="95" spans="1:25" s="7" customFormat="1" x14ac:dyDescent="0.2">
      <c r="A95" s="35" t="s">
        <v>78</v>
      </c>
      <c r="B95" s="38">
        <v>39520</v>
      </c>
      <c r="C95" s="6">
        <v>107.1</v>
      </c>
      <c r="D95" s="39">
        <v>116.3</v>
      </c>
      <c r="E95" s="28">
        <v>148.19999999999999</v>
      </c>
      <c r="F95" s="6">
        <f>D95/C95</f>
        <v>1.0859010270774978</v>
      </c>
      <c r="G95" s="6">
        <f>E95/C95</f>
        <v>1.3837535014005602</v>
      </c>
      <c r="H95" s="41">
        <v>560</v>
      </c>
      <c r="I95" s="41">
        <f>H95*F95</f>
        <v>608.10457516339875</v>
      </c>
      <c r="J95" s="41">
        <v>14</v>
      </c>
      <c r="K95" s="41">
        <f t="shared" ref="K95:K105" si="13">J95*F95</f>
        <v>15.20261437908497</v>
      </c>
      <c r="L95" s="41">
        <f t="shared" si="12"/>
        <v>46.901960784313779</v>
      </c>
      <c r="M95" s="36"/>
    </row>
    <row r="96" spans="1:25" s="7" customFormat="1" x14ac:dyDescent="0.2">
      <c r="A96" s="35" t="s">
        <v>79</v>
      </c>
      <c r="B96" s="38">
        <v>39599</v>
      </c>
      <c r="C96" s="6">
        <v>112.4</v>
      </c>
      <c r="D96" s="39">
        <v>116.3</v>
      </c>
      <c r="E96" s="28">
        <v>148.19999999999999</v>
      </c>
      <c r="F96" s="6">
        <f>D96/C96</f>
        <v>1.0346975088967971</v>
      </c>
      <c r="G96" s="6">
        <f>E96/C96</f>
        <v>1.3185053380782916</v>
      </c>
      <c r="H96" s="41">
        <v>242.2</v>
      </c>
      <c r="I96" s="41">
        <f>H96*F96</f>
        <v>250.60373665480427</v>
      </c>
      <c r="J96" s="41">
        <v>4.0366666666666662</v>
      </c>
      <c r="K96" s="41">
        <f t="shared" si="13"/>
        <v>4.1767289442467375</v>
      </c>
      <c r="L96" s="41">
        <f t="shared" si="12"/>
        <v>8.2636743772242056</v>
      </c>
      <c r="M96" s="36"/>
    </row>
    <row r="97" spans="1:13" s="7" customFormat="1" x14ac:dyDescent="0.2">
      <c r="A97" s="30" t="s">
        <v>47</v>
      </c>
      <c r="B97" s="38">
        <v>39626</v>
      </c>
      <c r="C97" s="32">
        <v>115.1</v>
      </c>
      <c r="D97" s="39">
        <v>116.3</v>
      </c>
      <c r="E97" s="28">
        <v>148.19999999999999</v>
      </c>
      <c r="F97" s="32">
        <f>D97/C97</f>
        <v>1.0104257167680277</v>
      </c>
      <c r="G97" s="32">
        <f>E97/C97</f>
        <v>1.2875760208514335</v>
      </c>
      <c r="H97" s="47">
        <v>688.98</v>
      </c>
      <c r="I97" s="41">
        <f>H97*F97</f>
        <v>696.16311033883574</v>
      </c>
      <c r="J97" s="41">
        <v>5.7414999999999994</v>
      </c>
      <c r="K97" s="41">
        <f t="shared" si="13"/>
        <v>5.8013592528236302</v>
      </c>
      <c r="L97" s="41">
        <f t="shared" si="12"/>
        <v>7.123251086012087</v>
      </c>
      <c r="M97" s="36"/>
    </row>
    <row r="98" spans="1:13" s="7" customFormat="1" x14ac:dyDescent="0.2">
      <c r="A98" s="30" t="s">
        <v>81</v>
      </c>
      <c r="B98" s="46">
        <v>39657</v>
      </c>
      <c r="C98" s="32">
        <v>118.2</v>
      </c>
      <c r="D98" s="39">
        <v>116.3</v>
      </c>
      <c r="E98" s="28">
        <v>148.19999999999999</v>
      </c>
      <c r="F98" s="32">
        <f t="shared" ref="F98:F105" si="14">D98/C98</f>
        <v>0.9839255499153976</v>
      </c>
      <c r="G98" s="32">
        <f t="shared" ref="G98:G105" si="15">E98/C98</f>
        <v>1.2538071065989846</v>
      </c>
      <c r="H98" s="36">
        <v>0</v>
      </c>
      <c r="I98" s="41">
        <f t="shared" ref="I98:I105" si="16">H98*F98</f>
        <v>0</v>
      </c>
      <c r="J98" s="47">
        <v>0</v>
      </c>
      <c r="K98" s="47">
        <f t="shared" si="13"/>
        <v>0</v>
      </c>
      <c r="L98" s="41">
        <f t="shared" si="12"/>
        <v>0</v>
      </c>
      <c r="M98" s="36"/>
    </row>
    <row r="99" spans="1:13" s="7" customFormat="1" x14ac:dyDescent="0.2">
      <c r="A99" s="30" t="s">
        <v>82</v>
      </c>
      <c r="B99" s="46">
        <v>39643</v>
      </c>
      <c r="C99" s="32">
        <f>+C98</f>
        <v>118.2</v>
      </c>
      <c r="D99" s="39">
        <v>116.3</v>
      </c>
      <c r="E99" s="28">
        <v>148.19999999999999</v>
      </c>
      <c r="F99" s="32">
        <f t="shared" si="14"/>
        <v>0.9839255499153976</v>
      </c>
      <c r="G99" s="32">
        <f t="shared" si="15"/>
        <v>1.2538071065989846</v>
      </c>
      <c r="H99" s="36">
        <v>0</v>
      </c>
      <c r="I99" s="41">
        <f t="shared" si="16"/>
        <v>0</v>
      </c>
      <c r="J99" s="47">
        <v>0</v>
      </c>
      <c r="K99" s="47">
        <f t="shared" si="13"/>
        <v>0</v>
      </c>
      <c r="L99" s="41">
        <f t="shared" si="12"/>
        <v>0</v>
      </c>
      <c r="M99" s="36"/>
    </row>
    <row r="100" spans="1:13" s="7" customFormat="1" x14ac:dyDescent="0.2">
      <c r="A100" s="30" t="s">
        <v>83</v>
      </c>
      <c r="B100" s="46">
        <v>39643</v>
      </c>
      <c r="C100" s="32">
        <f>+C99</f>
        <v>118.2</v>
      </c>
      <c r="D100" s="39">
        <v>116.3</v>
      </c>
      <c r="E100" s="28">
        <v>148.19999999999999</v>
      </c>
      <c r="F100" s="32">
        <f t="shared" si="14"/>
        <v>0.9839255499153976</v>
      </c>
      <c r="G100" s="32">
        <f t="shared" si="15"/>
        <v>1.2538071065989846</v>
      </c>
      <c r="H100" s="36">
        <v>0</v>
      </c>
      <c r="I100" s="41">
        <f t="shared" si="16"/>
        <v>0</v>
      </c>
      <c r="J100" s="47">
        <v>0</v>
      </c>
      <c r="K100" s="47">
        <f t="shared" si="13"/>
        <v>0</v>
      </c>
      <c r="L100" s="41">
        <f t="shared" si="12"/>
        <v>0</v>
      </c>
      <c r="M100" s="36"/>
    </row>
    <row r="101" spans="1:13" s="7" customFormat="1" x14ac:dyDescent="0.2">
      <c r="A101" s="30" t="s">
        <v>84</v>
      </c>
      <c r="B101" s="46">
        <v>39759</v>
      </c>
      <c r="C101" s="32">
        <v>128.5</v>
      </c>
      <c r="D101" s="39">
        <v>116.3</v>
      </c>
      <c r="E101" s="28">
        <v>148.19999999999999</v>
      </c>
      <c r="F101" s="32">
        <f t="shared" si="14"/>
        <v>0.90505836575875487</v>
      </c>
      <c r="G101" s="32">
        <f t="shared" si="15"/>
        <v>1.1533073929961088</v>
      </c>
      <c r="H101" s="36">
        <v>0</v>
      </c>
      <c r="I101" s="41">
        <f t="shared" si="16"/>
        <v>0</v>
      </c>
      <c r="J101" s="47">
        <v>0</v>
      </c>
      <c r="K101" s="47">
        <f t="shared" si="13"/>
        <v>0</v>
      </c>
      <c r="L101" s="41">
        <f t="shared" si="12"/>
        <v>0</v>
      </c>
      <c r="M101" s="36"/>
    </row>
    <row r="102" spans="1:13" s="7" customFormat="1" x14ac:dyDescent="0.2">
      <c r="A102" s="30" t="s">
        <v>85</v>
      </c>
      <c r="B102" s="46">
        <v>39759</v>
      </c>
      <c r="C102" s="32">
        <f>+C101</f>
        <v>128.5</v>
      </c>
      <c r="D102" s="39">
        <v>116.3</v>
      </c>
      <c r="E102" s="28">
        <v>148.19999999999999</v>
      </c>
      <c r="F102" s="32">
        <f t="shared" si="14"/>
        <v>0.90505836575875487</v>
      </c>
      <c r="G102" s="32">
        <f t="shared" si="15"/>
        <v>1.1533073929961088</v>
      </c>
      <c r="H102" s="36">
        <v>0</v>
      </c>
      <c r="I102" s="41">
        <f t="shared" si="16"/>
        <v>0</v>
      </c>
      <c r="J102" s="47">
        <v>0</v>
      </c>
      <c r="K102" s="47">
        <f t="shared" si="13"/>
        <v>0</v>
      </c>
      <c r="L102" s="41">
        <f t="shared" si="12"/>
        <v>0</v>
      </c>
      <c r="M102" s="36"/>
    </row>
    <row r="103" spans="1:13" s="7" customFormat="1" x14ac:dyDescent="0.2">
      <c r="A103" s="30" t="s">
        <v>86</v>
      </c>
      <c r="B103" s="46">
        <v>39778</v>
      </c>
      <c r="C103" s="32">
        <f>+C102</f>
        <v>128.5</v>
      </c>
      <c r="D103" s="39">
        <v>116.3</v>
      </c>
      <c r="E103" s="28">
        <v>148.19999999999999</v>
      </c>
      <c r="F103" s="32">
        <f t="shared" si="14"/>
        <v>0.90505836575875487</v>
      </c>
      <c r="G103" s="32">
        <f t="shared" si="15"/>
        <v>1.1533073929961088</v>
      </c>
      <c r="H103" s="36">
        <v>0</v>
      </c>
      <c r="I103" s="41">
        <f t="shared" si="16"/>
        <v>0</v>
      </c>
      <c r="J103" s="47">
        <v>0</v>
      </c>
      <c r="K103" s="47">
        <f t="shared" si="13"/>
        <v>0</v>
      </c>
      <c r="L103" s="41">
        <f t="shared" si="12"/>
        <v>0</v>
      </c>
      <c r="M103" s="36"/>
    </row>
    <row r="104" spans="1:13" s="7" customFormat="1" x14ac:dyDescent="0.2">
      <c r="A104" s="30" t="s">
        <v>91</v>
      </c>
      <c r="B104" s="46">
        <v>39933</v>
      </c>
      <c r="C104" s="32">
        <v>142.19999999999999</v>
      </c>
      <c r="D104" s="39">
        <v>116.3</v>
      </c>
      <c r="E104" s="28">
        <v>148.19999999999999</v>
      </c>
      <c r="F104" s="32">
        <f t="shared" si="14"/>
        <v>0.81786216596343186</v>
      </c>
      <c r="G104" s="32">
        <f t="shared" si="15"/>
        <v>1.0421940928270041</v>
      </c>
      <c r="H104" s="36">
        <v>0</v>
      </c>
      <c r="I104" s="41">
        <f t="shared" si="16"/>
        <v>0</v>
      </c>
      <c r="J104" s="47">
        <v>0</v>
      </c>
      <c r="K104" s="47">
        <f t="shared" si="13"/>
        <v>0</v>
      </c>
      <c r="L104" s="41">
        <f t="shared" si="12"/>
        <v>0</v>
      </c>
      <c r="M104" s="36"/>
    </row>
    <row r="105" spans="1:13" s="7" customFormat="1" x14ac:dyDescent="0.2">
      <c r="A105" s="30" t="s">
        <v>87</v>
      </c>
      <c r="B105" s="46">
        <v>39945</v>
      </c>
      <c r="C105" s="32">
        <v>145.19999999999999</v>
      </c>
      <c r="D105" s="39">
        <v>116.3</v>
      </c>
      <c r="E105" s="28">
        <v>148.19999999999999</v>
      </c>
      <c r="F105" s="32">
        <f t="shared" si="14"/>
        <v>0.80096418732782371</v>
      </c>
      <c r="G105" s="32">
        <f t="shared" si="15"/>
        <v>1.0206611570247934</v>
      </c>
      <c r="H105" s="36">
        <v>0</v>
      </c>
      <c r="I105" s="41">
        <f t="shared" si="16"/>
        <v>0</v>
      </c>
      <c r="J105" s="47">
        <v>0</v>
      </c>
      <c r="K105" s="47">
        <f t="shared" si="13"/>
        <v>0</v>
      </c>
      <c r="L105" s="41">
        <f t="shared" si="12"/>
        <v>0</v>
      </c>
      <c r="M105" s="36"/>
    </row>
    <row r="106" spans="1:13" s="7" customFormat="1" ht="15.75" thickBot="1" x14ac:dyDescent="0.3">
      <c r="A106" s="42"/>
      <c r="B106" s="43"/>
      <c r="C106" s="43"/>
      <c r="D106" s="43"/>
      <c r="E106" s="44"/>
      <c r="F106" s="43"/>
      <c r="G106" s="43"/>
      <c r="H106" s="45">
        <f>SUM(H10:H105)</f>
        <v>63458.475399999988</v>
      </c>
      <c r="I106" s="45">
        <f>SUM(I10:I105)</f>
        <v>144807.23474925209</v>
      </c>
      <c r="J106" s="45">
        <f>SUM(J10:J105)</f>
        <v>23652.702703583334</v>
      </c>
      <c r="K106" s="45">
        <f>SUM(K10:K105)</f>
        <v>76475.198835283663</v>
      </c>
      <c r="L106" s="45">
        <f>SUM(L10:L105)</f>
        <v>28526.263217551797</v>
      </c>
    </row>
    <row r="107" spans="1:13" x14ac:dyDescent="0.2">
      <c r="B107" s="10"/>
      <c r="E107" s="28"/>
      <c r="H107" s="34"/>
      <c r="I107" s="34"/>
      <c r="J107" s="34"/>
      <c r="K107" s="34"/>
      <c r="L107" s="34"/>
      <c r="M107" s="7"/>
    </row>
    <row r="108" spans="1:13" x14ac:dyDescent="0.2">
      <c r="E108" s="28"/>
      <c r="H108" s="24"/>
      <c r="I108" s="24"/>
      <c r="J108" s="24"/>
      <c r="K108" s="24"/>
    </row>
    <row r="109" spans="1:13" x14ac:dyDescent="0.2">
      <c r="E109" s="28"/>
    </row>
    <row r="110" spans="1:13" x14ac:dyDescent="0.2">
      <c r="E110" s="28"/>
    </row>
    <row r="111" spans="1:13" x14ac:dyDescent="0.2">
      <c r="E111" s="28"/>
    </row>
    <row r="112" spans="1:13" ht="15" x14ac:dyDescent="0.2">
      <c r="B112" s="7"/>
      <c r="C112" s="17"/>
      <c r="D112" s="17"/>
      <c r="E112" s="28"/>
      <c r="F112" s="7"/>
    </row>
    <row r="113" spans="2:6" ht="15" x14ac:dyDescent="0.2">
      <c r="B113" s="7"/>
      <c r="C113" s="18"/>
      <c r="D113" s="18"/>
      <c r="E113" s="28"/>
      <c r="F113" s="7"/>
    </row>
    <row r="114" spans="2:6" x14ac:dyDescent="0.2">
      <c r="B114" s="7"/>
      <c r="C114" s="14"/>
      <c r="D114" s="14"/>
      <c r="E114" s="28"/>
      <c r="F114" s="7"/>
    </row>
    <row r="115" spans="2:6" x14ac:dyDescent="0.2">
      <c r="B115" s="7"/>
      <c r="C115" s="15"/>
      <c r="D115" s="15"/>
      <c r="E115" s="28"/>
      <c r="F115" s="7"/>
    </row>
    <row r="116" spans="2:6" x14ac:dyDescent="0.2">
      <c r="B116" s="7"/>
      <c r="C116" s="11"/>
      <c r="D116" s="11"/>
      <c r="E116" s="28"/>
      <c r="F116" s="7"/>
    </row>
    <row r="117" spans="2:6" x14ac:dyDescent="0.2">
      <c r="B117" s="7"/>
      <c r="C117" s="11"/>
      <c r="D117" s="11"/>
      <c r="E117" s="28"/>
      <c r="F117" s="7"/>
    </row>
    <row r="118" spans="2:6" x14ac:dyDescent="0.2">
      <c r="B118" s="7"/>
      <c r="C118" s="11"/>
      <c r="D118" s="11"/>
      <c r="E118" s="28"/>
      <c r="F118" s="7"/>
    </row>
    <row r="119" spans="2:6" x14ac:dyDescent="0.2">
      <c r="B119" s="7"/>
      <c r="C119" s="11"/>
      <c r="D119" s="11"/>
      <c r="E119" s="28"/>
      <c r="F119" s="7"/>
    </row>
    <row r="120" spans="2:6" x14ac:dyDescent="0.2">
      <c r="B120" s="7"/>
      <c r="C120" s="12"/>
      <c r="D120" s="12"/>
      <c r="E120" s="28"/>
      <c r="F120" s="7"/>
    </row>
    <row r="121" spans="2:6" x14ac:dyDescent="0.2">
      <c r="B121" s="7"/>
      <c r="C121" s="11"/>
      <c r="D121" s="11"/>
      <c r="E121" s="28"/>
      <c r="F121" s="7"/>
    </row>
    <row r="122" spans="2:6" x14ac:dyDescent="0.2">
      <c r="B122" s="7"/>
      <c r="C122" s="11"/>
      <c r="D122" s="11"/>
      <c r="E122" s="28"/>
      <c r="F122" s="7"/>
    </row>
    <row r="123" spans="2:6" x14ac:dyDescent="0.2">
      <c r="B123" s="7"/>
      <c r="C123" s="11"/>
      <c r="D123" s="11"/>
      <c r="E123" s="28"/>
      <c r="F123" s="7"/>
    </row>
    <row r="124" spans="2:6" x14ac:dyDescent="0.2">
      <c r="B124" s="7"/>
      <c r="C124" s="11"/>
      <c r="D124" s="11"/>
      <c r="E124" s="28"/>
      <c r="F124" s="7"/>
    </row>
    <row r="125" spans="2:6" x14ac:dyDescent="0.2">
      <c r="B125" s="7"/>
      <c r="C125" s="11"/>
      <c r="D125" s="11"/>
      <c r="E125" s="28"/>
      <c r="F125" s="7"/>
    </row>
    <row r="126" spans="2:6" x14ac:dyDescent="0.2">
      <c r="B126" s="7"/>
      <c r="C126" s="12"/>
      <c r="D126" s="12"/>
      <c r="E126" s="28"/>
      <c r="F126" s="7"/>
    </row>
    <row r="127" spans="2:6" ht="15" x14ac:dyDescent="0.25">
      <c r="B127" s="7"/>
      <c r="C127" s="13"/>
      <c r="D127" s="13"/>
      <c r="E127" s="28"/>
      <c r="F127" s="7"/>
    </row>
    <row r="128" spans="2:6" x14ac:dyDescent="0.2">
      <c r="B128" s="7"/>
      <c r="C128" s="7"/>
      <c r="D128" s="7"/>
      <c r="E128" s="28"/>
      <c r="F128" s="7"/>
    </row>
    <row r="129" spans="5:5" x14ac:dyDescent="0.2">
      <c r="E129" s="28"/>
    </row>
    <row r="130" spans="5:5" x14ac:dyDescent="0.2">
      <c r="E130" s="28"/>
    </row>
    <row r="131" spans="5:5" x14ac:dyDescent="0.2">
      <c r="E131" s="28"/>
    </row>
    <row r="132" spans="5:5" x14ac:dyDescent="0.2">
      <c r="E132" s="28"/>
    </row>
    <row r="133" spans="5:5" x14ac:dyDescent="0.2">
      <c r="E133" s="28"/>
    </row>
    <row r="134" spans="5:5" x14ac:dyDescent="0.2">
      <c r="E134" s="28"/>
    </row>
    <row r="135" spans="5:5" x14ac:dyDescent="0.2">
      <c r="E135" s="28"/>
    </row>
    <row r="136" spans="5:5" x14ac:dyDescent="0.2">
      <c r="E136" s="28"/>
    </row>
    <row r="137" spans="5:5" x14ac:dyDescent="0.2">
      <c r="E137" s="28"/>
    </row>
    <row r="138" spans="5:5" x14ac:dyDescent="0.2">
      <c r="E138" s="28"/>
    </row>
    <row r="139" spans="5:5" x14ac:dyDescent="0.2">
      <c r="E139" s="28"/>
    </row>
    <row r="140" spans="5:5" x14ac:dyDescent="0.2">
      <c r="E140" s="28"/>
    </row>
    <row r="141" spans="5:5" x14ac:dyDescent="0.2">
      <c r="E141" s="28"/>
    </row>
    <row r="142" spans="5:5" x14ac:dyDescent="0.2">
      <c r="E142" s="28"/>
    </row>
    <row r="143" spans="5:5" x14ac:dyDescent="0.2">
      <c r="E143" s="28"/>
    </row>
    <row r="144" spans="5:5" x14ac:dyDescent="0.2">
      <c r="E144" s="28"/>
    </row>
    <row r="145" spans="5:5" x14ac:dyDescent="0.2">
      <c r="E145" s="28"/>
    </row>
    <row r="146" spans="5:5" x14ac:dyDescent="0.2">
      <c r="E146" s="28"/>
    </row>
    <row r="147" spans="5:5" x14ac:dyDescent="0.2">
      <c r="E147" s="28"/>
    </row>
    <row r="148" spans="5:5" x14ac:dyDescent="0.2">
      <c r="E148" s="28"/>
    </row>
    <row r="149" spans="5:5" x14ac:dyDescent="0.2">
      <c r="E149" s="28"/>
    </row>
    <row r="150" spans="5:5" x14ac:dyDescent="0.2">
      <c r="E150" s="28"/>
    </row>
    <row r="151" spans="5:5" x14ac:dyDescent="0.2">
      <c r="E151" s="28"/>
    </row>
    <row r="152" spans="5:5" x14ac:dyDescent="0.2">
      <c r="E152" s="28"/>
    </row>
    <row r="153" spans="5:5" x14ac:dyDescent="0.2">
      <c r="E153" s="28"/>
    </row>
    <row r="154" spans="5:5" x14ac:dyDescent="0.2">
      <c r="E154" s="28"/>
    </row>
    <row r="155" spans="5:5" x14ac:dyDescent="0.2">
      <c r="E155" s="28"/>
    </row>
    <row r="156" spans="5:5" x14ac:dyDescent="0.2">
      <c r="E156" s="28"/>
    </row>
    <row r="157" spans="5:5" x14ac:dyDescent="0.2">
      <c r="E157" s="28"/>
    </row>
    <row r="158" spans="5:5" x14ac:dyDescent="0.2">
      <c r="E158" s="28"/>
    </row>
    <row r="159" spans="5:5" x14ac:dyDescent="0.2">
      <c r="E159" s="28"/>
    </row>
    <row r="160" spans="5:5" x14ac:dyDescent="0.2">
      <c r="E160" s="28"/>
    </row>
    <row r="161" spans="5:5" x14ac:dyDescent="0.2">
      <c r="E161" s="28"/>
    </row>
    <row r="162" spans="5:5" x14ac:dyDescent="0.2">
      <c r="E162" s="28"/>
    </row>
    <row r="163" spans="5:5" x14ac:dyDescent="0.2">
      <c r="E163" s="28"/>
    </row>
    <row r="164" spans="5:5" x14ac:dyDescent="0.2">
      <c r="E164" s="28"/>
    </row>
    <row r="165" spans="5:5" x14ac:dyDescent="0.2">
      <c r="E165" s="28"/>
    </row>
    <row r="166" spans="5:5" x14ac:dyDescent="0.2">
      <c r="E166" s="28"/>
    </row>
    <row r="167" spans="5:5" x14ac:dyDescent="0.2">
      <c r="E167" s="28"/>
    </row>
    <row r="168" spans="5:5" x14ac:dyDescent="0.2">
      <c r="E168" s="28"/>
    </row>
    <row r="169" spans="5:5" x14ac:dyDescent="0.2">
      <c r="E169" s="28"/>
    </row>
    <row r="170" spans="5:5" x14ac:dyDescent="0.2">
      <c r="E170" s="28"/>
    </row>
    <row r="171" spans="5:5" x14ac:dyDescent="0.2">
      <c r="E171" s="28"/>
    </row>
    <row r="172" spans="5:5" x14ac:dyDescent="0.2">
      <c r="E172" s="28"/>
    </row>
    <row r="173" spans="5:5" x14ac:dyDescent="0.2">
      <c r="E173" s="28"/>
    </row>
    <row r="174" spans="5:5" x14ac:dyDescent="0.2">
      <c r="E174" s="28"/>
    </row>
    <row r="175" spans="5:5" x14ac:dyDescent="0.2">
      <c r="E175" s="28"/>
    </row>
    <row r="176" spans="5:5" x14ac:dyDescent="0.2">
      <c r="E176" s="28"/>
    </row>
    <row r="177" spans="5:5" x14ac:dyDescent="0.2">
      <c r="E177" s="28"/>
    </row>
    <row r="178" spans="5:5" x14ac:dyDescent="0.2">
      <c r="E178" s="28"/>
    </row>
    <row r="179" spans="5:5" x14ac:dyDescent="0.2">
      <c r="E179" s="28"/>
    </row>
    <row r="180" spans="5:5" x14ac:dyDescent="0.2">
      <c r="E180" s="28"/>
    </row>
    <row r="181" spans="5:5" x14ac:dyDescent="0.2">
      <c r="E181" s="28"/>
    </row>
    <row r="182" spans="5:5" x14ac:dyDescent="0.2">
      <c r="E182" s="28"/>
    </row>
    <row r="183" spans="5:5" x14ac:dyDescent="0.2">
      <c r="E183" s="28"/>
    </row>
    <row r="184" spans="5:5" x14ac:dyDescent="0.2">
      <c r="E184" s="28"/>
    </row>
    <row r="185" spans="5:5" x14ac:dyDescent="0.2">
      <c r="E185" s="28"/>
    </row>
    <row r="186" spans="5:5" x14ac:dyDescent="0.2">
      <c r="E186" s="28"/>
    </row>
    <row r="187" spans="5:5" x14ac:dyDescent="0.2">
      <c r="E187" s="28"/>
    </row>
    <row r="188" spans="5:5" x14ac:dyDescent="0.2">
      <c r="E188" s="28"/>
    </row>
    <row r="189" spans="5:5" x14ac:dyDescent="0.2">
      <c r="E189" s="28"/>
    </row>
    <row r="190" spans="5:5" x14ac:dyDescent="0.2">
      <c r="E190" s="28"/>
    </row>
    <row r="191" spans="5:5" x14ac:dyDescent="0.2">
      <c r="E191" s="28"/>
    </row>
    <row r="192" spans="5:5" x14ac:dyDescent="0.2">
      <c r="E192" s="28"/>
    </row>
    <row r="193" spans="5:5" x14ac:dyDescent="0.2">
      <c r="E193" s="28"/>
    </row>
    <row r="194" spans="5:5" x14ac:dyDescent="0.2">
      <c r="E194" s="28"/>
    </row>
    <row r="195" spans="5:5" x14ac:dyDescent="0.2">
      <c r="E195" s="28"/>
    </row>
    <row r="196" spans="5:5" x14ac:dyDescent="0.2">
      <c r="E196" s="28"/>
    </row>
    <row r="197" spans="5:5" x14ac:dyDescent="0.2">
      <c r="E197" s="28"/>
    </row>
    <row r="198" spans="5:5" x14ac:dyDescent="0.2">
      <c r="E198" s="28"/>
    </row>
    <row r="199" spans="5:5" x14ac:dyDescent="0.2">
      <c r="E199" s="28"/>
    </row>
    <row r="200" spans="5:5" x14ac:dyDescent="0.2">
      <c r="E200" s="28"/>
    </row>
    <row r="201" spans="5:5" x14ac:dyDescent="0.2">
      <c r="E201" s="28"/>
    </row>
    <row r="202" spans="5:5" x14ac:dyDescent="0.2">
      <c r="E202" s="28"/>
    </row>
    <row r="203" spans="5:5" x14ac:dyDescent="0.2">
      <c r="E203" s="28"/>
    </row>
    <row r="204" spans="5:5" x14ac:dyDescent="0.2">
      <c r="E204" s="28"/>
    </row>
    <row r="205" spans="5:5" x14ac:dyDescent="0.2">
      <c r="E205" s="28"/>
    </row>
    <row r="206" spans="5:5" x14ac:dyDescent="0.2">
      <c r="E206" s="28"/>
    </row>
    <row r="207" spans="5:5" x14ac:dyDescent="0.2">
      <c r="E207" s="7"/>
    </row>
    <row r="208" spans="5:5" x14ac:dyDescent="0.2">
      <c r="E208" s="7"/>
    </row>
    <row r="209" spans="5:5" x14ac:dyDescent="0.2">
      <c r="E209" s="7"/>
    </row>
    <row r="210" spans="5:5" x14ac:dyDescent="0.2">
      <c r="E210" s="7"/>
    </row>
    <row r="211" spans="5:5" x14ac:dyDescent="0.2">
      <c r="E211" s="7"/>
    </row>
    <row r="212" spans="5:5" x14ac:dyDescent="0.2">
      <c r="E212" s="7"/>
    </row>
    <row r="213" spans="5:5" x14ac:dyDescent="0.2">
      <c r="E213" s="7"/>
    </row>
    <row r="214" spans="5:5" x14ac:dyDescent="0.2">
      <c r="E214" s="7"/>
    </row>
    <row r="215" spans="5:5" x14ac:dyDescent="0.2">
      <c r="E215" s="7"/>
    </row>
    <row r="216" spans="5:5" x14ac:dyDescent="0.2">
      <c r="E216" s="7"/>
    </row>
    <row r="217" spans="5:5" x14ac:dyDescent="0.2">
      <c r="E217" s="7"/>
    </row>
    <row r="218" spans="5:5" x14ac:dyDescent="0.2">
      <c r="E218" s="7"/>
    </row>
    <row r="219" spans="5:5" x14ac:dyDescent="0.2">
      <c r="E219" s="7"/>
    </row>
    <row r="220" spans="5:5" x14ac:dyDescent="0.2">
      <c r="E220" s="7"/>
    </row>
    <row r="221" spans="5:5" x14ac:dyDescent="0.2">
      <c r="E221" s="7"/>
    </row>
    <row r="222" spans="5:5" x14ac:dyDescent="0.2">
      <c r="E222" s="7"/>
    </row>
    <row r="223" spans="5:5" x14ac:dyDescent="0.2">
      <c r="E223" s="7"/>
    </row>
    <row r="224" spans="5:5" x14ac:dyDescent="0.2">
      <c r="E224" s="7"/>
    </row>
    <row r="225" spans="5:5" x14ac:dyDescent="0.2">
      <c r="E225" s="7"/>
    </row>
    <row r="226" spans="5:5" x14ac:dyDescent="0.2">
      <c r="E226" s="7"/>
    </row>
    <row r="227" spans="5:5" x14ac:dyDescent="0.2">
      <c r="E227" s="7"/>
    </row>
    <row r="228" spans="5:5" x14ac:dyDescent="0.2">
      <c r="E228" s="7"/>
    </row>
    <row r="229" spans="5:5" x14ac:dyDescent="0.2">
      <c r="E229" s="7"/>
    </row>
    <row r="230" spans="5:5" x14ac:dyDescent="0.2">
      <c r="E230" s="7"/>
    </row>
    <row r="231" spans="5:5" x14ac:dyDescent="0.2">
      <c r="E231" s="7"/>
    </row>
    <row r="232" spans="5:5" x14ac:dyDescent="0.2">
      <c r="E232" s="7"/>
    </row>
  </sheetData>
  <mergeCells count="4">
    <mergeCell ref="B2:L2"/>
    <mergeCell ref="B3:L3"/>
    <mergeCell ref="B4:L4"/>
    <mergeCell ref="B5:L5"/>
  </mergeCells>
  <phoneticPr fontId="0" type="noConversion"/>
  <pageMargins left="0.59055118110236227" right="0.59055118110236227" top="0.39370078740157483" bottom="0.39370078740157483" header="0.31496062992125984" footer="0.31496062992125984"/>
  <pageSetup scale="61" fitToWidth="0" fitToHeight="0" orientation="landscape" horizontalDpi="300" verticalDpi="300" r:id="rId1"/>
  <headerFooter differentFirst="1" scaleWithDoc="0" alignWithMargins="0"/>
  <rowBreaks count="1" manualBreakCount="1">
    <brk id="57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07"/>
  <sheetViews>
    <sheetView tabSelected="1" topLeftCell="A40" zoomScale="90" zoomScaleNormal="90" workbookViewId="0">
      <selection activeCell="E5" sqref="E5"/>
    </sheetView>
  </sheetViews>
  <sheetFormatPr baseColWidth="10" defaultRowHeight="12.75" x14ac:dyDescent="0.2"/>
  <cols>
    <col min="1" max="1" width="26.140625" style="48" customWidth="1"/>
    <col min="2" max="25" width="13.42578125" style="48" customWidth="1"/>
    <col min="26" max="16384" width="11.42578125" style="48"/>
  </cols>
  <sheetData>
    <row r="2" spans="1:25" s="58" customFormat="1" ht="18.75" customHeight="1" x14ac:dyDescent="0.2">
      <c r="B2" s="67" t="s">
        <v>200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 t="s">
        <v>200</v>
      </c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spans="1:25" s="58" customFormat="1" ht="12.75" customHeight="1" x14ac:dyDescent="0.2">
      <c r="B3" s="59"/>
      <c r="C3" s="59"/>
      <c r="D3" s="59"/>
      <c r="E3" s="59"/>
      <c r="F3" s="59"/>
      <c r="G3" s="59"/>
      <c r="H3" s="59"/>
      <c r="I3" s="59"/>
      <c r="J3" s="59"/>
      <c r="K3" s="59"/>
      <c r="M3" s="59"/>
      <c r="N3" s="59"/>
      <c r="O3" s="59"/>
      <c r="P3" s="59"/>
      <c r="Q3" s="59"/>
      <c r="R3" s="59"/>
      <c r="S3" s="59"/>
      <c r="T3" s="59"/>
      <c r="U3" s="59"/>
    </row>
    <row r="4" spans="1:25" s="58" customFormat="1" ht="18.75" x14ac:dyDescent="0.2">
      <c r="B4" s="68" t="s">
        <v>201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 t="s">
        <v>201</v>
      </c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spans="1:25" x14ac:dyDescent="0.2"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5" ht="13.5" thickBot="1" x14ac:dyDescent="0.25"/>
    <row r="7" spans="1:25" s="49" customFormat="1" ht="18.75" x14ac:dyDescent="0.3">
      <c r="A7" s="65" t="s">
        <v>92</v>
      </c>
      <c r="B7" s="69" t="s">
        <v>105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 t="s">
        <v>106</v>
      </c>
      <c r="O7" s="69"/>
      <c r="P7" s="69"/>
      <c r="Q7" s="69"/>
      <c r="R7" s="69"/>
      <c r="S7" s="69"/>
      <c r="T7" s="69"/>
      <c r="U7" s="69"/>
      <c r="V7" s="69"/>
      <c r="W7" s="69"/>
      <c r="X7" s="69"/>
      <c r="Y7" s="70"/>
    </row>
    <row r="8" spans="1:25" s="49" customFormat="1" ht="16.5" thickBot="1" x14ac:dyDescent="0.3">
      <c r="A8" s="66"/>
      <c r="B8" s="50" t="s">
        <v>93</v>
      </c>
      <c r="C8" s="50" t="s">
        <v>94</v>
      </c>
      <c r="D8" s="50" t="s">
        <v>95</v>
      </c>
      <c r="E8" s="50" t="s">
        <v>96</v>
      </c>
      <c r="F8" s="50" t="s">
        <v>97</v>
      </c>
      <c r="G8" s="50" t="s">
        <v>98</v>
      </c>
      <c r="H8" s="50" t="s">
        <v>99</v>
      </c>
      <c r="I8" s="50" t="s">
        <v>100</v>
      </c>
      <c r="J8" s="50" t="s">
        <v>101</v>
      </c>
      <c r="K8" s="50" t="s">
        <v>102</v>
      </c>
      <c r="L8" s="50" t="s">
        <v>103</v>
      </c>
      <c r="M8" s="50" t="s">
        <v>104</v>
      </c>
      <c r="N8" s="50" t="s">
        <v>93</v>
      </c>
      <c r="O8" s="50" t="s">
        <v>94</v>
      </c>
      <c r="P8" s="50" t="s">
        <v>95</v>
      </c>
      <c r="Q8" s="50" t="s">
        <v>96</v>
      </c>
      <c r="R8" s="50" t="s">
        <v>97</v>
      </c>
      <c r="S8" s="50" t="s">
        <v>98</v>
      </c>
      <c r="T8" s="50" t="s">
        <v>99</v>
      </c>
      <c r="U8" s="50" t="s">
        <v>100</v>
      </c>
      <c r="V8" s="50" t="s">
        <v>101</v>
      </c>
      <c r="W8" s="50" t="s">
        <v>102</v>
      </c>
      <c r="X8" s="50" t="s">
        <v>103</v>
      </c>
      <c r="Y8" s="51" t="s">
        <v>104</v>
      </c>
    </row>
    <row r="9" spans="1:25" x14ac:dyDescent="0.2">
      <c r="A9" s="52" t="s">
        <v>109</v>
      </c>
      <c r="B9" s="53">
        <v>15537</v>
      </c>
      <c r="C9" s="53">
        <v>11218</v>
      </c>
      <c r="D9" s="53">
        <v>5314</v>
      </c>
      <c r="E9" s="53">
        <v>8335</v>
      </c>
      <c r="F9" s="53">
        <v>18875</v>
      </c>
      <c r="G9" s="53">
        <v>8479</v>
      </c>
      <c r="H9" s="53">
        <v>6174</v>
      </c>
      <c r="I9" s="53">
        <v>18174</v>
      </c>
      <c r="J9" s="53">
        <v>18107</v>
      </c>
      <c r="K9" s="53">
        <v>17977</v>
      </c>
      <c r="L9" s="53">
        <v>8761</v>
      </c>
      <c r="M9" s="53">
        <v>9622</v>
      </c>
      <c r="N9" s="53">
        <v>6854</v>
      </c>
      <c r="O9" s="53">
        <v>15438</v>
      </c>
      <c r="P9" s="53">
        <v>9370</v>
      </c>
      <c r="Q9" s="53">
        <v>19079</v>
      </c>
      <c r="R9" s="53">
        <v>16435</v>
      </c>
      <c r="S9" s="53">
        <v>6726</v>
      </c>
      <c r="T9" s="53">
        <v>8166</v>
      </c>
      <c r="U9" s="53">
        <v>9668</v>
      </c>
      <c r="V9" s="53">
        <v>19464</v>
      </c>
      <c r="W9" s="53">
        <v>15084</v>
      </c>
      <c r="X9" s="53">
        <v>12459</v>
      </c>
      <c r="Y9" s="54">
        <v>8244</v>
      </c>
    </row>
    <row r="10" spans="1:25" x14ac:dyDescent="0.2">
      <c r="A10" s="52" t="s">
        <v>112</v>
      </c>
      <c r="B10" s="55">
        <v>12746</v>
      </c>
      <c r="C10" s="55">
        <v>14730</v>
      </c>
      <c r="D10" s="55">
        <v>13412</v>
      </c>
      <c r="E10" s="55">
        <v>10138</v>
      </c>
      <c r="F10" s="55">
        <v>10749</v>
      </c>
      <c r="G10" s="55">
        <v>16513</v>
      </c>
      <c r="H10" s="55">
        <v>15374</v>
      </c>
      <c r="I10" s="55">
        <v>17282</v>
      </c>
      <c r="J10" s="55">
        <v>15451</v>
      </c>
      <c r="K10" s="55">
        <v>13975</v>
      </c>
      <c r="L10" s="55">
        <v>15361</v>
      </c>
      <c r="M10" s="55">
        <v>17377</v>
      </c>
      <c r="N10" s="55">
        <v>13901</v>
      </c>
      <c r="O10" s="55">
        <v>14022</v>
      </c>
      <c r="P10" s="55">
        <v>5834</v>
      </c>
      <c r="Q10" s="55">
        <v>17019</v>
      </c>
      <c r="R10" s="55">
        <v>11207</v>
      </c>
      <c r="S10" s="55">
        <v>6925</v>
      </c>
      <c r="T10" s="55">
        <v>13134</v>
      </c>
      <c r="U10" s="55">
        <v>10521</v>
      </c>
      <c r="V10" s="55">
        <v>6815</v>
      </c>
      <c r="W10" s="55">
        <v>9265</v>
      </c>
      <c r="X10" s="55">
        <v>17335</v>
      </c>
      <c r="Y10" s="54">
        <v>17559</v>
      </c>
    </row>
    <row r="11" spans="1:25" x14ac:dyDescent="0.2">
      <c r="A11" s="52" t="s">
        <v>115</v>
      </c>
      <c r="B11" s="55">
        <v>6916</v>
      </c>
      <c r="C11" s="55">
        <v>15957</v>
      </c>
      <c r="D11" s="55">
        <v>19591</v>
      </c>
      <c r="E11" s="55">
        <v>9432</v>
      </c>
      <c r="F11" s="55">
        <v>5479</v>
      </c>
      <c r="G11" s="55">
        <v>10006</v>
      </c>
      <c r="H11" s="55">
        <v>5391</v>
      </c>
      <c r="I11" s="55">
        <v>19255</v>
      </c>
      <c r="J11" s="55">
        <v>10793</v>
      </c>
      <c r="K11" s="55">
        <v>17063</v>
      </c>
      <c r="L11" s="55">
        <v>18393</v>
      </c>
      <c r="M11" s="55">
        <v>5823</v>
      </c>
      <c r="N11" s="55">
        <v>5710</v>
      </c>
      <c r="O11" s="55">
        <v>6084</v>
      </c>
      <c r="P11" s="55">
        <v>13116</v>
      </c>
      <c r="Q11" s="55">
        <v>19324</v>
      </c>
      <c r="R11" s="55">
        <v>9021</v>
      </c>
      <c r="S11" s="55">
        <v>10322</v>
      </c>
      <c r="T11" s="55">
        <v>19509</v>
      </c>
      <c r="U11" s="55">
        <v>15927</v>
      </c>
      <c r="V11" s="55">
        <v>9459</v>
      </c>
      <c r="W11" s="55">
        <v>14448</v>
      </c>
      <c r="X11" s="55">
        <v>17256</v>
      </c>
      <c r="Y11" s="54">
        <v>7891</v>
      </c>
    </row>
    <row r="12" spans="1:25" x14ac:dyDescent="0.2">
      <c r="A12" s="52" t="s">
        <v>117</v>
      </c>
      <c r="B12" s="55">
        <v>7953</v>
      </c>
      <c r="C12" s="55">
        <v>16964</v>
      </c>
      <c r="D12" s="55">
        <v>5322</v>
      </c>
      <c r="E12" s="55">
        <v>7819</v>
      </c>
      <c r="F12" s="55">
        <v>6741</v>
      </c>
      <c r="G12" s="55">
        <v>18763</v>
      </c>
      <c r="H12" s="55">
        <v>12648</v>
      </c>
      <c r="I12" s="55">
        <v>13961</v>
      </c>
      <c r="J12" s="55">
        <v>13138</v>
      </c>
      <c r="K12" s="55">
        <v>6380</v>
      </c>
      <c r="L12" s="55">
        <v>13846</v>
      </c>
      <c r="M12" s="55">
        <v>10487</v>
      </c>
      <c r="N12" s="55">
        <v>16812</v>
      </c>
      <c r="O12" s="55">
        <v>5703</v>
      </c>
      <c r="P12" s="55">
        <v>18609</v>
      </c>
      <c r="Q12" s="55">
        <v>10683</v>
      </c>
      <c r="R12" s="55">
        <v>12278</v>
      </c>
      <c r="S12" s="55">
        <v>12286</v>
      </c>
      <c r="T12" s="55">
        <v>19759</v>
      </c>
      <c r="U12" s="55">
        <v>19213</v>
      </c>
      <c r="V12" s="55">
        <v>18677</v>
      </c>
      <c r="W12" s="55">
        <v>13997</v>
      </c>
      <c r="X12" s="55">
        <v>16774</v>
      </c>
      <c r="Y12" s="54">
        <v>10639</v>
      </c>
    </row>
    <row r="13" spans="1:25" x14ac:dyDescent="0.2">
      <c r="A13" s="52" t="s">
        <v>120</v>
      </c>
      <c r="B13" s="55">
        <v>17540</v>
      </c>
      <c r="C13" s="55">
        <v>17283</v>
      </c>
      <c r="D13" s="55">
        <v>10615</v>
      </c>
      <c r="E13" s="55">
        <v>11432</v>
      </c>
      <c r="F13" s="55">
        <v>17021</v>
      </c>
      <c r="G13" s="55">
        <v>16469</v>
      </c>
      <c r="H13" s="55">
        <v>9377</v>
      </c>
      <c r="I13" s="55">
        <v>19394</v>
      </c>
      <c r="J13" s="55">
        <v>6120</v>
      </c>
      <c r="K13" s="55">
        <v>19608</v>
      </c>
      <c r="L13" s="55">
        <v>8156</v>
      </c>
      <c r="M13" s="55">
        <v>5823</v>
      </c>
      <c r="N13" s="55">
        <v>12263</v>
      </c>
      <c r="O13" s="55">
        <v>17997</v>
      </c>
      <c r="P13" s="55">
        <v>9110</v>
      </c>
      <c r="Q13" s="55">
        <v>7661</v>
      </c>
      <c r="R13" s="55">
        <v>17002</v>
      </c>
      <c r="S13" s="55">
        <v>9493</v>
      </c>
      <c r="T13" s="55">
        <v>19106</v>
      </c>
      <c r="U13" s="55">
        <v>11199</v>
      </c>
      <c r="V13" s="55">
        <v>6022</v>
      </c>
      <c r="W13" s="55">
        <v>19754</v>
      </c>
      <c r="X13" s="55">
        <v>8442</v>
      </c>
      <c r="Y13" s="54">
        <v>16203</v>
      </c>
    </row>
    <row r="14" spans="1:25" x14ac:dyDescent="0.2">
      <c r="A14" s="52" t="s">
        <v>123</v>
      </c>
      <c r="B14" s="55">
        <v>14361</v>
      </c>
      <c r="C14" s="55">
        <v>17070</v>
      </c>
      <c r="D14" s="55">
        <v>5936</v>
      </c>
      <c r="E14" s="55">
        <v>13050</v>
      </c>
      <c r="F14" s="55">
        <v>19769</v>
      </c>
      <c r="G14" s="55">
        <v>14326</v>
      </c>
      <c r="H14" s="55">
        <v>19496</v>
      </c>
      <c r="I14" s="55">
        <v>15605</v>
      </c>
      <c r="J14" s="55">
        <v>9914</v>
      </c>
      <c r="K14" s="55">
        <v>17223</v>
      </c>
      <c r="L14" s="55">
        <v>19454</v>
      </c>
      <c r="M14" s="55">
        <v>9111</v>
      </c>
      <c r="N14" s="55">
        <v>10947</v>
      </c>
      <c r="O14" s="55">
        <v>7288</v>
      </c>
      <c r="P14" s="55">
        <v>15146</v>
      </c>
      <c r="Q14" s="55">
        <v>8494</v>
      </c>
      <c r="R14" s="55">
        <v>12702</v>
      </c>
      <c r="S14" s="55">
        <v>11497</v>
      </c>
      <c r="T14" s="55">
        <v>9000</v>
      </c>
      <c r="U14" s="55">
        <v>8920</v>
      </c>
      <c r="V14" s="55">
        <v>17537</v>
      </c>
      <c r="W14" s="55">
        <v>8504</v>
      </c>
      <c r="X14" s="55">
        <v>18889</v>
      </c>
      <c r="Y14" s="54">
        <v>14462</v>
      </c>
    </row>
    <row r="15" spans="1:25" x14ac:dyDescent="0.2">
      <c r="A15" s="52" t="s">
        <v>126</v>
      </c>
      <c r="B15" s="55">
        <v>17828</v>
      </c>
      <c r="C15" s="55">
        <v>19079</v>
      </c>
      <c r="D15" s="55">
        <v>15707</v>
      </c>
      <c r="E15" s="55">
        <v>7148</v>
      </c>
      <c r="F15" s="55">
        <v>14852</v>
      </c>
      <c r="G15" s="55">
        <v>6386</v>
      </c>
      <c r="H15" s="55">
        <v>14987</v>
      </c>
      <c r="I15" s="55">
        <v>17446</v>
      </c>
      <c r="J15" s="55">
        <v>6843</v>
      </c>
      <c r="K15" s="55">
        <v>19418</v>
      </c>
      <c r="L15" s="55">
        <v>19041</v>
      </c>
      <c r="M15" s="55">
        <v>18908</v>
      </c>
      <c r="N15" s="55">
        <v>19342</v>
      </c>
      <c r="O15" s="55">
        <v>7767</v>
      </c>
      <c r="P15" s="55">
        <v>6861</v>
      </c>
      <c r="Q15" s="55">
        <v>6590</v>
      </c>
      <c r="R15" s="55">
        <v>10182</v>
      </c>
      <c r="S15" s="55">
        <v>18223</v>
      </c>
      <c r="T15" s="55">
        <v>10489</v>
      </c>
      <c r="U15" s="55">
        <v>16136</v>
      </c>
      <c r="V15" s="55">
        <v>7426</v>
      </c>
      <c r="W15" s="55">
        <v>16056</v>
      </c>
      <c r="X15" s="55">
        <v>17824</v>
      </c>
      <c r="Y15" s="54">
        <v>12442</v>
      </c>
    </row>
    <row r="16" spans="1:25" x14ac:dyDescent="0.2">
      <c r="A16" s="52" t="s">
        <v>129</v>
      </c>
      <c r="B16" s="55">
        <v>8222</v>
      </c>
      <c r="C16" s="55">
        <v>11816</v>
      </c>
      <c r="D16" s="55">
        <v>10676</v>
      </c>
      <c r="E16" s="55">
        <v>8317</v>
      </c>
      <c r="F16" s="55">
        <v>17640</v>
      </c>
      <c r="G16" s="55">
        <v>8184</v>
      </c>
      <c r="H16" s="55">
        <v>5567</v>
      </c>
      <c r="I16" s="55">
        <v>8218</v>
      </c>
      <c r="J16" s="55">
        <v>14416</v>
      </c>
      <c r="K16" s="55">
        <v>16026</v>
      </c>
      <c r="L16" s="55">
        <v>19042</v>
      </c>
      <c r="M16" s="55">
        <v>11617</v>
      </c>
      <c r="N16" s="55">
        <v>18981</v>
      </c>
      <c r="O16" s="55">
        <v>13620</v>
      </c>
      <c r="P16" s="55">
        <v>11203</v>
      </c>
      <c r="Q16" s="55">
        <v>11591</v>
      </c>
      <c r="R16" s="55">
        <v>16843</v>
      </c>
      <c r="S16" s="55">
        <v>10379</v>
      </c>
      <c r="T16" s="55">
        <v>9065</v>
      </c>
      <c r="U16" s="55">
        <v>12130</v>
      </c>
      <c r="V16" s="55">
        <v>18615</v>
      </c>
      <c r="W16" s="55">
        <v>13482</v>
      </c>
      <c r="X16" s="55">
        <v>5892</v>
      </c>
      <c r="Y16" s="54">
        <v>19009</v>
      </c>
    </row>
    <row r="17" spans="1:25" x14ac:dyDescent="0.2">
      <c r="A17" s="52" t="s">
        <v>132</v>
      </c>
      <c r="B17" s="55">
        <v>15301</v>
      </c>
      <c r="C17" s="55">
        <v>6069</v>
      </c>
      <c r="D17" s="55">
        <v>12637</v>
      </c>
      <c r="E17" s="55">
        <v>19872</v>
      </c>
      <c r="F17" s="55">
        <v>5026</v>
      </c>
      <c r="G17" s="55">
        <v>17941</v>
      </c>
      <c r="H17" s="55">
        <v>15639</v>
      </c>
      <c r="I17" s="55">
        <v>9805</v>
      </c>
      <c r="J17" s="55">
        <v>15731</v>
      </c>
      <c r="K17" s="55">
        <v>12345</v>
      </c>
      <c r="L17" s="55">
        <v>15304</v>
      </c>
      <c r="M17" s="55">
        <v>10496</v>
      </c>
      <c r="N17" s="55">
        <v>13075</v>
      </c>
      <c r="O17" s="55">
        <v>5799</v>
      </c>
      <c r="P17" s="55">
        <v>16675</v>
      </c>
      <c r="Q17" s="55">
        <v>9029</v>
      </c>
      <c r="R17" s="55">
        <v>10555</v>
      </c>
      <c r="S17" s="55">
        <v>6334</v>
      </c>
      <c r="T17" s="55">
        <v>13057</v>
      </c>
      <c r="U17" s="55">
        <v>12618</v>
      </c>
      <c r="V17" s="55">
        <v>6763</v>
      </c>
      <c r="W17" s="55">
        <v>16422</v>
      </c>
      <c r="X17" s="55">
        <v>9201</v>
      </c>
      <c r="Y17" s="54">
        <v>13898</v>
      </c>
    </row>
    <row r="18" spans="1:25" x14ac:dyDescent="0.2">
      <c r="A18" s="52" t="s">
        <v>107</v>
      </c>
      <c r="B18" s="55">
        <v>7570</v>
      </c>
      <c r="C18" s="55">
        <v>15353</v>
      </c>
      <c r="D18" s="55">
        <v>15847</v>
      </c>
      <c r="E18" s="55">
        <v>13649</v>
      </c>
      <c r="F18" s="55">
        <v>18715</v>
      </c>
      <c r="G18" s="55">
        <v>13621</v>
      </c>
      <c r="H18" s="55">
        <v>11028</v>
      </c>
      <c r="I18" s="55">
        <v>6336</v>
      </c>
      <c r="J18" s="55">
        <v>15828</v>
      </c>
      <c r="K18" s="55">
        <v>6646</v>
      </c>
      <c r="L18" s="55">
        <v>9031</v>
      </c>
      <c r="M18" s="55">
        <v>5125</v>
      </c>
      <c r="N18" s="55">
        <v>13365</v>
      </c>
      <c r="O18" s="55">
        <v>5903</v>
      </c>
      <c r="P18" s="55">
        <v>12270</v>
      </c>
      <c r="Q18" s="55">
        <v>13921</v>
      </c>
      <c r="R18" s="55">
        <v>12649</v>
      </c>
      <c r="S18" s="55">
        <v>19625</v>
      </c>
      <c r="T18" s="55">
        <v>11221</v>
      </c>
      <c r="U18" s="55">
        <v>14149</v>
      </c>
      <c r="V18" s="55">
        <v>13656</v>
      </c>
      <c r="W18" s="55">
        <v>10667</v>
      </c>
      <c r="X18" s="55">
        <v>19705</v>
      </c>
      <c r="Y18" s="54">
        <v>9052</v>
      </c>
    </row>
    <row r="19" spans="1:25" x14ac:dyDescent="0.2">
      <c r="A19" s="52" t="s">
        <v>110</v>
      </c>
      <c r="B19" s="55">
        <v>9986</v>
      </c>
      <c r="C19" s="55">
        <v>10194</v>
      </c>
      <c r="D19" s="55">
        <v>7602</v>
      </c>
      <c r="E19" s="55">
        <v>15035</v>
      </c>
      <c r="F19" s="55">
        <v>14568</v>
      </c>
      <c r="G19" s="55">
        <v>15211</v>
      </c>
      <c r="H19" s="55">
        <v>11585</v>
      </c>
      <c r="I19" s="55">
        <v>5171</v>
      </c>
      <c r="J19" s="55">
        <v>6567</v>
      </c>
      <c r="K19" s="55">
        <v>6048</v>
      </c>
      <c r="L19" s="55">
        <v>18785</v>
      </c>
      <c r="M19" s="55">
        <v>18054</v>
      </c>
      <c r="N19" s="55">
        <v>9290</v>
      </c>
      <c r="O19" s="55">
        <v>14620</v>
      </c>
      <c r="P19" s="55">
        <v>19959</v>
      </c>
      <c r="Q19" s="55">
        <v>15965</v>
      </c>
      <c r="R19" s="55">
        <v>12962</v>
      </c>
      <c r="S19" s="55">
        <v>16334</v>
      </c>
      <c r="T19" s="55">
        <v>10949</v>
      </c>
      <c r="U19" s="55">
        <v>15192</v>
      </c>
      <c r="V19" s="55">
        <v>13974</v>
      </c>
      <c r="W19" s="55">
        <v>18297</v>
      </c>
      <c r="X19" s="55">
        <v>5546</v>
      </c>
      <c r="Y19" s="54">
        <v>12101</v>
      </c>
    </row>
    <row r="20" spans="1:25" x14ac:dyDescent="0.2">
      <c r="A20" s="52" t="s">
        <v>113</v>
      </c>
      <c r="B20" s="55">
        <v>10604</v>
      </c>
      <c r="C20" s="55">
        <v>8365</v>
      </c>
      <c r="D20" s="55">
        <v>9587</v>
      </c>
      <c r="E20" s="55">
        <v>6308</v>
      </c>
      <c r="F20" s="55">
        <v>15198</v>
      </c>
      <c r="G20" s="55">
        <v>5714</v>
      </c>
      <c r="H20" s="55">
        <v>19281</v>
      </c>
      <c r="I20" s="55">
        <v>19993</v>
      </c>
      <c r="J20" s="55">
        <v>12106</v>
      </c>
      <c r="K20" s="55">
        <v>11842</v>
      </c>
      <c r="L20" s="55">
        <v>7257</v>
      </c>
      <c r="M20" s="55">
        <v>6933</v>
      </c>
      <c r="N20" s="55">
        <v>7768</v>
      </c>
      <c r="O20" s="55">
        <v>8107</v>
      </c>
      <c r="P20" s="55">
        <v>19623</v>
      </c>
      <c r="Q20" s="55">
        <v>13539</v>
      </c>
      <c r="R20" s="55">
        <v>6032</v>
      </c>
      <c r="S20" s="55">
        <v>18865</v>
      </c>
      <c r="T20" s="55">
        <v>13423</v>
      </c>
      <c r="U20" s="55">
        <v>12833</v>
      </c>
      <c r="V20" s="55">
        <v>10403</v>
      </c>
      <c r="W20" s="55">
        <v>9557</v>
      </c>
      <c r="X20" s="55">
        <v>14629</v>
      </c>
      <c r="Y20" s="54">
        <v>11441</v>
      </c>
    </row>
    <row r="21" spans="1:25" x14ac:dyDescent="0.2">
      <c r="A21" s="52" t="s">
        <v>116</v>
      </c>
      <c r="B21" s="55">
        <v>13036</v>
      </c>
      <c r="C21" s="55">
        <v>7360</v>
      </c>
      <c r="D21" s="55">
        <v>16241</v>
      </c>
      <c r="E21" s="55">
        <v>12951</v>
      </c>
      <c r="F21" s="55">
        <v>13435</v>
      </c>
      <c r="G21" s="55">
        <v>13038</v>
      </c>
      <c r="H21" s="55">
        <v>18260</v>
      </c>
      <c r="I21" s="55">
        <v>7139</v>
      </c>
      <c r="J21" s="55">
        <v>16241</v>
      </c>
      <c r="K21" s="55">
        <v>16647</v>
      </c>
      <c r="L21" s="55">
        <v>10162</v>
      </c>
      <c r="M21" s="55">
        <v>8631</v>
      </c>
      <c r="N21" s="55">
        <v>16347</v>
      </c>
      <c r="O21" s="55">
        <v>10307</v>
      </c>
      <c r="P21" s="55">
        <v>19686</v>
      </c>
      <c r="Q21" s="55">
        <v>8832</v>
      </c>
      <c r="R21" s="55">
        <v>9565</v>
      </c>
      <c r="S21" s="55">
        <v>12498</v>
      </c>
      <c r="T21" s="55">
        <v>10625</v>
      </c>
      <c r="U21" s="55">
        <v>12494</v>
      </c>
      <c r="V21" s="55">
        <v>16332</v>
      </c>
      <c r="W21" s="55">
        <v>14601</v>
      </c>
      <c r="X21" s="55">
        <v>12958</v>
      </c>
      <c r="Y21" s="54">
        <v>14080</v>
      </c>
    </row>
    <row r="22" spans="1:25" x14ac:dyDescent="0.2">
      <c r="A22" s="52" t="s">
        <v>118</v>
      </c>
      <c r="B22" s="55">
        <v>19848</v>
      </c>
      <c r="C22" s="55">
        <v>10239</v>
      </c>
      <c r="D22" s="55">
        <v>12823</v>
      </c>
      <c r="E22" s="55">
        <v>6054</v>
      </c>
      <c r="F22" s="55">
        <v>19399</v>
      </c>
      <c r="G22" s="55">
        <v>15177</v>
      </c>
      <c r="H22" s="55">
        <v>5981</v>
      </c>
      <c r="I22" s="55">
        <v>18053</v>
      </c>
      <c r="J22" s="55">
        <v>16580</v>
      </c>
      <c r="K22" s="55">
        <v>6735</v>
      </c>
      <c r="L22" s="55">
        <v>8331</v>
      </c>
      <c r="M22" s="55">
        <v>8787</v>
      </c>
      <c r="N22" s="55">
        <v>9329</v>
      </c>
      <c r="O22" s="55">
        <v>12245</v>
      </c>
      <c r="P22" s="55">
        <v>19801</v>
      </c>
      <c r="Q22" s="55">
        <v>10817</v>
      </c>
      <c r="R22" s="55">
        <v>14650</v>
      </c>
      <c r="S22" s="55">
        <v>17187</v>
      </c>
      <c r="T22" s="55">
        <v>8398</v>
      </c>
      <c r="U22" s="55">
        <v>6628</v>
      </c>
      <c r="V22" s="55">
        <v>8618</v>
      </c>
      <c r="W22" s="55">
        <v>12790</v>
      </c>
      <c r="X22" s="55">
        <v>8343</v>
      </c>
      <c r="Y22" s="54">
        <v>9578</v>
      </c>
    </row>
    <row r="23" spans="1:25" x14ac:dyDescent="0.2">
      <c r="A23" s="52" t="s">
        <v>121</v>
      </c>
      <c r="B23" s="55">
        <v>8195</v>
      </c>
      <c r="C23" s="55">
        <v>7424</v>
      </c>
      <c r="D23" s="55">
        <v>14214</v>
      </c>
      <c r="E23" s="55">
        <v>14264</v>
      </c>
      <c r="F23" s="55">
        <v>14114</v>
      </c>
      <c r="G23" s="55">
        <v>12509</v>
      </c>
      <c r="H23" s="55">
        <v>8416</v>
      </c>
      <c r="I23" s="55">
        <v>19801</v>
      </c>
      <c r="J23" s="55">
        <v>7709</v>
      </c>
      <c r="K23" s="55">
        <v>14088</v>
      </c>
      <c r="L23" s="55">
        <v>17296</v>
      </c>
      <c r="M23" s="55">
        <v>18232</v>
      </c>
      <c r="N23" s="55">
        <v>12688</v>
      </c>
      <c r="O23" s="55">
        <v>16780</v>
      </c>
      <c r="P23" s="55">
        <v>15136</v>
      </c>
      <c r="Q23" s="55">
        <v>6702</v>
      </c>
      <c r="R23" s="55">
        <v>7642</v>
      </c>
      <c r="S23" s="55">
        <v>12747</v>
      </c>
      <c r="T23" s="55">
        <v>14005</v>
      </c>
      <c r="U23" s="55">
        <v>18261</v>
      </c>
      <c r="V23" s="55">
        <v>17317</v>
      </c>
      <c r="W23" s="55">
        <v>14123</v>
      </c>
      <c r="X23" s="55">
        <v>17100</v>
      </c>
      <c r="Y23" s="54">
        <v>16985</v>
      </c>
    </row>
    <row r="24" spans="1:25" x14ac:dyDescent="0.2">
      <c r="A24" s="52" t="s">
        <v>124</v>
      </c>
      <c r="B24" s="55">
        <v>10442</v>
      </c>
      <c r="C24" s="55">
        <v>12211</v>
      </c>
      <c r="D24" s="55">
        <v>8928</v>
      </c>
      <c r="E24" s="55">
        <v>11322</v>
      </c>
      <c r="F24" s="55">
        <v>15859</v>
      </c>
      <c r="G24" s="55">
        <v>7171</v>
      </c>
      <c r="H24" s="55">
        <v>8153</v>
      </c>
      <c r="I24" s="55">
        <v>11781</v>
      </c>
      <c r="J24" s="55">
        <v>14464</v>
      </c>
      <c r="K24" s="55">
        <v>15995</v>
      </c>
      <c r="L24" s="55">
        <v>9237</v>
      </c>
      <c r="M24" s="55">
        <v>7038</v>
      </c>
      <c r="N24" s="55">
        <v>14266</v>
      </c>
      <c r="O24" s="55">
        <v>9812</v>
      </c>
      <c r="P24" s="55">
        <v>5528</v>
      </c>
      <c r="Q24" s="55">
        <v>9369</v>
      </c>
      <c r="R24" s="55">
        <v>13071</v>
      </c>
      <c r="S24" s="55">
        <v>17430</v>
      </c>
      <c r="T24" s="55">
        <v>6588</v>
      </c>
      <c r="U24" s="55">
        <v>10104</v>
      </c>
      <c r="V24" s="55">
        <v>5900</v>
      </c>
      <c r="W24" s="55">
        <v>18881</v>
      </c>
      <c r="X24" s="55">
        <v>13254</v>
      </c>
      <c r="Y24" s="54">
        <v>5627</v>
      </c>
    </row>
    <row r="25" spans="1:25" x14ac:dyDescent="0.2">
      <c r="A25" s="52" t="s">
        <v>127</v>
      </c>
      <c r="B25" s="55">
        <v>16596</v>
      </c>
      <c r="C25" s="55">
        <v>10499</v>
      </c>
      <c r="D25" s="55">
        <v>9235</v>
      </c>
      <c r="E25" s="55">
        <v>12845</v>
      </c>
      <c r="F25" s="55">
        <v>14125</v>
      </c>
      <c r="G25" s="55">
        <v>18099</v>
      </c>
      <c r="H25" s="55">
        <v>6459</v>
      </c>
      <c r="I25" s="55">
        <v>13950</v>
      </c>
      <c r="J25" s="55">
        <v>19539</v>
      </c>
      <c r="K25" s="55">
        <v>11663</v>
      </c>
      <c r="L25" s="55">
        <v>16046</v>
      </c>
      <c r="M25" s="55">
        <v>8966</v>
      </c>
      <c r="N25" s="55">
        <v>17260</v>
      </c>
      <c r="O25" s="55">
        <v>8966</v>
      </c>
      <c r="P25" s="55">
        <v>10584</v>
      </c>
      <c r="Q25" s="55">
        <v>7027</v>
      </c>
      <c r="R25" s="55">
        <v>14159</v>
      </c>
      <c r="S25" s="55">
        <v>13360</v>
      </c>
      <c r="T25" s="55">
        <v>16722</v>
      </c>
      <c r="U25" s="55">
        <v>16616</v>
      </c>
      <c r="V25" s="55">
        <v>14853</v>
      </c>
      <c r="W25" s="55">
        <v>16679</v>
      </c>
      <c r="X25" s="55">
        <v>6636</v>
      </c>
      <c r="Y25" s="54">
        <v>11790</v>
      </c>
    </row>
    <row r="26" spans="1:25" x14ac:dyDescent="0.2">
      <c r="A26" s="52" t="s">
        <v>130</v>
      </c>
      <c r="B26" s="55">
        <v>17709</v>
      </c>
      <c r="C26" s="55">
        <v>17704</v>
      </c>
      <c r="D26" s="55">
        <v>9497</v>
      </c>
      <c r="E26" s="55">
        <v>12269</v>
      </c>
      <c r="F26" s="55">
        <v>19046</v>
      </c>
      <c r="G26" s="55">
        <v>14226</v>
      </c>
      <c r="H26" s="55">
        <v>10001</v>
      </c>
      <c r="I26" s="55">
        <v>9656</v>
      </c>
      <c r="J26" s="55">
        <v>7977</v>
      </c>
      <c r="K26" s="55">
        <v>11055</v>
      </c>
      <c r="L26" s="55">
        <v>19675</v>
      </c>
      <c r="M26" s="55">
        <v>7045</v>
      </c>
      <c r="N26" s="55">
        <v>11377</v>
      </c>
      <c r="O26" s="55">
        <v>15617</v>
      </c>
      <c r="P26" s="55">
        <v>6628</v>
      </c>
      <c r="Q26" s="55">
        <v>13103</v>
      </c>
      <c r="R26" s="55">
        <v>18108</v>
      </c>
      <c r="S26" s="55">
        <v>9453</v>
      </c>
      <c r="T26" s="55">
        <v>7803</v>
      </c>
      <c r="U26" s="55">
        <v>11750</v>
      </c>
      <c r="V26" s="55">
        <v>15209</v>
      </c>
      <c r="W26" s="55">
        <v>11392</v>
      </c>
      <c r="X26" s="55">
        <v>7944</v>
      </c>
      <c r="Y26" s="54">
        <v>17012</v>
      </c>
    </row>
    <row r="27" spans="1:25" x14ac:dyDescent="0.2">
      <c r="A27" s="52" t="s">
        <v>133</v>
      </c>
      <c r="B27" s="55">
        <v>7695</v>
      </c>
      <c r="C27" s="55">
        <v>10312</v>
      </c>
      <c r="D27" s="55">
        <v>13712</v>
      </c>
      <c r="E27" s="55">
        <v>11681</v>
      </c>
      <c r="F27" s="55">
        <v>12338</v>
      </c>
      <c r="G27" s="55">
        <v>18541</v>
      </c>
      <c r="H27" s="55">
        <v>15256</v>
      </c>
      <c r="I27" s="55">
        <v>10943</v>
      </c>
      <c r="J27" s="55">
        <v>18132</v>
      </c>
      <c r="K27" s="55">
        <v>15119</v>
      </c>
      <c r="L27" s="55">
        <v>8099</v>
      </c>
      <c r="M27" s="55">
        <v>6207</v>
      </c>
      <c r="N27" s="55">
        <v>14166</v>
      </c>
      <c r="O27" s="55">
        <v>8959</v>
      </c>
      <c r="P27" s="55">
        <v>7247</v>
      </c>
      <c r="Q27" s="55">
        <v>12853</v>
      </c>
      <c r="R27" s="55">
        <v>11656</v>
      </c>
      <c r="S27" s="55">
        <v>6416</v>
      </c>
      <c r="T27" s="55">
        <v>9315</v>
      </c>
      <c r="U27" s="55">
        <v>11221</v>
      </c>
      <c r="V27" s="55">
        <v>16735</v>
      </c>
      <c r="W27" s="55">
        <v>8953</v>
      </c>
      <c r="X27" s="55">
        <v>7525</v>
      </c>
      <c r="Y27" s="54">
        <v>6022</v>
      </c>
    </row>
    <row r="28" spans="1:25" x14ac:dyDescent="0.2">
      <c r="A28" s="52" t="s">
        <v>108</v>
      </c>
      <c r="B28" s="55">
        <v>16206</v>
      </c>
      <c r="C28" s="55">
        <v>12852</v>
      </c>
      <c r="D28" s="55">
        <v>5684</v>
      </c>
      <c r="E28" s="55">
        <v>18207</v>
      </c>
      <c r="F28" s="55">
        <v>8990</v>
      </c>
      <c r="G28" s="55">
        <v>8059</v>
      </c>
      <c r="H28" s="55">
        <v>5445</v>
      </c>
      <c r="I28" s="55">
        <v>14614</v>
      </c>
      <c r="J28" s="55">
        <v>5561</v>
      </c>
      <c r="K28" s="55">
        <v>10812</v>
      </c>
      <c r="L28" s="55">
        <v>11501</v>
      </c>
      <c r="M28" s="55">
        <v>14504</v>
      </c>
      <c r="N28" s="55">
        <v>9876</v>
      </c>
      <c r="O28" s="55">
        <v>19425</v>
      </c>
      <c r="P28" s="55">
        <v>15716</v>
      </c>
      <c r="Q28" s="55">
        <v>18330</v>
      </c>
      <c r="R28" s="55">
        <v>9227</v>
      </c>
      <c r="S28" s="55">
        <v>10867</v>
      </c>
      <c r="T28" s="55">
        <v>8442</v>
      </c>
      <c r="U28" s="55">
        <v>12671</v>
      </c>
      <c r="V28" s="55">
        <v>19542</v>
      </c>
      <c r="W28" s="55">
        <v>5610</v>
      </c>
      <c r="X28" s="55">
        <v>17650</v>
      </c>
      <c r="Y28" s="54">
        <v>18750</v>
      </c>
    </row>
    <row r="29" spans="1:25" x14ac:dyDescent="0.2">
      <c r="A29" s="52" t="s">
        <v>111</v>
      </c>
      <c r="B29" s="55">
        <v>15678</v>
      </c>
      <c r="C29" s="55">
        <v>6015</v>
      </c>
      <c r="D29" s="55">
        <v>13024</v>
      </c>
      <c r="E29" s="55">
        <v>8863</v>
      </c>
      <c r="F29" s="55">
        <v>9346</v>
      </c>
      <c r="G29" s="55">
        <v>5756</v>
      </c>
      <c r="H29" s="55">
        <v>16234</v>
      </c>
      <c r="I29" s="55">
        <v>14179</v>
      </c>
      <c r="J29" s="55">
        <v>5595</v>
      </c>
      <c r="K29" s="55">
        <v>12404</v>
      </c>
      <c r="L29" s="55">
        <v>11883</v>
      </c>
      <c r="M29" s="55">
        <v>15026</v>
      </c>
      <c r="N29" s="55">
        <v>17080</v>
      </c>
      <c r="O29" s="55">
        <v>6496</v>
      </c>
      <c r="P29" s="55">
        <v>11494</v>
      </c>
      <c r="Q29" s="55">
        <v>19075</v>
      </c>
      <c r="R29" s="55">
        <v>6854</v>
      </c>
      <c r="S29" s="55">
        <v>18707</v>
      </c>
      <c r="T29" s="55">
        <v>15342</v>
      </c>
      <c r="U29" s="55">
        <v>5918</v>
      </c>
      <c r="V29" s="55">
        <v>7300</v>
      </c>
      <c r="W29" s="55">
        <v>15249</v>
      </c>
      <c r="X29" s="55">
        <v>13465</v>
      </c>
      <c r="Y29" s="54">
        <v>19300</v>
      </c>
    </row>
    <row r="30" spans="1:25" x14ac:dyDescent="0.2">
      <c r="A30" s="52" t="s">
        <v>114</v>
      </c>
      <c r="B30" s="55">
        <v>19878</v>
      </c>
      <c r="C30" s="55">
        <v>16108</v>
      </c>
      <c r="D30" s="55">
        <v>7789</v>
      </c>
      <c r="E30" s="55">
        <v>15072</v>
      </c>
      <c r="F30" s="55">
        <v>18368</v>
      </c>
      <c r="G30" s="55">
        <v>16264</v>
      </c>
      <c r="H30" s="55">
        <v>19169</v>
      </c>
      <c r="I30" s="55">
        <v>10690</v>
      </c>
      <c r="J30" s="55">
        <v>11202</v>
      </c>
      <c r="K30" s="55">
        <v>18789</v>
      </c>
      <c r="L30" s="55">
        <v>6934</v>
      </c>
      <c r="M30" s="55">
        <v>12971</v>
      </c>
      <c r="N30" s="55">
        <v>13188</v>
      </c>
      <c r="O30" s="55">
        <v>8756</v>
      </c>
      <c r="P30" s="55">
        <v>8728</v>
      </c>
      <c r="Q30" s="55">
        <v>14977</v>
      </c>
      <c r="R30" s="55">
        <v>10159</v>
      </c>
      <c r="S30" s="55">
        <v>16847</v>
      </c>
      <c r="T30" s="55">
        <v>7019</v>
      </c>
      <c r="U30" s="55">
        <v>7594</v>
      </c>
      <c r="V30" s="55">
        <v>8909</v>
      </c>
      <c r="W30" s="55">
        <v>7180</v>
      </c>
      <c r="X30" s="55">
        <v>10800</v>
      </c>
      <c r="Y30" s="54">
        <v>17085</v>
      </c>
    </row>
    <row r="31" spans="1:25" x14ac:dyDescent="0.2">
      <c r="A31" s="52" t="s">
        <v>196</v>
      </c>
      <c r="B31" s="55">
        <v>13662</v>
      </c>
      <c r="C31" s="55">
        <v>13078</v>
      </c>
      <c r="D31" s="55">
        <v>17062</v>
      </c>
      <c r="E31" s="55">
        <v>19684</v>
      </c>
      <c r="F31" s="55">
        <v>6476</v>
      </c>
      <c r="G31" s="55">
        <v>7646</v>
      </c>
      <c r="H31" s="55">
        <v>13801</v>
      </c>
      <c r="I31" s="55">
        <v>9285</v>
      </c>
      <c r="J31" s="55">
        <v>6779</v>
      </c>
      <c r="K31" s="55">
        <v>8205</v>
      </c>
      <c r="L31" s="55">
        <v>14508</v>
      </c>
      <c r="M31" s="55">
        <v>10221</v>
      </c>
      <c r="N31" s="55">
        <v>10926</v>
      </c>
      <c r="O31" s="55">
        <v>8871</v>
      </c>
      <c r="P31" s="55">
        <v>6060</v>
      </c>
      <c r="Q31" s="55">
        <v>13432</v>
      </c>
      <c r="R31" s="55">
        <v>19908</v>
      </c>
      <c r="S31" s="55">
        <v>13080</v>
      </c>
      <c r="T31" s="55">
        <v>6650</v>
      </c>
      <c r="U31" s="55">
        <v>6344</v>
      </c>
      <c r="V31" s="55">
        <v>18154</v>
      </c>
      <c r="W31" s="55">
        <v>14968</v>
      </c>
      <c r="X31" s="55">
        <v>5589</v>
      </c>
      <c r="Y31" s="54">
        <v>17475</v>
      </c>
    </row>
    <row r="32" spans="1:25" x14ac:dyDescent="0.2">
      <c r="A32" s="52" t="s">
        <v>119</v>
      </c>
      <c r="B32" s="55">
        <v>5539</v>
      </c>
      <c r="C32" s="55">
        <v>8342</v>
      </c>
      <c r="D32" s="55">
        <v>19483</v>
      </c>
      <c r="E32" s="55">
        <v>10370</v>
      </c>
      <c r="F32" s="55">
        <v>10016</v>
      </c>
      <c r="G32" s="55">
        <v>12924</v>
      </c>
      <c r="H32" s="55">
        <v>7123</v>
      </c>
      <c r="I32" s="55">
        <v>11497</v>
      </c>
      <c r="J32" s="55">
        <v>18053</v>
      </c>
      <c r="K32" s="55">
        <v>8612</v>
      </c>
      <c r="L32" s="55">
        <v>10893</v>
      </c>
      <c r="M32" s="55">
        <v>14283</v>
      </c>
      <c r="N32" s="55">
        <v>16737</v>
      </c>
      <c r="O32" s="55">
        <v>19253</v>
      </c>
      <c r="P32" s="55">
        <v>13762</v>
      </c>
      <c r="Q32" s="55">
        <v>16493</v>
      </c>
      <c r="R32" s="55">
        <v>17258</v>
      </c>
      <c r="S32" s="55">
        <v>9567</v>
      </c>
      <c r="T32" s="55">
        <v>14387</v>
      </c>
      <c r="U32" s="55">
        <v>10305</v>
      </c>
      <c r="V32" s="55">
        <v>11430</v>
      </c>
      <c r="W32" s="55">
        <v>6876</v>
      </c>
      <c r="X32" s="55">
        <v>6637</v>
      </c>
      <c r="Y32" s="54">
        <v>12555</v>
      </c>
    </row>
    <row r="33" spans="1:25" x14ac:dyDescent="0.2">
      <c r="A33" s="52" t="s">
        <v>122</v>
      </c>
      <c r="B33" s="55">
        <v>14623</v>
      </c>
      <c r="C33" s="55">
        <v>6791</v>
      </c>
      <c r="D33" s="55">
        <v>18587</v>
      </c>
      <c r="E33" s="55">
        <v>9474</v>
      </c>
      <c r="F33" s="55">
        <v>15594</v>
      </c>
      <c r="G33" s="55">
        <v>5132</v>
      </c>
      <c r="H33" s="55">
        <v>12573</v>
      </c>
      <c r="I33" s="55">
        <v>9500</v>
      </c>
      <c r="J33" s="55">
        <v>18035</v>
      </c>
      <c r="K33" s="55">
        <v>5823</v>
      </c>
      <c r="L33" s="55">
        <v>9213</v>
      </c>
      <c r="M33" s="55">
        <v>9495</v>
      </c>
      <c r="N33" s="55">
        <v>16403</v>
      </c>
      <c r="O33" s="55">
        <v>12394</v>
      </c>
      <c r="P33" s="55">
        <v>12227</v>
      </c>
      <c r="Q33" s="55">
        <v>5750</v>
      </c>
      <c r="R33" s="55">
        <v>9273</v>
      </c>
      <c r="S33" s="55">
        <v>13316</v>
      </c>
      <c r="T33" s="55">
        <v>19750</v>
      </c>
      <c r="U33" s="55">
        <v>19399</v>
      </c>
      <c r="V33" s="55">
        <v>15220</v>
      </c>
      <c r="W33" s="55">
        <v>15946</v>
      </c>
      <c r="X33" s="55">
        <v>11954</v>
      </c>
      <c r="Y33" s="54">
        <v>14112</v>
      </c>
    </row>
    <row r="34" spans="1:25" x14ac:dyDescent="0.2">
      <c r="A34" s="52" t="s">
        <v>125</v>
      </c>
      <c r="B34" s="55">
        <v>5516</v>
      </c>
      <c r="C34" s="55">
        <v>5250</v>
      </c>
      <c r="D34" s="55">
        <v>14096</v>
      </c>
      <c r="E34" s="55">
        <v>18517</v>
      </c>
      <c r="F34" s="55">
        <v>9720</v>
      </c>
      <c r="G34" s="55">
        <v>12131</v>
      </c>
      <c r="H34" s="55">
        <v>12901</v>
      </c>
      <c r="I34" s="55">
        <v>9741</v>
      </c>
      <c r="J34" s="55">
        <v>16707</v>
      </c>
      <c r="K34" s="55">
        <v>15810</v>
      </c>
      <c r="L34" s="55">
        <v>9656</v>
      </c>
      <c r="M34" s="55">
        <v>16073</v>
      </c>
      <c r="N34" s="55">
        <v>6085</v>
      </c>
      <c r="O34" s="55">
        <v>13828</v>
      </c>
      <c r="P34" s="55">
        <v>16487</v>
      </c>
      <c r="Q34" s="55">
        <v>14907</v>
      </c>
      <c r="R34" s="55">
        <v>12751</v>
      </c>
      <c r="S34" s="55">
        <v>19648</v>
      </c>
      <c r="T34" s="55">
        <v>16256</v>
      </c>
      <c r="U34" s="55">
        <v>5827</v>
      </c>
      <c r="V34" s="55">
        <v>14572</v>
      </c>
      <c r="W34" s="55">
        <v>11860</v>
      </c>
      <c r="X34" s="55">
        <v>19106</v>
      </c>
      <c r="Y34" s="54">
        <v>13155</v>
      </c>
    </row>
    <row r="35" spans="1:25" x14ac:dyDescent="0.2">
      <c r="A35" s="52" t="s">
        <v>128</v>
      </c>
      <c r="B35" s="55">
        <v>19060</v>
      </c>
      <c r="C35" s="55">
        <v>14195</v>
      </c>
      <c r="D35" s="55">
        <v>15493</v>
      </c>
      <c r="E35" s="55">
        <v>7051</v>
      </c>
      <c r="F35" s="55">
        <v>11600</v>
      </c>
      <c r="G35" s="55">
        <v>8874</v>
      </c>
      <c r="H35" s="55">
        <v>17711</v>
      </c>
      <c r="I35" s="55">
        <v>16441</v>
      </c>
      <c r="J35" s="55">
        <v>14506</v>
      </c>
      <c r="K35" s="55">
        <v>9701</v>
      </c>
      <c r="L35" s="55">
        <v>7440</v>
      </c>
      <c r="M35" s="55">
        <v>12534</v>
      </c>
      <c r="N35" s="55">
        <v>11734</v>
      </c>
      <c r="O35" s="55">
        <v>9332</v>
      </c>
      <c r="P35" s="55">
        <v>14274</v>
      </c>
      <c r="Q35" s="55">
        <v>16636</v>
      </c>
      <c r="R35" s="55">
        <v>10141</v>
      </c>
      <c r="S35" s="55">
        <v>12924</v>
      </c>
      <c r="T35" s="55">
        <v>14679</v>
      </c>
      <c r="U35" s="55">
        <v>19148</v>
      </c>
      <c r="V35" s="55">
        <v>10847</v>
      </c>
      <c r="W35" s="55">
        <v>5601</v>
      </c>
      <c r="X35" s="55">
        <v>9480</v>
      </c>
      <c r="Y35" s="54">
        <v>19344</v>
      </c>
    </row>
    <row r="36" spans="1:25" x14ac:dyDescent="0.2">
      <c r="A36" s="52" t="s">
        <v>131</v>
      </c>
      <c r="B36" s="55">
        <v>18581</v>
      </c>
      <c r="C36" s="55">
        <v>10128</v>
      </c>
      <c r="D36" s="55">
        <v>15282</v>
      </c>
      <c r="E36" s="55">
        <v>12869</v>
      </c>
      <c r="F36" s="55">
        <v>14326</v>
      </c>
      <c r="G36" s="55">
        <v>13383</v>
      </c>
      <c r="H36" s="55">
        <v>14289</v>
      </c>
      <c r="I36" s="55">
        <v>13567</v>
      </c>
      <c r="J36" s="55">
        <v>18079</v>
      </c>
      <c r="K36" s="55">
        <v>9492</v>
      </c>
      <c r="L36" s="55">
        <v>13275</v>
      </c>
      <c r="M36" s="55">
        <v>9857</v>
      </c>
      <c r="N36" s="55">
        <v>6076</v>
      </c>
      <c r="O36" s="55">
        <v>16909</v>
      </c>
      <c r="P36" s="55">
        <v>16788</v>
      </c>
      <c r="Q36" s="55">
        <v>8271</v>
      </c>
      <c r="R36" s="55">
        <v>11545</v>
      </c>
      <c r="S36" s="55">
        <v>18740</v>
      </c>
      <c r="T36" s="55">
        <v>8542</v>
      </c>
      <c r="U36" s="55">
        <v>7642</v>
      </c>
      <c r="V36" s="55">
        <v>5539</v>
      </c>
      <c r="W36" s="55">
        <v>5579</v>
      </c>
      <c r="X36" s="55">
        <v>12939</v>
      </c>
      <c r="Y36" s="54">
        <v>17388</v>
      </c>
    </row>
    <row r="37" spans="1:25" x14ac:dyDescent="0.2">
      <c r="A37" s="52" t="s">
        <v>134</v>
      </c>
      <c r="B37" s="55">
        <v>8292</v>
      </c>
      <c r="C37" s="55">
        <v>14367</v>
      </c>
      <c r="D37" s="55">
        <v>13006</v>
      </c>
      <c r="E37" s="55">
        <v>17206</v>
      </c>
      <c r="F37" s="55">
        <v>8123</v>
      </c>
      <c r="G37" s="55">
        <v>9619</v>
      </c>
      <c r="H37" s="55">
        <v>9416</v>
      </c>
      <c r="I37" s="55">
        <v>19595</v>
      </c>
      <c r="J37" s="55">
        <v>13468</v>
      </c>
      <c r="K37" s="55">
        <v>10343</v>
      </c>
      <c r="L37" s="55">
        <v>15723</v>
      </c>
      <c r="M37" s="55">
        <v>11217</v>
      </c>
      <c r="N37" s="55">
        <v>11158</v>
      </c>
      <c r="O37" s="55">
        <v>6911</v>
      </c>
      <c r="P37" s="55">
        <v>11661</v>
      </c>
      <c r="Q37" s="55">
        <v>17782</v>
      </c>
      <c r="R37" s="55">
        <v>9106</v>
      </c>
      <c r="S37" s="55">
        <v>18866</v>
      </c>
      <c r="T37" s="55">
        <v>17041</v>
      </c>
      <c r="U37" s="55">
        <v>10967</v>
      </c>
      <c r="V37" s="55">
        <v>7282</v>
      </c>
      <c r="W37" s="55">
        <v>19971</v>
      </c>
      <c r="X37" s="55">
        <v>6005</v>
      </c>
      <c r="Y37" s="54">
        <v>16083</v>
      </c>
    </row>
    <row r="38" spans="1:25" x14ac:dyDescent="0.2">
      <c r="A38" s="52" t="s">
        <v>135</v>
      </c>
      <c r="B38" s="55">
        <v>14786</v>
      </c>
      <c r="C38" s="55">
        <v>18680</v>
      </c>
      <c r="D38" s="55">
        <v>17017</v>
      </c>
      <c r="E38" s="55">
        <v>6228</v>
      </c>
      <c r="F38" s="55">
        <v>6769</v>
      </c>
      <c r="G38" s="55">
        <v>7324</v>
      </c>
      <c r="H38" s="55">
        <v>8355</v>
      </c>
      <c r="I38" s="55">
        <v>16444</v>
      </c>
      <c r="J38" s="55">
        <v>9851</v>
      </c>
      <c r="K38" s="55">
        <v>18952</v>
      </c>
      <c r="L38" s="55">
        <v>11764</v>
      </c>
      <c r="M38" s="55">
        <v>14798</v>
      </c>
      <c r="N38" s="55">
        <v>12418</v>
      </c>
      <c r="O38" s="55">
        <v>11469</v>
      </c>
      <c r="P38" s="55">
        <v>12558</v>
      </c>
      <c r="Q38" s="55">
        <v>19983</v>
      </c>
      <c r="R38" s="55">
        <v>9728</v>
      </c>
      <c r="S38" s="55">
        <v>19757</v>
      </c>
      <c r="T38" s="55">
        <v>14123</v>
      </c>
      <c r="U38" s="55">
        <v>19290</v>
      </c>
      <c r="V38" s="55">
        <v>7601</v>
      </c>
      <c r="W38" s="55">
        <v>6342</v>
      </c>
      <c r="X38" s="55">
        <v>9081</v>
      </c>
      <c r="Y38" s="54">
        <v>13734</v>
      </c>
    </row>
    <row r="39" spans="1:25" x14ac:dyDescent="0.2">
      <c r="A39" s="52" t="s">
        <v>136</v>
      </c>
      <c r="B39" s="55">
        <v>18902</v>
      </c>
      <c r="C39" s="55">
        <v>13266</v>
      </c>
      <c r="D39" s="55">
        <v>17200</v>
      </c>
      <c r="E39" s="55">
        <v>15175</v>
      </c>
      <c r="F39" s="55">
        <v>12842</v>
      </c>
      <c r="G39" s="55">
        <v>17745</v>
      </c>
      <c r="H39" s="55">
        <v>18418</v>
      </c>
      <c r="I39" s="55">
        <v>17319</v>
      </c>
      <c r="J39" s="55">
        <v>15059</v>
      </c>
      <c r="K39" s="55">
        <v>18954</v>
      </c>
      <c r="L39" s="55">
        <v>13154</v>
      </c>
      <c r="M39" s="55">
        <v>9836</v>
      </c>
      <c r="N39" s="55">
        <v>15822</v>
      </c>
      <c r="O39" s="55">
        <v>18074</v>
      </c>
      <c r="P39" s="55">
        <v>15802</v>
      </c>
      <c r="Q39" s="55">
        <v>18933</v>
      </c>
      <c r="R39" s="55">
        <v>11465</v>
      </c>
      <c r="S39" s="55">
        <v>17123</v>
      </c>
      <c r="T39" s="55">
        <v>6115</v>
      </c>
      <c r="U39" s="55">
        <v>10932</v>
      </c>
      <c r="V39" s="55">
        <v>10448</v>
      </c>
      <c r="W39" s="55">
        <v>7519</v>
      </c>
      <c r="X39" s="55">
        <v>17512</v>
      </c>
      <c r="Y39" s="54">
        <v>10895</v>
      </c>
    </row>
    <row r="40" spans="1:25" x14ac:dyDescent="0.2">
      <c r="A40" s="52" t="s">
        <v>139</v>
      </c>
      <c r="B40" s="55">
        <v>6534</v>
      </c>
      <c r="C40" s="55">
        <v>11719</v>
      </c>
      <c r="D40" s="55">
        <v>7968</v>
      </c>
      <c r="E40" s="55">
        <v>9533</v>
      </c>
      <c r="F40" s="55">
        <v>14362</v>
      </c>
      <c r="G40" s="55">
        <v>19152</v>
      </c>
      <c r="H40" s="55">
        <v>15350</v>
      </c>
      <c r="I40" s="55">
        <v>6993</v>
      </c>
      <c r="J40" s="55">
        <v>16146</v>
      </c>
      <c r="K40" s="55">
        <v>9504</v>
      </c>
      <c r="L40" s="55">
        <v>7039</v>
      </c>
      <c r="M40" s="55">
        <v>11452</v>
      </c>
      <c r="N40" s="55">
        <v>8484</v>
      </c>
      <c r="O40" s="55">
        <v>13902</v>
      </c>
      <c r="P40" s="55">
        <v>14362</v>
      </c>
      <c r="Q40" s="55">
        <v>6347</v>
      </c>
      <c r="R40" s="55">
        <v>17204</v>
      </c>
      <c r="S40" s="55">
        <v>8025</v>
      </c>
      <c r="T40" s="55">
        <v>11520</v>
      </c>
      <c r="U40" s="55">
        <v>13589</v>
      </c>
      <c r="V40" s="55">
        <v>18253</v>
      </c>
      <c r="W40" s="55">
        <v>7965</v>
      </c>
      <c r="X40" s="55">
        <v>10803</v>
      </c>
      <c r="Y40" s="54">
        <v>10985</v>
      </c>
    </row>
    <row r="41" spans="1:25" x14ac:dyDescent="0.2">
      <c r="A41" s="52" t="s">
        <v>142</v>
      </c>
      <c r="B41" s="55">
        <v>11854</v>
      </c>
      <c r="C41" s="55">
        <v>16576</v>
      </c>
      <c r="D41" s="55">
        <v>5217</v>
      </c>
      <c r="E41" s="55">
        <v>16091</v>
      </c>
      <c r="F41" s="55">
        <v>7536</v>
      </c>
      <c r="G41" s="55">
        <v>16992</v>
      </c>
      <c r="H41" s="55">
        <v>14597</v>
      </c>
      <c r="I41" s="55">
        <v>16113</v>
      </c>
      <c r="J41" s="55">
        <v>7059</v>
      </c>
      <c r="K41" s="55">
        <v>14751</v>
      </c>
      <c r="L41" s="55">
        <v>12327</v>
      </c>
      <c r="M41" s="55">
        <v>5199</v>
      </c>
      <c r="N41" s="55">
        <v>11556</v>
      </c>
      <c r="O41" s="55">
        <v>14035</v>
      </c>
      <c r="P41" s="55">
        <v>13549</v>
      </c>
      <c r="Q41" s="55">
        <v>9272</v>
      </c>
      <c r="R41" s="55">
        <v>7702</v>
      </c>
      <c r="S41" s="55">
        <v>19128</v>
      </c>
      <c r="T41" s="55">
        <v>17062</v>
      </c>
      <c r="U41" s="55">
        <v>6877</v>
      </c>
      <c r="V41" s="55">
        <v>18439</v>
      </c>
      <c r="W41" s="55">
        <v>10047</v>
      </c>
      <c r="X41" s="55">
        <v>19002</v>
      </c>
      <c r="Y41" s="54">
        <v>17989</v>
      </c>
    </row>
    <row r="42" spans="1:25" x14ac:dyDescent="0.2">
      <c r="A42" s="52" t="s">
        <v>145</v>
      </c>
      <c r="B42" s="55">
        <v>17605</v>
      </c>
      <c r="C42" s="55">
        <v>17561</v>
      </c>
      <c r="D42" s="55">
        <v>13666</v>
      </c>
      <c r="E42" s="55">
        <v>15781</v>
      </c>
      <c r="F42" s="55">
        <v>12435</v>
      </c>
      <c r="G42" s="55">
        <v>17785</v>
      </c>
      <c r="H42" s="55">
        <v>11838</v>
      </c>
      <c r="I42" s="55">
        <v>7946</v>
      </c>
      <c r="J42" s="55">
        <v>6279</v>
      </c>
      <c r="K42" s="55">
        <v>10857</v>
      </c>
      <c r="L42" s="55">
        <v>5674</v>
      </c>
      <c r="M42" s="55">
        <v>19979</v>
      </c>
      <c r="N42" s="55">
        <v>16180</v>
      </c>
      <c r="O42" s="55">
        <v>8515</v>
      </c>
      <c r="P42" s="55">
        <v>19947</v>
      </c>
      <c r="Q42" s="55">
        <v>14502</v>
      </c>
      <c r="R42" s="55">
        <v>11259</v>
      </c>
      <c r="S42" s="55">
        <v>10552</v>
      </c>
      <c r="T42" s="55">
        <v>17073</v>
      </c>
      <c r="U42" s="55">
        <v>16709</v>
      </c>
      <c r="V42" s="55">
        <v>17675</v>
      </c>
      <c r="W42" s="55">
        <v>14498</v>
      </c>
      <c r="X42" s="55">
        <v>19813</v>
      </c>
      <c r="Y42" s="54">
        <v>10660</v>
      </c>
    </row>
    <row r="43" spans="1:25" x14ac:dyDescent="0.2">
      <c r="A43" s="52" t="s">
        <v>197</v>
      </c>
      <c r="B43" s="55">
        <v>15704</v>
      </c>
      <c r="C43" s="55">
        <v>7242</v>
      </c>
      <c r="D43" s="55">
        <v>9722</v>
      </c>
      <c r="E43" s="55">
        <v>18829</v>
      </c>
      <c r="F43" s="55">
        <v>6456</v>
      </c>
      <c r="G43" s="55">
        <v>7959</v>
      </c>
      <c r="H43" s="55">
        <v>10519</v>
      </c>
      <c r="I43" s="55">
        <v>16130</v>
      </c>
      <c r="J43" s="55">
        <v>17488</v>
      </c>
      <c r="K43" s="55">
        <v>15123</v>
      </c>
      <c r="L43" s="55">
        <v>5200</v>
      </c>
      <c r="M43" s="55">
        <v>11602</v>
      </c>
      <c r="N43" s="55">
        <v>12951</v>
      </c>
      <c r="O43" s="55">
        <v>5289</v>
      </c>
      <c r="P43" s="55">
        <v>15953</v>
      </c>
      <c r="Q43" s="55">
        <v>6950</v>
      </c>
      <c r="R43" s="55">
        <v>13180</v>
      </c>
      <c r="S43" s="55">
        <v>11215</v>
      </c>
      <c r="T43" s="55">
        <v>5305</v>
      </c>
      <c r="U43" s="55">
        <v>17191</v>
      </c>
      <c r="V43" s="55">
        <v>6740</v>
      </c>
      <c r="W43" s="55">
        <v>11561</v>
      </c>
      <c r="X43" s="55">
        <v>7145</v>
      </c>
      <c r="Y43" s="54">
        <v>6681</v>
      </c>
    </row>
    <row r="44" spans="1:25" x14ac:dyDescent="0.2">
      <c r="A44" s="52" t="s">
        <v>137</v>
      </c>
      <c r="B44" s="55">
        <v>5281</v>
      </c>
      <c r="C44" s="55">
        <v>13580</v>
      </c>
      <c r="D44" s="55">
        <v>13457</v>
      </c>
      <c r="E44" s="55">
        <v>5902</v>
      </c>
      <c r="F44" s="55">
        <v>17324</v>
      </c>
      <c r="G44" s="55">
        <v>13219</v>
      </c>
      <c r="H44" s="55">
        <v>18132</v>
      </c>
      <c r="I44" s="55">
        <v>11051</v>
      </c>
      <c r="J44" s="55">
        <v>10766</v>
      </c>
      <c r="K44" s="55">
        <v>15464</v>
      </c>
      <c r="L44" s="55">
        <v>18354</v>
      </c>
      <c r="M44" s="55">
        <v>14381</v>
      </c>
      <c r="N44" s="55">
        <v>5450</v>
      </c>
      <c r="O44" s="55">
        <v>8181</v>
      </c>
      <c r="P44" s="55">
        <v>5283</v>
      </c>
      <c r="Q44" s="55">
        <v>10888</v>
      </c>
      <c r="R44" s="55">
        <v>19203</v>
      </c>
      <c r="S44" s="55">
        <v>15468</v>
      </c>
      <c r="T44" s="55">
        <v>6123</v>
      </c>
      <c r="U44" s="55">
        <v>11596</v>
      </c>
      <c r="V44" s="55">
        <v>13901</v>
      </c>
      <c r="W44" s="55">
        <v>7428</v>
      </c>
      <c r="X44" s="55">
        <v>17297</v>
      </c>
      <c r="Y44" s="54">
        <v>9244</v>
      </c>
    </row>
    <row r="45" spans="1:25" x14ac:dyDescent="0.2">
      <c r="A45" s="52" t="s">
        <v>140</v>
      </c>
      <c r="B45" s="55">
        <v>17239</v>
      </c>
      <c r="C45" s="55">
        <v>6026</v>
      </c>
      <c r="D45" s="55">
        <v>9202</v>
      </c>
      <c r="E45" s="55">
        <v>10756</v>
      </c>
      <c r="F45" s="55">
        <v>18529</v>
      </c>
      <c r="G45" s="55">
        <v>16688</v>
      </c>
      <c r="H45" s="55">
        <v>9593</v>
      </c>
      <c r="I45" s="55">
        <v>18795</v>
      </c>
      <c r="J45" s="55">
        <v>15732</v>
      </c>
      <c r="K45" s="55">
        <v>10094</v>
      </c>
      <c r="L45" s="55">
        <v>16624</v>
      </c>
      <c r="M45" s="55">
        <v>12023</v>
      </c>
      <c r="N45" s="55">
        <v>14502</v>
      </c>
      <c r="O45" s="55">
        <v>19948</v>
      </c>
      <c r="P45" s="55">
        <v>16276</v>
      </c>
      <c r="Q45" s="55">
        <v>19688</v>
      </c>
      <c r="R45" s="55">
        <v>5660</v>
      </c>
      <c r="S45" s="55">
        <v>15523</v>
      </c>
      <c r="T45" s="55">
        <v>11515</v>
      </c>
      <c r="U45" s="55">
        <v>11254</v>
      </c>
      <c r="V45" s="55">
        <v>15923</v>
      </c>
      <c r="W45" s="55">
        <v>5712</v>
      </c>
      <c r="X45" s="55">
        <v>5633</v>
      </c>
      <c r="Y45" s="54">
        <v>8957</v>
      </c>
    </row>
    <row r="46" spans="1:25" x14ac:dyDescent="0.2">
      <c r="A46" s="52" t="s">
        <v>143</v>
      </c>
      <c r="B46" s="55">
        <v>7671</v>
      </c>
      <c r="C46" s="55">
        <v>7805</v>
      </c>
      <c r="D46" s="55">
        <v>16051</v>
      </c>
      <c r="E46" s="55">
        <v>13455</v>
      </c>
      <c r="F46" s="55">
        <v>12161</v>
      </c>
      <c r="G46" s="55">
        <v>18888</v>
      </c>
      <c r="H46" s="55">
        <v>6106</v>
      </c>
      <c r="I46" s="55">
        <v>12411</v>
      </c>
      <c r="J46" s="55">
        <v>9663</v>
      </c>
      <c r="K46" s="55">
        <v>15248</v>
      </c>
      <c r="L46" s="55">
        <v>15918</v>
      </c>
      <c r="M46" s="55">
        <v>17634</v>
      </c>
      <c r="N46" s="55">
        <v>11238</v>
      </c>
      <c r="O46" s="55">
        <v>17004</v>
      </c>
      <c r="P46" s="55">
        <v>11979</v>
      </c>
      <c r="Q46" s="55">
        <v>7424</v>
      </c>
      <c r="R46" s="55">
        <v>15534</v>
      </c>
      <c r="S46" s="55">
        <v>11093</v>
      </c>
      <c r="T46" s="55">
        <v>7073</v>
      </c>
      <c r="U46" s="55">
        <v>6393</v>
      </c>
      <c r="V46" s="55">
        <v>18944</v>
      </c>
      <c r="W46" s="55">
        <v>10794</v>
      </c>
      <c r="X46" s="55">
        <v>9890</v>
      </c>
      <c r="Y46" s="54">
        <v>10556</v>
      </c>
    </row>
    <row r="47" spans="1:25" x14ac:dyDescent="0.2">
      <c r="A47" s="52" t="s">
        <v>146</v>
      </c>
      <c r="B47" s="55">
        <v>14831</v>
      </c>
      <c r="C47" s="55">
        <v>13384</v>
      </c>
      <c r="D47" s="55">
        <v>18307</v>
      </c>
      <c r="E47" s="55">
        <v>9242</v>
      </c>
      <c r="F47" s="55">
        <v>11397</v>
      </c>
      <c r="G47" s="55">
        <v>17408</v>
      </c>
      <c r="H47" s="55">
        <v>7687</v>
      </c>
      <c r="I47" s="55">
        <v>13877</v>
      </c>
      <c r="J47" s="55">
        <v>12516</v>
      </c>
      <c r="K47" s="55">
        <v>14197</v>
      </c>
      <c r="L47" s="55">
        <v>16861</v>
      </c>
      <c r="M47" s="55">
        <v>11588</v>
      </c>
      <c r="N47" s="55">
        <v>12423</v>
      </c>
      <c r="O47" s="55">
        <v>8346</v>
      </c>
      <c r="P47" s="55">
        <v>14133</v>
      </c>
      <c r="Q47" s="55">
        <v>9854</v>
      </c>
      <c r="R47" s="55">
        <v>17136</v>
      </c>
      <c r="S47" s="55">
        <v>15789</v>
      </c>
      <c r="T47" s="55">
        <v>11800</v>
      </c>
      <c r="U47" s="55">
        <v>5698</v>
      </c>
      <c r="V47" s="55">
        <v>6306</v>
      </c>
      <c r="W47" s="55">
        <v>17882</v>
      </c>
      <c r="X47" s="55">
        <v>16937</v>
      </c>
      <c r="Y47" s="54">
        <v>17988</v>
      </c>
    </row>
    <row r="48" spans="1:25" x14ac:dyDescent="0.2">
      <c r="A48" s="52" t="s">
        <v>198</v>
      </c>
      <c r="B48" s="55">
        <v>19111</v>
      </c>
      <c r="C48" s="55">
        <v>12028</v>
      </c>
      <c r="D48" s="55">
        <v>7570</v>
      </c>
      <c r="E48" s="55">
        <v>8210</v>
      </c>
      <c r="F48" s="55">
        <v>10866</v>
      </c>
      <c r="G48" s="55">
        <v>15584</v>
      </c>
      <c r="H48" s="55">
        <v>18196</v>
      </c>
      <c r="I48" s="55">
        <v>19882</v>
      </c>
      <c r="J48" s="55">
        <v>7372</v>
      </c>
      <c r="K48" s="55">
        <v>10913</v>
      </c>
      <c r="L48" s="55">
        <v>5025</v>
      </c>
      <c r="M48" s="55">
        <v>6960</v>
      </c>
      <c r="N48" s="55">
        <v>12032</v>
      </c>
      <c r="O48" s="55">
        <v>8605</v>
      </c>
      <c r="P48" s="55">
        <v>19363</v>
      </c>
      <c r="Q48" s="55">
        <v>12028</v>
      </c>
      <c r="R48" s="55">
        <v>12407</v>
      </c>
      <c r="S48" s="55">
        <v>19691</v>
      </c>
      <c r="T48" s="55">
        <v>10904</v>
      </c>
      <c r="U48" s="55">
        <v>10919</v>
      </c>
      <c r="V48" s="55">
        <v>14229</v>
      </c>
      <c r="W48" s="55">
        <v>16597</v>
      </c>
      <c r="X48" s="55">
        <v>13312</v>
      </c>
      <c r="Y48" s="54">
        <v>7760</v>
      </c>
    </row>
    <row r="49" spans="1:25" x14ac:dyDescent="0.2">
      <c r="A49" s="52" t="s">
        <v>138</v>
      </c>
      <c r="B49" s="55">
        <v>11427</v>
      </c>
      <c r="C49" s="55">
        <v>17343</v>
      </c>
      <c r="D49" s="55">
        <v>6397</v>
      </c>
      <c r="E49" s="55">
        <v>18411</v>
      </c>
      <c r="F49" s="55">
        <v>18301</v>
      </c>
      <c r="G49" s="55">
        <v>11781</v>
      </c>
      <c r="H49" s="55">
        <v>8772</v>
      </c>
      <c r="I49" s="55">
        <v>11180</v>
      </c>
      <c r="J49" s="55">
        <v>19598</v>
      </c>
      <c r="K49" s="55">
        <v>7800</v>
      </c>
      <c r="L49" s="55">
        <v>13676</v>
      </c>
      <c r="M49" s="55">
        <v>17108</v>
      </c>
      <c r="N49" s="55">
        <v>13455</v>
      </c>
      <c r="O49" s="55">
        <v>7885</v>
      </c>
      <c r="P49" s="55">
        <v>11937</v>
      </c>
      <c r="Q49" s="55">
        <v>17355</v>
      </c>
      <c r="R49" s="55">
        <v>19088</v>
      </c>
      <c r="S49" s="55">
        <v>6668</v>
      </c>
      <c r="T49" s="55">
        <v>10330</v>
      </c>
      <c r="U49" s="55">
        <v>14619</v>
      </c>
      <c r="V49" s="55">
        <v>17171</v>
      </c>
      <c r="W49" s="55">
        <v>6959</v>
      </c>
      <c r="X49" s="55">
        <v>8386</v>
      </c>
      <c r="Y49" s="54">
        <v>14097</v>
      </c>
    </row>
    <row r="50" spans="1:25" x14ac:dyDescent="0.2">
      <c r="A50" s="52" t="s">
        <v>141</v>
      </c>
      <c r="B50" s="55">
        <v>11513</v>
      </c>
      <c r="C50" s="55">
        <v>5976</v>
      </c>
      <c r="D50" s="55">
        <v>6181</v>
      </c>
      <c r="E50" s="55">
        <v>8137</v>
      </c>
      <c r="F50" s="55">
        <v>18465</v>
      </c>
      <c r="G50" s="55">
        <v>13712</v>
      </c>
      <c r="H50" s="55">
        <v>11170</v>
      </c>
      <c r="I50" s="55">
        <v>12171</v>
      </c>
      <c r="J50" s="55">
        <v>16149</v>
      </c>
      <c r="K50" s="55">
        <v>15722</v>
      </c>
      <c r="L50" s="55">
        <v>15018</v>
      </c>
      <c r="M50" s="55">
        <v>13325</v>
      </c>
      <c r="N50" s="55">
        <v>18260</v>
      </c>
      <c r="O50" s="55">
        <v>9998</v>
      </c>
      <c r="P50" s="55">
        <v>17994</v>
      </c>
      <c r="Q50" s="55">
        <v>16964</v>
      </c>
      <c r="R50" s="55">
        <v>11340</v>
      </c>
      <c r="S50" s="55">
        <v>13115</v>
      </c>
      <c r="T50" s="55">
        <v>13575</v>
      </c>
      <c r="U50" s="55">
        <v>13320</v>
      </c>
      <c r="V50" s="55">
        <v>16324</v>
      </c>
      <c r="W50" s="55">
        <v>11031</v>
      </c>
      <c r="X50" s="55">
        <v>15337</v>
      </c>
      <c r="Y50" s="54">
        <v>12577</v>
      </c>
    </row>
    <row r="51" spans="1:25" x14ac:dyDescent="0.2">
      <c r="A51" s="52" t="s">
        <v>144</v>
      </c>
      <c r="B51" s="55">
        <v>17495</v>
      </c>
      <c r="C51" s="55">
        <v>11437</v>
      </c>
      <c r="D51" s="55">
        <v>12256</v>
      </c>
      <c r="E51" s="55">
        <v>16601</v>
      </c>
      <c r="F51" s="55">
        <v>13574</v>
      </c>
      <c r="G51" s="55">
        <v>13343</v>
      </c>
      <c r="H51" s="55">
        <v>11033</v>
      </c>
      <c r="I51" s="55">
        <v>13802</v>
      </c>
      <c r="J51" s="55">
        <v>6894</v>
      </c>
      <c r="K51" s="55">
        <v>8348</v>
      </c>
      <c r="L51" s="55">
        <v>13376</v>
      </c>
      <c r="M51" s="55">
        <v>8467</v>
      </c>
      <c r="N51" s="55">
        <v>8706</v>
      </c>
      <c r="O51" s="55">
        <v>5432</v>
      </c>
      <c r="P51" s="55">
        <v>19284</v>
      </c>
      <c r="Q51" s="55">
        <v>18168</v>
      </c>
      <c r="R51" s="55">
        <v>12445</v>
      </c>
      <c r="S51" s="55">
        <v>9583</v>
      </c>
      <c r="T51" s="55">
        <v>9060</v>
      </c>
      <c r="U51" s="55">
        <v>6365</v>
      </c>
      <c r="V51" s="55">
        <v>11837</v>
      </c>
      <c r="W51" s="55">
        <v>11508</v>
      </c>
      <c r="X51" s="55">
        <v>5482</v>
      </c>
      <c r="Y51" s="54">
        <v>12859</v>
      </c>
    </row>
    <row r="52" spans="1:25" x14ac:dyDescent="0.2">
      <c r="A52" s="52" t="s">
        <v>147</v>
      </c>
      <c r="B52" s="55">
        <v>8533</v>
      </c>
      <c r="C52" s="55">
        <v>5496</v>
      </c>
      <c r="D52" s="55">
        <v>10999</v>
      </c>
      <c r="E52" s="55">
        <v>11180</v>
      </c>
      <c r="F52" s="55">
        <v>16356</v>
      </c>
      <c r="G52" s="55">
        <v>16736</v>
      </c>
      <c r="H52" s="55">
        <v>14158</v>
      </c>
      <c r="I52" s="55">
        <v>16124</v>
      </c>
      <c r="J52" s="55">
        <v>13006</v>
      </c>
      <c r="K52" s="55">
        <v>19446</v>
      </c>
      <c r="L52" s="55">
        <v>18524</v>
      </c>
      <c r="M52" s="55">
        <v>7931</v>
      </c>
      <c r="N52" s="55">
        <v>14565</v>
      </c>
      <c r="O52" s="55">
        <v>8712</v>
      </c>
      <c r="P52" s="55">
        <v>14337</v>
      </c>
      <c r="Q52" s="55">
        <v>7471</v>
      </c>
      <c r="R52" s="55">
        <v>6945</v>
      </c>
      <c r="S52" s="55">
        <v>18688</v>
      </c>
      <c r="T52" s="55">
        <v>11927</v>
      </c>
      <c r="U52" s="55">
        <v>12835</v>
      </c>
      <c r="V52" s="55">
        <v>9029</v>
      </c>
      <c r="W52" s="55">
        <v>18655</v>
      </c>
      <c r="X52" s="55">
        <v>11885</v>
      </c>
      <c r="Y52" s="54">
        <v>12315</v>
      </c>
    </row>
    <row r="53" spans="1:25" x14ac:dyDescent="0.2">
      <c r="A53" s="52" t="s">
        <v>148</v>
      </c>
      <c r="B53" s="55">
        <v>7203</v>
      </c>
      <c r="C53" s="55">
        <v>7762</v>
      </c>
      <c r="D53" s="55">
        <v>5119</v>
      </c>
      <c r="E53" s="55">
        <v>18333</v>
      </c>
      <c r="F53" s="55">
        <v>11950</v>
      </c>
      <c r="G53" s="55">
        <v>17114</v>
      </c>
      <c r="H53" s="55">
        <v>13514</v>
      </c>
      <c r="I53" s="55">
        <v>16562</v>
      </c>
      <c r="J53" s="55">
        <v>13361</v>
      </c>
      <c r="K53" s="55">
        <v>5044</v>
      </c>
      <c r="L53" s="55">
        <v>13036</v>
      </c>
      <c r="M53" s="55">
        <v>14820</v>
      </c>
      <c r="N53" s="55">
        <v>7255</v>
      </c>
      <c r="O53" s="55">
        <v>13462</v>
      </c>
      <c r="P53" s="55">
        <v>5218</v>
      </c>
      <c r="Q53" s="55">
        <v>19210</v>
      </c>
      <c r="R53" s="55">
        <v>7531</v>
      </c>
      <c r="S53" s="55">
        <v>16113</v>
      </c>
      <c r="T53" s="55">
        <v>11184</v>
      </c>
      <c r="U53" s="55">
        <v>8079</v>
      </c>
      <c r="V53" s="55">
        <v>17129</v>
      </c>
      <c r="W53" s="55">
        <v>8763</v>
      </c>
      <c r="X53" s="55">
        <v>12157</v>
      </c>
      <c r="Y53" s="54">
        <v>10120</v>
      </c>
    </row>
    <row r="54" spans="1:25" x14ac:dyDescent="0.2">
      <c r="A54" s="52" t="s">
        <v>151</v>
      </c>
      <c r="B54" s="55">
        <v>6283</v>
      </c>
      <c r="C54" s="55">
        <v>18607</v>
      </c>
      <c r="D54" s="55">
        <v>10329</v>
      </c>
      <c r="E54" s="55">
        <v>10158</v>
      </c>
      <c r="F54" s="55">
        <v>8226</v>
      </c>
      <c r="G54" s="55">
        <v>16507</v>
      </c>
      <c r="H54" s="55">
        <v>17860</v>
      </c>
      <c r="I54" s="55">
        <v>5760</v>
      </c>
      <c r="J54" s="55">
        <v>9959</v>
      </c>
      <c r="K54" s="55">
        <v>9552</v>
      </c>
      <c r="L54" s="55">
        <v>13808</v>
      </c>
      <c r="M54" s="55">
        <v>18637</v>
      </c>
      <c r="N54" s="55">
        <v>5804</v>
      </c>
      <c r="O54" s="55">
        <v>8150</v>
      </c>
      <c r="P54" s="55">
        <v>9822</v>
      </c>
      <c r="Q54" s="55">
        <v>14198</v>
      </c>
      <c r="R54" s="55">
        <v>11139</v>
      </c>
      <c r="S54" s="55">
        <v>8079</v>
      </c>
      <c r="T54" s="55">
        <v>13675</v>
      </c>
      <c r="U54" s="55">
        <v>7157</v>
      </c>
      <c r="V54" s="55">
        <v>11035</v>
      </c>
      <c r="W54" s="55">
        <v>5834</v>
      </c>
      <c r="X54" s="55">
        <v>12339</v>
      </c>
      <c r="Y54" s="54">
        <v>14700</v>
      </c>
    </row>
    <row r="55" spans="1:25" x14ac:dyDescent="0.2">
      <c r="A55" s="52" t="s">
        <v>154</v>
      </c>
      <c r="B55" s="55">
        <v>9078</v>
      </c>
      <c r="C55" s="55">
        <v>16628</v>
      </c>
      <c r="D55" s="55">
        <v>16254</v>
      </c>
      <c r="E55" s="55">
        <v>13979</v>
      </c>
      <c r="F55" s="55">
        <v>5305</v>
      </c>
      <c r="G55" s="55">
        <v>11078</v>
      </c>
      <c r="H55" s="55">
        <v>9412</v>
      </c>
      <c r="I55" s="55">
        <v>18131</v>
      </c>
      <c r="J55" s="55">
        <v>13290</v>
      </c>
      <c r="K55" s="55">
        <v>7422</v>
      </c>
      <c r="L55" s="55">
        <v>12728</v>
      </c>
      <c r="M55" s="55">
        <v>18330</v>
      </c>
      <c r="N55" s="55">
        <v>16496</v>
      </c>
      <c r="O55" s="55">
        <v>17307</v>
      </c>
      <c r="P55" s="55">
        <v>18773</v>
      </c>
      <c r="Q55" s="55">
        <v>10711</v>
      </c>
      <c r="R55" s="55">
        <v>8373</v>
      </c>
      <c r="S55" s="55">
        <v>17730</v>
      </c>
      <c r="T55" s="55">
        <v>9674</v>
      </c>
      <c r="U55" s="55">
        <v>12862</v>
      </c>
      <c r="V55" s="55">
        <v>11385</v>
      </c>
      <c r="W55" s="55">
        <v>13482</v>
      </c>
      <c r="X55" s="55">
        <v>7804</v>
      </c>
      <c r="Y55" s="54">
        <v>19244</v>
      </c>
    </row>
    <row r="56" spans="1:25" x14ac:dyDescent="0.2">
      <c r="A56" s="52" t="s">
        <v>157</v>
      </c>
      <c r="B56" s="55">
        <v>5762</v>
      </c>
      <c r="C56" s="55">
        <v>6675</v>
      </c>
      <c r="D56" s="55">
        <v>16054</v>
      </c>
      <c r="E56" s="55">
        <v>18835</v>
      </c>
      <c r="F56" s="55">
        <v>19355</v>
      </c>
      <c r="G56" s="55">
        <v>15171</v>
      </c>
      <c r="H56" s="55">
        <v>18125</v>
      </c>
      <c r="I56" s="55">
        <v>5839</v>
      </c>
      <c r="J56" s="55">
        <v>14601</v>
      </c>
      <c r="K56" s="55">
        <v>5715</v>
      </c>
      <c r="L56" s="55">
        <v>8943</v>
      </c>
      <c r="M56" s="55">
        <v>14965</v>
      </c>
      <c r="N56" s="55">
        <v>7939</v>
      </c>
      <c r="O56" s="55">
        <v>7909</v>
      </c>
      <c r="P56" s="55">
        <v>7684</v>
      </c>
      <c r="Q56" s="55">
        <v>8988</v>
      </c>
      <c r="R56" s="55">
        <v>9426</v>
      </c>
      <c r="S56" s="55">
        <v>7835</v>
      </c>
      <c r="T56" s="55">
        <v>8010</v>
      </c>
      <c r="U56" s="55">
        <v>19882</v>
      </c>
      <c r="V56" s="55">
        <v>16874</v>
      </c>
      <c r="W56" s="55">
        <v>6619</v>
      </c>
      <c r="X56" s="55">
        <v>19328</v>
      </c>
      <c r="Y56" s="54">
        <v>7511</v>
      </c>
    </row>
    <row r="57" spans="1:25" x14ac:dyDescent="0.2">
      <c r="A57" s="52" t="s">
        <v>160</v>
      </c>
      <c r="B57" s="55">
        <v>11974</v>
      </c>
      <c r="C57" s="55">
        <v>10830</v>
      </c>
      <c r="D57" s="55">
        <v>9390</v>
      </c>
      <c r="E57" s="55">
        <v>9848</v>
      </c>
      <c r="F57" s="55">
        <v>9966</v>
      </c>
      <c r="G57" s="55">
        <v>14653</v>
      </c>
      <c r="H57" s="55">
        <v>6806</v>
      </c>
      <c r="I57" s="55">
        <v>19422</v>
      </c>
      <c r="J57" s="55">
        <v>7809</v>
      </c>
      <c r="K57" s="55">
        <v>15358</v>
      </c>
      <c r="L57" s="55">
        <v>12301</v>
      </c>
      <c r="M57" s="55">
        <v>17524</v>
      </c>
      <c r="N57" s="55">
        <v>14118</v>
      </c>
      <c r="O57" s="55">
        <v>6857</v>
      </c>
      <c r="P57" s="55">
        <v>7049</v>
      </c>
      <c r="Q57" s="55">
        <v>15574</v>
      </c>
      <c r="R57" s="55">
        <v>15212</v>
      </c>
      <c r="S57" s="55">
        <v>15600</v>
      </c>
      <c r="T57" s="55">
        <v>10210</v>
      </c>
      <c r="U57" s="55">
        <v>13899</v>
      </c>
      <c r="V57" s="55">
        <v>18221</v>
      </c>
      <c r="W57" s="55">
        <v>8734</v>
      </c>
      <c r="X57" s="55">
        <v>10495</v>
      </c>
      <c r="Y57" s="54">
        <v>15416</v>
      </c>
    </row>
    <row r="58" spans="1:25" x14ac:dyDescent="0.2">
      <c r="A58" s="52" t="s">
        <v>163</v>
      </c>
      <c r="B58" s="55">
        <v>17849</v>
      </c>
      <c r="C58" s="55">
        <v>14508</v>
      </c>
      <c r="D58" s="55">
        <v>11905</v>
      </c>
      <c r="E58" s="55">
        <v>14807</v>
      </c>
      <c r="F58" s="55">
        <v>19842</v>
      </c>
      <c r="G58" s="55">
        <v>19150</v>
      </c>
      <c r="H58" s="55">
        <v>6920</v>
      </c>
      <c r="I58" s="55">
        <v>9807</v>
      </c>
      <c r="J58" s="55">
        <v>5237</v>
      </c>
      <c r="K58" s="55">
        <v>6943</v>
      </c>
      <c r="L58" s="55">
        <v>15528</v>
      </c>
      <c r="M58" s="55">
        <v>5609</v>
      </c>
      <c r="N58" s="55">
        <v>8714</v>
      </c>
      <c r="O58" s="55">
        <v>15129</v>
      </c>
      <c r="P58" s="55">
        <v>9687</v>
      </c>
      <c r="Q58" s="55">
        <v>13870</v>
      </c>
      <c r="R58" s="55">
        <v>6002</v>
      </c>
      <c r="S58" s="55">
        <v>10155</v>
      </c>
      <c r="T58" s="55">
        <v>10290</v>
      </c>
      <c r="U58" s="55">
        <v>7689</v>
      </c>
      <c r="V58" s="55">
        <v>9182</v>
      </c>
      <c r="W58" s="55">
        <v>17931</v>
      </c>
      <c r="X58" s="55">
        <v>11879</v>
      </c>
      <c r="Y58" s="54">
        <v>10019</v>
      </c>
    </row>
    <row r="59" spans="1:25" x14ac:dyDescent="0.2">
      <c r="A59" s="52" t="s">
        <v>166</v>
      </c>
      <c r="B59" s="55">
        <v>6572</v>
      </c>
      <c r="C59" s="55">
        <v>15004</v>
      </c>
      <c r="D59" s="55">
        <v>17175</v>
      </c>
      <c r="E59" s="55">
        <v>9519</v>
      </c>
      <c r="F59" s="55">
        <v>10353</v>
      </c>
      <c r="G59" s="55">
        <v>14302</v>
      </c>
      <c r="H59" s="55">
        <v>14819</v>
      </c>
      <c r="I59" s="55">
        <v>15081</v>
      </c>
      <c r="J59" s="55">
        <v>15621</v>
      </c>
      <c r="K59" s="55">
        <v>9671</v>
      </c>
      <c r="L59" s="55">
        <v>9279</v>
      </c>
      <c r="M59" s="55">
        <v>19529</v>
      </c>
      <c r="N59" s="55">
        <v>6751</v>
      </c>
      <c r="O59" s="55">
        <v>16678</v>
      </c>
      <c r="P59" s="55">
        <v>10508</v>
      </c>
      <c r="Q59" s="55">
        <v>19286</v>
      </c>
      <c r="R59" s="55">
        <v>16103</v>
      </c>
      <c r="S59" s="55">
        <v>7052</v>
      </c>
      <c r="T59" s="55">
        <v>14104</v>
      </c>
      <c r="U59" s="55">
        <v>18636</v>
      </c>
      <c r="V59" s="55">
        <v>16160</v>
      </c>
      <c r="W59" s="55">
        <v>8416</v>
      </c>
      <c r="X59" s="55">
        <v>6159</v>
      </c>
      <c r="Y59" s="54">
        <v>7461</v>
      </c>
    </row>
    <row r="60" spans="1:25" x14ac:dyDescent="0.2">
      <c r="A60" s="52" t="s">
        <v>169</v>
      </c>
      <c r="B60" s="55">
        <v>13945</v>
      </c>
      <c r="C60" s="55">
        <v>11650</v>
      </c>
      <c r="D60" s="55">
        <v>16572</v>
      </c>
      <c r="E60" s="55">
        <v>12238</v>
      </c>
      <c r="F60" s="55">
        <v>14558</v>
      </c>
      <c r="G60" s="55">
        <v>12072</v>
      </c>
      <c r="H60" s="55">
        <v>17106</v>
      </c>
      <c r="I60" s="55">
        <v>7675</v>
      </c>
      <c r="J60" s="55">
        <v>5532</v>
      </c>
      <c r="K60" s="55">
        <v>8387</v>
      </c>
      <c r="L60" s="55">
        <v>18314</v>
      </c>
      <c r="M60" s="55">
        <v>13615</v>
      </c>
      <c r="N60" s="55">
        <v>7090</v>
      </c>
      <c r="O60" s="55">
        <v>15624</v>
      </c>
      <c r="P60" s="55">
        <v>8803</v>
      </c>
      <c r="Q60" s="55">
        <v>13608</v>
      </c>
      <c r="R60" s="55">
        <v>15894</v>
      </c>
      <c r="S60" s="55">
        <v>11308</v>
      </c>
      <c r="T60" s="55">
        <v>10655</v>
      </c>
      <c r="U60" s="55">
        <v>19112</v>
      </c>
      <c r="V60" s="55">
        <v>9466</v>
      </c>
      <c r="W60" s="55">
        <v>12978</v>
      </c>
      <c r="X60" s="55">
        <v>10838</v>
      </c>
      <c r="Y60" s="54">
        <v>18019</v>
      </c>
    </row>
    <row r="61" spans="1:25" x14ac:dyDescent="0.2">
      <c r="A61" s="52" t="s">
        <v>172</v>
      </c>
      <c r="B61" s="55">
        <v>10126</v>
      </c>
      <c r="C61" s="55">
        <v>10838</v>
      </c>
      <c r="D61" s="55">
        <v>18601</v>
      </c>
      <c r="E61" s="55">
        <v>12840</v>
      </c>
      <c r="F61" s="55">
        <v>9287</v>
      </c>
      <c r="G61" s="55">
        <v>9618</v>
      </c>
      <c r="H61" s="55">
        <v>9508</v>
      </c>
      <c r="I61" s="55">
        <v>13240</v>
      </c>
      <c r="J61" s="55">
        <v>12227</v>
      </c>
      <c r="K61" s="55">
        <v>5715</v>
      </c>
      <c r="L61" s="55">
        <v>18305</v>
      </c>
      <c r="M61" s="55">
        <v>10003</v>
      </c>
      <c r="N61" s="55">
        <v>15824</v>
      </c>
      <c r="O61" s="55">
        <v>8054</v>
      </c>
      <c r="P61" s="55">
        <v>15512</v>
      </c>
      <c r="Q61" s="55">
        <v>17161</v>
      </c>
      <c r="R61" s="55">
        <v>10187</v>
      </c>
      <c r="S61" s="55">
        <v>13564</v>
      </c>
      <c r="T61" s="55">
        <v>13409</v>
      </c>
      <c r="U61" s="55">
        <v>15385</v>
      </c>
      <c r="V61" s="55">
        <v>9049</v>
      </c>
      <c r="W61" s="55">
        <v>15702</v>
      </c>
      <c r="X61" s="55">
        <v>9272</v>
      </c>
      <c r="Y61" s="54">
        <v>6553</v>
      </c>
    </row>
    <row r="62" spans="1:25" x14ac:dyDescent="0.2">
      <c r="A62" s="52" t="s">
        <v>175</v>
      </c>
      <c r="B62" s="55">
        <v>15590</v>
      </c>
      <c r="C62" s="55">
        <v>12528</v>
      </c>
      <c r="D62" s="55">
        <v>11648</v>
      </c>
      <c r="E62" s="55">
        <v>18991</v>
      </c>
      <c r="F62" s="55">
        <v>7222</v>
      </c>
      <c r="G62" s="55">
        <v>6988</v>
      </c>
      <c r="H62" s="55">
        <v>13917</v>
      </c>
      <c r="I62" s="55">
        <v>12889</v>
      </c>
      <c r="J62" s="55">
        <v>17359</v>
      </c>
      <c r="K62" s="55">
        <v>16327</v>
      </c>
      <c r="L62" s="55">
        <v>5097</v>
      </c>
      <c r="M62" s="55">
        <v>11345</v>
      </c>
      <c r="N62" s="55">
        <v>19610</v>
      </c>
      <c r="O62" s="55">
        <v>10452</v>
      </c>
      <c r="P62" s="55">
        <v>15236</v>
      </c>
      <c r="Q62" s="55">
        <v>12103</v>
      </c>
      <c r="R62" s="55">
        <v>10651</v>
      </c>
      <c r="S62" s="55">
        <v>8009</v>
      </c>
      <c r="T62" s="55">
        <v>19774</v>
      </c>
      <c r="U62" s="55">
        <v>10498</v>
      </c>
      <c r="V62" s="55">
        <v>10924</v>
      </c>
      <c r="W62" s="55">
        <v>14778</v>
      </c>
      <c r="X62" s="55">
        <v>10570</v>
      </c>
      <c r="Y62" s="54">
        <v>6578</v>
      </c>
    </row>
    <row r="63" spans="1:25" x14ac:dyDescent="0.2">
      <c r="A63" s="52" t="s">
        <v>178</v>
      </c>
      <c r="B63" s="55">
        <v>18453</v>
      </c>
      <c r="C63" s="55">
        <v>17633</v>
      </c>
      <c r="D63" s="55">
        <v>9180</v>
      </c>
      <c r="E63" s="55">
        <v>9272</v>
      </c>
      <c r="F63" s="55">
        <v>7493</v>
      </c>
      <c r="G63" s="55">
        <v>13636</v>
      </c>
      <c r="H63" s="55">
        <v>18202</v>
      </c>
      <c r="I63" s="55">
        <v>8041</v>
      </c>
      <c r="J63" s="55">
        <v>6129</v>
      </c>
      <c r="K63" s="55">
        <v>15234</v>
      </c>
      <c r="L63" s="55">
        <v>16107</v>
      </c>
      <c r="M63" s="55">
        <v>7905</v>
      </c>
      <c r="N63" s="55">
        <v>9227</v>
      </c>
      <c r="O63" s="55">
        <v>14771</v>
      </c>
      <c r="P63" s="55">
        <v>16243</v>
      </c>
      <c r="Q63" s="55">
        <v>7462</v>
      </c>
      <c r="R63" s="55">
        <v>9984</v>
      </c>
      <c r="S63" s="55">
        <v>18164</v>
      </c>
      <c r="T63" s="55">
        <v>17885</v>
      </c>
      <c r="U63" s="55">
        <v>12477</v>
      </c>
      <c r="V63" s="55">
        <v>16522</v>
      </c>
      <c r="W63" s="55">
        <v>19798</v>
      </c>
      <c r="X63" s="55">
        <v>5966</v>
      </c>
      <c r="Y63" s="54">
        <v>9893</v>
      </c>
    </row>
    <row r="64" spans="1:25" x14ac:dyDescent="0.2">
      <c r="A64" s="52" t="s">
        <v>181</v>
      </c>
      <c r="B64" s="55">
        <v>10945</v>
      </c>
      <c r="C64" s="55">
        <v>19886</v>
      </c>
      <c r="D64" s="55">
        <v>13737</v>
      </c>
      <c r="E64" s="55">
        <v>12900</v>
      </c>
      <c r="F64" s="55">
        <v>13235</v>
      </c>
      <c r="G64" s="55">
        <v>19207</v>
      </c>
      <c r="H64" s="55">
        <v>8594</v>
      </c>
      <c r="I64" s="55">
        <v>9972</v>
      </c>
      <c r="J64" s="55">
        <v>18239</v>
      </c>
      <c r="K64" s="55">
        <v>17856</v>
      </c>
      <c r="L64" s="55">
        <v>17672</v>
      </c>
      <c r="M64" s="55">
        <v>7187</v>
      </c>
      <c r="N64" s="55">
        <v>14780</v>
      </c>
      <c r="O64" s="55">
        <v>19562</v>
      </c>
      <c r="P64" s="55">
        <v>15965</v>
      </c>
      <c r="Q64" s="55">
        <v>9772</v>
      </c>
      <c r="R64" s="55">
        <v>11247</v>
      </c>
      <c r="S64" s="55">
        <v>13704</v>
      </c>
      <c r="T64" s="55">
        <v>15587</v>
      </c>
      <c r="U64" s="55">
        <v>12524</v>
      </c>
      <c r="V64" s="55">
        <v>10770</v>
      </c>
      <c r="W64" s="55">
        <v>16148</v>
      </c>
      <c r="X64" s="55">
        <v>8009</v>
      </c>
      <c r="Y64" s="54">
        <v>11995</v>
      </c>
    </row>
    <row r="65" spans="1:25" x14ac:dyDescent="0.2">
      <c r="A65" s="52" t="s">
        <v>184</v>
      </c>
      <c r="B65" s="55">
        <v>17420</v>
      </c>
      <c r="C65" s="55">
        <v>12570</v>
      </c>
      <c r="D65" s="55">
        <v>8644</v>
      </c>
      <c r="E65" s="55">
        <v>14594</v>
      </c>
      <c r="F65" s="55">
        <v>16826</v>
      </c>
      <c r="G65" s="55">
        <v>6888</v>
      </c>
      <c r="H65" s="55">
        <v>12535</v>
      </c>
      <c r="I65" s="55">
        <v>9714</v>
      </c>
      <c r="J65" s="55">
        <v>15835</v>
      </c>
      <c r="K65" s="55">
        <v>16916</v>
      </c>
      <c r="L65" s="55">
        <v>14684</v>
      </c>
      <c r="M65" s="55">
        <v>8662</v>
      </c>
      <c r="N65" s="55">
        <v>16184</v>
      </c>
      <c r="O65" s="55">
        <v>15823</v>
      </c>
      <c r="P65" s="55">
        <v>6324</v>
      </c>
      <c r="Q65" s="55">
        <v>11765</v>
      </c>
      <c r="R65" s="55">
        <v>13237</v>
      </c>
      <c r="S65" s="55">
        <v>6752</v>
      </c>
      <c r="T65" s="55">
        <v>11291</v>
      </c>
      <c r="U65" s="55">
        <v>18627</v>
      </c>
      <c r="V65" s="55">
        <v>17258</v>
      </c>
      <c r="W65" s="55">
        <v>15003</v>
      </c>
      <c r="X65" s="55">
        <v>18226</v>
      </c>
      <c r="Y65" s="54">
        <v>10953</v>
      </c>
    </row>
    <row r="66" spans="1:25" x14ac:dyDescent="0.2">
      <c r="A66" s="52" t="s">
        <v>187</v>
      </c>
      <c r="B66" s="55">
        <v>18442</v>
      </c>
      <c r="C66" s="55">
        <v>16861</v>
      </c>
      <c r="D66" s="55">
        <v>18929</v>
      </c>
      <c r="E66" s="55">
        <v>13521</v>
      </c>
      <c r="F66" s="55">
        <v>18960</v>
      </c>
      <c r="G66" s="55">
        <v>11388</v>
      </c>
      <c r="H66" s="55">
        <v>18516</v>
      </c>
      <c r="I66" s="55">
        <v>19159</v>
      </c>
      <c r="J66" s="55">
        <v>17969</v>
      </c>
      <c r="K66" s="55">
        <v>13736</v>
      </c>
      <c r="L66" s="55">
        <v>7227</v>
      </c>
      <c r="M66" s="55">
        <v>9980</v>
      </c>
      <c r="N66" s="55">
        <v>14343</v>
      </c>
      <c r="O66" s="55">
        <v>16372</v>
      </c>
      <c r="P66" s="55">
        <v>14786</v>
      </c>
      <c r="Q66" s="55">
        <v>18768</v>
      </c>
      <c r="R66" s="55">
        <v>6212</v>
      </c>
      <c r="S66" s="55">
        <v>9300</v>
      </c>
      <c r="T66" s="55">
        <v>16498</v>
      </c>
      <c r="U66" s="55">
        <v>8226</v>
      </c>
      <c r="V66" s="55">
        <v>15212</v>
      </c>
      <c r="W66" s="55">
        <v>19082</v>
      </c>
      <c r="X66" s="55">
        <v>19538</v>
      </c>
      <c r="Y66" s="54">
        <v>18211</v>
      </c>
    </row>
    <row r="67" spans="1:25" x14ac:dyDescent="0.2">
      <c r="A67" s="52" t="s">
        <v>189</v>
      </c>
      <c r="B67" s="55">
        <v>17634</v>
      </c>
      <c r="C67" s="55">
        <v>10151</v>
      </c>
      <c r="D67" s="55">
        <v>15580</v>
      </c>
      <c r="E67" s="55">
        <v>19302</v>
      </c>
      <c r="F67" s="55">
        <v>6522</v>
      </c>
      <c r="G67" s="55">
        <v>18664</v>
      </c>
      <c r="H67" s="55">
        <v>8311</v>
      </c>
      <c r="I67" s="55">
        <v>19619</v>
      </c>
      <c r="J67" s="55">
        <v>10813</v>
      </c>
      <c r="K67" s="55">
        <v>13082</v>
      </c>
      <c r="L67" s="55">
        <v>7062</v>
      </c>
      <c r="M67" s="55">
        <v>8739</v>
      </c>
      <c r="N67" s="55">
        <v>7623</v>
      </c>
      <c r="O67" s="55">
        <v>17367</v>
      </c>
      <c r="P67" s="55">
        <v>5373</v>
      </c>
      <c r="Q67" s="55">
        <v>7326</v>
      </c>
      <c r="R67" s="55">
        <v>14173</v>
      </c>
      <c r="S67" s="55">
        <v>14559</v>
      </c>
      <c r="T67" s="55">
        <v>15356</v>
      </c>
      <c r="U67" s="55">
        <v>17616</v>
      </c>
      <c r="V67" s="55">
        <v>9650</v>
      </c>
      <c r="W67" s="55">
        <v>19015</v>
      </c>
      <c r="X67" s="55">
        <v>16975</v>
      </c>
      <c r="Y67" s="54">
        <v>5634</v>
      </c>
    </row>
    <row r="68" spans="1:25" x14ac:dyDescent="0.2">
      <c r="A68" s="52" t="s">
        <v>192</v>
      </c>
      <c r="B68" s="55">
        <v>10436</v>
      </c>
      <c r="C68" s="55">
        <v>12764</v>
      </c>
      <c r="D68" s="55">
        <v>13809</v>
      </c>
      <c r="E68" s="55">
        <v>9190</v>
      </c>
      <c r="F68" s="55">
        <v>18780</v>
      </c>
      <c r="G68" s="55">
        <v>16237</v>
      </c>
      <c r="H68" s="55">
        <v>13812</v>
      </c>
      <c r="I68" s="55">
        <v>8696</v>
      </c>
      <c r="J68" s="55">
        <v>13917</v>
      </c>
      <c r="K68" s="55">
        <v>10701</v>
      </c>
      <c r="L68" s="55">
        <v>19808</v>
      </c>
      <c r="M68" s="55">
        <v>8203</v>
      </c>
      <c r="N68" s="55">
        <v>11656</v>
      </c>
      <c r="O68" s="55">
        <v>8823</v>
      </c>
      <c r="P68" s="55">
        <v>6317</v>
      </c>
      <c r="Q68" s="55">
        <v>19246</v>
      </c>
      <c r="R68" s="55">
        <v>10675</v>
      </c>
      <c r="S68" s="55">
        <v>5424</v>
      </c>
      <c r="T68" s="55">
        <v>18050</v>
      </c>
      <c r="U68" s="55">
        <v>13520</v>
      </c>
      <c r="V68" s="55">
        <v>10371</v>
      </c>
      <c r="W68" s="55">
        <v>12843</v>
      </c>
      <c r="X68" s="55">
        <v>10774</v>
      </c>
      <c r="Y68" s="54">
        <v>16780</v>
      </c>
    </row>
    <row r="69" spans="1:25" x14ac:dyDescent="0.2">
      <c r="A69" s="52" t="s">
        <v>149</v>
      </c>
      <c r="B69" s="55">
        <v>6681</v>
      </c>
      <c r="C69" s="55">
        <v>15609</v>
      </c>
      <c r="D69" s="55">
        <v>8342</v>
      </c>
      <c r="E69" s="55">
        <v>13266</v>
      </c>
      <c r="F69" s="55">
        <v>10000</v>
      </c>
      <c r="G69" s="55">
        <v>16238</v>
      </c>
      <c r="H69" s="55">
        <v>9576</v>
      </c>
      <c r="I69" s="55">
        <v>18952</v>
      </c>
      <c r="J69" s="55">
        <v>9998</v>
      </c>
      <c r="K69" s="55">
        <v>5657</v>
      </c>
      <c r="L69" s="55">
        <v>18059</v>
      </c>
      <c r="M69" s="55">
        <v>5283</v>
      </c>
      <c r="N69" s="55">
        <v>9073</v>
      </c>
      <c r="O69" s="55">
        <v>7069</v>
      </c>
      <c r="P69" s="55">
        <v>14209</v>
      </c>
      <c r="Q69" s="55">
        <v>12446</v>
      </c>
      <c r="R69" s="55">
        <v>7139</v>
      </c>
      <c r="S69" s="55">
        <v>11231</v>
      </c>
      <c r="T69" s="55">
        <v>8840</v>
      </c>
      <c r="U69" s="55">
        <v>18541</v>
      </c>
      <c r="V69" s="55">
        <v>8343</v>
      </c>
      <c r="W69" s="55">
        <v>11949</v>
      </c>
      <c r="X69" s="55">
        <v>19845</v>
      </c>
      <c r="Y69" s="54">
        <v>18847</v>
      </c>
    </row>
    <row r="70" spans="1:25" x14ac:dyDescent="0.2">
      <c r="A70" s="52" t="s">
        <v>152</v>
      </c>
      <c r="B70" s="55">
        <v>6579</v>
      </c>
      <c r="C70" s="55">
        <v>8314</v>
      </c>
      <c r="D70" s="55">
        <v>11059</v>
      </c>
      <c r="E70" s="55">
        <v>17189</v>
      </c>
      <c r="F70" s="55">
        <v>14960</v>
      </c>
      <c r="G70" s="55">
        <v>17027</v>
      </c>
      <c r="H70" s="55">
        <v>16783</v>
      </c>
      <c r="I70" s="55">
        <v>7435</v>
      </c>
      <c r="J70" s="55">
        <v>18398</v>
      </c>
      <c r="K70" s="55">
        <v>13520</v>
      </c>
      <c r="L70" s="55">
        <v>8678</v>
      </c>
      <c r="M70" s="55">
        <v>13152</v>
      </c>
      <c r="N70" s="55">
        <v>12786</v>
      </c>
      <c r="O70" s="55">
        <v>17124</v>
      </c>
      <c r="P70" s="55">
        <v>10073</v>
      </c>
      <c r="Q70" s="55">
        <v>9681</v>
      </c>
      <c r="R70" s="55">
        <v>9451</v>
      </c>
      <c r="S70" s="55">
        <v>11932</v>
      </c>
      <c r="T70" s="55">
        <v>14379</v>
      </c>
      <c r="U70" s="55">
        <v>8105</v>
      </c>
      <c r="V70" s="55">
        <v>7598</v>
      </c>
      <c r="W70" s="55">
        <v>13166</v>
      </c>
      <c r="X70" s="55">
        <v>12666</v>
      </c>
      <c r="Y70" s="54">
        <v>15188</v>
      </c>
    </row>
    <row r="71" spans="1:25" x14ac:dyDescent="0.2">
      <c r="A71" s="52" t="s">
        <v>155</v>
      </c>
      <c r="B71" s="55">
        <v>11693</v>
      </c>
      <c r="C71" s="55">
        <v>12444</v>
      </c>
      <c r="D71" s="55">
        <v>10707</v>
      </c>
      <c r="E71" s="55">
        <v>6098</v>
      </c>
      <c r="F71" s="55">
        <v>7109</v>
      </c>
      <c r="G71" s="55">
        <v>13196</v>
      </c>
      <c r="H71" s="55">
        <v>9235</v>
      </c>
      <c r="I71" s="55">
        <v>17895</v>
      </c>
      <c r="J71" s="55">
        <v>13832</v>
      </c>
      <c r="K71" s="55">
        <v>19290</v>
      </c>
      <c r="L71" s="55">
        <v>11423</v>
      </c>
      <c r="M71" s="55">
        <v>14200</v>
      </c>
      <c r="N71" s="55">
        <v>19008</v>
      </c>
      <c r="O71" s="55">
        <v>10750</v>
      </c>
      <c r="P71" s="55">
        <v>13703</v>
      </c>
      <c r="Q71" s="55">
        <v>15279</v>
      </c>
      <c r="R71" s="55">
        <v>19907</v>
      </c>
      <c r="S71" s="55">
        <v>6642</v>
      </c>
      <c r="T71" s="55">
        <v>16959</v>
      </c>
      <c r="U71" s="55">
        <v>13644</v>
      </c>
      <c r="V71" s="55">
        <v>6364</v>
      </c>
      <c r="W71" s="55">
        <v>13983</v>
      </c>
      <c r="X71" s="55">
        <v>6239</v>
      </c>
      <c r="Y71" s="54">
        <v>19466</v>
      </c>
    </row>
    <row r="72" spans="1:25" x14ac:dyDescent="0.2">
      <c r="A72" s="52" t="s">
        <v>158</v>
      </c>
      <c r="B72" s="55">
        <v>11921</v>
      </c>
      <c r="C72" s="55">
        <v>16833</v>
      </c>
      <c r="D72" s="55">
        <v>19976</v>
      </c>
      <c r="E72" s="55">
        <v>19717</v>
      </c>
      <c r="F72" s="55">
        <v>11020</v>
      </c>
      <c r="G72" s="55">
        <v>19437</v>
      </c>
      <c r="H72" s="55">
        <v>13612</v>
      </c>
      <c r="I72" s="55">
        <v>11189</v>
      </c>
      <c r="J72" s="55">
        <v>18823</v>
      </c>
      <c r="K72" s="55">
        <v>18885</v>
      </c>
      <c r="L72" s="55">
        <v>19991</v>
      </c>
      <c r="M72" s="55">
        <v>10394</v>
      </c>
      <c r="N72" s="55">
        <v>15787</v>
      </c>
      <c r="O72" s="55">
        <v>15904</v>
      </c>
      <c r="P72" s="55">
        <v>18134</v>
      </c>
      <c r="Q72" s="55">
        <v>13208</v>
      </c>
      <c r="R72" s="55">
        <v>19736</v>
      </c>
      <c r="S72" s="55">
        <v>14560</v>
      </c>
      <c r="T72" s="55">
        <v>5749</v>
      </c>
      <c r="U72" s="55">
        <v>12067</v>
      </c>
      <c r="V72" s="55">
        <v>9176</v>
      </c>
      <c r="W72" s="55">
        <v>18463</v>
      </c>
      <c r="X72" s="55">
        <v>8485</v>
      </c>
      <c r="Y72" s="54">
        <v>16014</v>
      </c>
    </row>
    <row r="73" spans="1:25" x14ac:dyDescent="0.2">
      <c r="A73" s="52" t="s">
        <v>161</v>
      </c>
      <c r="B73" s="55">
        <v>13758</v>
      </c>
      <c r="C73" s="55">
        <v>5088</v>
      </c>
      <c r="D73" s="55">
        <v>12650</v>
      </c>
      <c r="E73" s="55">
        <v>19419</v>
      </c>
      <c r="F73" s="55">
        <v>16526</v>
      </c>
      <c r="G73" s="55">
        <v>7613</v>
      </c>
      <c r="H73" s="55">
        <v>12209</v>
      </c>
      <c r="I73" s="55">
        <v>18016</v>
      </c>
      <c r="J73" s="55">
        <v>18126</v>
      </c>
      <c r="K73" s="55">
        <v>12603</v>
      </c>
      <c r="L73" s="55">
        <v>6850</v>
      </c>
      <c r="M73" s="55">
        <v>16720</v>
      </c>
      <c r="N73" s="55">
        <v>18312</v>
      </c>
      <c r="O73" s="55">
        <v>12217</v>
      </c>
      <c r="P73" s="55">
        <v>6883</v>
      </c>
      <c r="Q73" s="55">
        <v>14036</v>
      </c>
      <c r="R73" s="55">
        <v>12120</v>
      </c>
      <c r="S73" s="55">
        <v>5505</v>
      </c>
      <c r="T73" s="55">
        <v>19274</v>
      </c>
      <c r="U73" s="55">
        <v>14883</v>
      </c>
      <c r="V73" s="55">
        <v>9118</v>
      </c>
      <c r="W73" s="55">
        <v>7722</v>
      </c>
      <c r="X73" s="55">
        <v>12744</v>
      </c>
      <c r="Y73" s="54">
        <v>16287</v>
      </c>
    </row>
    <row r="74" spans="1:25" x14ac:dyDescent="0.2">
      <c r="A74" s="52" t="s">
        <v>164</v>
      </c>
      <c r="B74" s="55">
        <v>7332</v>
      </c>
      <c r="C74" s="55">
        <v>19321</v>
      </c>
      <c r="D74" s="55">
        <v>19877</v>
      </c>
      <c r="E74" s="55">
        <v>5237</v>
      </c>
      <c r="F74" s="55">
        <v>11892</v>
      </c>
      <c r="G74" s="55">
        <v>18361</v>
      </c>
      <c r="H74" s="55">
        <v>7751</v>
      </c>
      <c r="I74" s="55">
        <v>9648</v>
      </c>
      <c r="J74" s="55">
        <v>13303</v>
      </c>
      <c r="K74" s="55">
        <v>11606</v>
      </c>
      <c r="L74" s="55">
        <v>18880</v>
      </c>
      <c r="M74" s="55">
        <v>10808</v>
      </c>
      <c r="N74" s="55">
        <v>18511</v>
      </c>
      <c r="O74" s="55">
        <v>9195</v>
      </c>
      <c r="P74" s="55">
        <v>12704</v>
      </c>
      <c r="Q74" s="55">
        <v>17067</v>
      </c>
      <c r="R74" s="55">
        <v>5843</v>
      </c>
      <c r="S74" s="55">
        <v>11739</v>
      </c>
      <c r="T74" s="55">
        <v>13650</v>
      </c>
      <c r="U74" s="55">
        <v>10847</v>
      </c>
      <c r="V74" s="55">
        <v>9619</v>
      </c>
      <c r="W74" s="55">
        <v>16251</v>
      </c>
      <c r="X74" s="55">
        <v>14328</v>
      </c>
      <c r="Y74" s="54">
        <v>13439</v>
      </c>
    </row>
    <row r="75" spans="1:25" x14ac:dyDescent="0.2">
      <c r="A75" s="52" t="s">
        <v>167</v>
      </c>
      <c r="B75" s="55">
        <v>10010</v>
      </c>
      <c r="C75" s="55">
        <v>11549</v>
      </c>
      <c r="D75" s="55">
        <v>19620</v>
      </c>
      <c r="E75" s="55">
        <v>7882</v>
      </c>
      <c r="F75" s="55">
        <v>18822</v>
      </c>
      <c r="G75" s="55">
        <v>12853</v>
      </c>
      <c r="H75" s="55">
        <v>16747</v>
      </c>
      <c r="I75" s="55">
        <v>9183</v>
      </c>
      <c r="J75" s="55">
        <v>13213</v>
      </c>
      <c r="K75" s="55">
        <v>11741</v>
      </c>
      <c r="L75" s="55">
        <v>6757</v>
      </c>
      <c r="M75" s="55">
        <v>18425</v>
      </c>
      <c r="N75" s="55">
        <v>18489</v>
      </c>
      <c r="O75" s="55">
        <v>19939</v>
      </c>
      <c r="P75" s="55">
        <v>6735</v>
      </c>
      <c r="Q75" s="55">
        <v>15048</v>
      </c>
      <c r="R75" s="55">
        <v>10191</v>
      </c>
      <c r="S75" s="55">
        <v>9110</v>
      </c>
      <c r="T75" s="55">
        <v>16910</v>
      </c>
      <c r="U75" s="55">
        <v>12777</v>
      </c>
      <c r="V75" s="55">
        <v>10232</v>
      </c>
      <c r="W75" s="55">
        <v>17049</v>
      </c>
      <c r="X75" s="55">
        <v>16648</v>
      </c>
      <c r="Y75" s="54">
        <v>10327</v>
      </c>
    </row>
    <row r="76" spans="1:25" x14ac:dyDescent="0.2">
      <c r="A76" s="52" t="s">
        <v>170</v>
      </c>
      <c r="B76" s="55">
        <v>15925</v>
      </c>
      <c r="C76" s="55">
        <v>9065</v>
      </c>
      <c r="D76" s="55">
        <v>10721</v>
      </c>
      <c r="E76" s="55">
        <v>16239</v>
      </c>
      <c r="F76" s="55">
        <v>5800</v>
      </c>
      <c r="G76" s="55">
        <v>7155</v>
      </c>
      <c r="H76" s="55">
        <v>16839</v>
      </c>
      <c r="I76" s="55">
        <v>16443</v>
      </c>
      <c r="J76" s="55">
        <v>8524</v>
      </c>
      <c r="K76" s="55">
        <v>9796</v>
      </c>
      <c r="L76" s="55">
        <v>17657</v>
      </c>
      <c r="M76" s="55">
        <v>16652</v>
      </c>
      <c r="N76" s="55">
        <v>13588</v>
      </c>
      <c r="O76" s="55">
        <v>16398</v>
      </c>
      <c r="P76" s="55">
        <v>8898</v>
      </c>
      <c r="Q76" s="55">
        <v>19956</v>
      </c>
      <c r="R76" s="55">
        <v>11732</v>
      </c>
      <c r="S76" s="55">
        <v>8225</v>
      </c>
      <c r="T76" s="55">
        <v>9681</v>
      </c>
      <c r="U76" s="55">
        <v>19862</v>
      </c>
      <c r="V76" s="55">
        <v>9786</v>
      </c>
      <c r="W76" s="55">
        <v>14238</v>
      </c>
      <c r="X76" s="55">
        <v>13119</v>
      </c>
      <c r="Y76" s="54">
        <v>8089</v>
      </c>
    </row>
    <row r="77" spans="1:25" x14ac:dyDescent="0.2">
      <c r="A77" s="52" t="s">
        <v>173</v>
      </c>
      <c r="B77" s="55">
        <v>9903</v>
      </c>
      <c r="C77" s="55">
        <v>16368</v>
      </c>
      <c r="D77" s="55">
        <v>17021</v>
      </c>
      <c r="E77" s="55">
        <v>15890</v>
      </c>
      <c r="F77" s="55">
        <v>15363</v>
      </c>
      <c r="G77" s="55">
        <v>13885</v>
      </c>
      <c r="H77" s="55">
        <v>17430</v>
      </c>
      <c r="I77" s="55">
        <v>19824</v>
      </c>
      <c r="J77" s="55">
        <v>15033</v>
      </c>
      <c r="K77" s="55">
        <v>10979</v>
      </c>
      <c r="L77" s="55">
        <v>15261</v>
      </c>
      <c r="M77" s="55">
        <v>13115</v>
      </c>
      <c r="N77" s="55">
        <v>7494</v>
      </c>
      <c r="O77" s="55">
        <v>18205</v>
      </c>
      <c r="P77" s="55">
        <v>18360</v>
      </c>
      <c r="Q77" s="55">
        <v>14886</v>
      </c>
      <c r="R77" s="55">
        <v>8636</v>
      </c>
      <c r="S77" s="55">
        <v>5686</v>
      </c>
      <c r="T77" s="55">
        <v>11740</v>
      </c>
      <c r="U77" s="55">
        <v>11951</v>
      </c>
      <c r="V77" s="55">
        <v>10640</v>
      </c>
      <c r="W77" s="55">
        <v>11862</v>
      </c>
      <c r="X77" s="55">
        <v>5463</v>
      </c>
      <c r="Y77" s="54">
        <v>11630</v>
      </c>
    </row>
    <row r="78" spans="1:25" x14ac:dyDescent="0.2">
      <c r="A78" s="52" t="s">
        <v>176</v>
      </c>
      <c r="B78" s="55">
        <v>19620</v>
      </c>
      <c r="C78" s="55">
        <v>9453</v>
      </c>
      <c r="D78" s="55">
        <v>5196</v>
      </c>
      <c r="E78" s="55">
        <v>12375</v>
      </c>
      <c r="F78" s="55">
        <v>7414</v>
      </c>
      <c r="G78" s="55">
        <v>13252</v>
      </c>
      <c r="H78" s="55">
        <v>9479</v>
      </c>
      <c r="I78" s="55">
        <v>9946</v>
      </c>
      <c r="J78" s="55">
        <v>14370</v>
      </c>
      <c r="K78" s="55">
        <v>17140</v>
      </c>
      <c r="L78" s="55">
        <v>15723</v>
      </c>
      <c r="M78" s="55">
        <v>12285</v>
      </c>
      <c r="N78" s="55">
        <v>9692</v>
      </c>
      <c r="O78" s="55">
        <v>8783</v>
      </c>
      <c r="P78" s="55">
        <v>12653</v>
      </c>
      <c r="Q78" s="55">
        <v>17473</v>
      </c>
      <c r="R78" s="55">
        <v>17734</v>
      </c>
      <c r="S78" s="55">
        <v>16068</v>
      </c>
      <c r="T78" s="55">
        <v>13490</v>
      </c>
      <c r="U78" s="55">
        <v>5755</v>
      </c>
      <c r="V78" s="55">
        <v>13086</v>
      </c>
      <c r="W78" s="55">
        <v>14290</v>
      </c>
      <c r="X78" s="55">
        <v>17158</v>
      </c>
      <c r="Y78" s="54">
        <v>13143</v>
      </c>
    </row>
    <row r="79" spans="1:25" x14ac:dyDescent="0.2">
      <c r="A79" s="52" t="s">
        <v>179</v>
      </c>
      <c r="B79" s="55">
        <v>8654</v>
      </c>
      <c r="C79" s="55">
        <v>16817</v>
      </c>
      <c r="D79" s="55">
        <v>18795</v>
      </c>
      <c r="E79" s="55">
        <v>14653</v>
      </c>
      <c r="F79" s="55">
        <v>6947</v>
      </c>
      <c r="G79" s="55">
        <v>11025</v>
      </c>
      <c r="H79" s="55">
        <v>18645</v>
      </c>
      <c r="I79" s="55">
        <v>7409</v>
      </c>
      <c r="J79" s="55">
        <v>19164</v>
      </c>
      <c r="K79" s="55">
        <v>7940</v>
      </c>
      <c r="L79" s="55">
        <v>6721</v>
      </c>
      <c r="M79" s="55">
        <v>7041</v>
      </c>
      <c r="N79" s="55">
        <v>12417</v>
      </c>
      <c r="O79" s="55">
        <v>5534</v>
      </c>
      <c r="P79" s="55">
        <v>11353</v>
      </c>
      <c r="Q79" s="55">
        <v>9140</v>
      </c>
      <c r="R79" s="55">
        <v>13449</v>
      </c>
      <c r="S79" s="55">
        <v>15150</v>
      </c>
      <c r="T79" s="55">
        <v>17832</v>
      </c>
      <c r="U79" s="55">
        <v>14407</v>
      </c>
      <c r="V79" s="55">
        <v>16370</v>
      </c>
      <c r="W79" s="55">
        <v>14736</v>
      </c>
      <c r="X79" s="55">
        <v>7819</v>
      </c>
      <c r="Y79" s="54">
        <v>8860</v>
      </c>
    </row>
    <row r="80" spans="1:25" x14ac:dyDescent="0.2">
      <c r="A80" s="52" t="s">
        <v>182</v>
      </c>
      <c r="B80" s="55">
        <v>7389</v>
      </c>
      <c r="C80" s="55">
        <v>11732</v>
      </c>
      <c r="D80" s="55">
        <v>5798</v>
      </c>
      <c r="E80" s="55">
        <v>11429</v>
      </c>
      <c r="F80" s="55">
        <v>7315</v>
      </c>
      <c r="G80" s="55">
        <v>5925</v>
      </c>
      <c r="H80" s="55">
        <v>16795</v>
      </c>
      <c r="I80" s="55">
        <v>13167</v>
      </c>
      <c r="J80" s="55">
        <v>18864</v>
      </c>
      <c r="K80" s="55">
        <v>15206</v>
      </c>
      <c r="L80" s="55">
        <v>11474</v>
      </c>
      <c r="M80" s="55">
        <v>18458</v>
      </c>
      <c r="N80" s="55">
        <v>9312</v>
      </c>
      <c r="O80" s="55">
        <v>7957</v>
      </c>
      <c r="P80" s="55">
        <v>19603</v>
      </c>
      <c r="Q80" s="55">
        <v>13533</v>
      </c>
      <c r="R80" s="55">
        <v>18710</v>
      </c>
      <c r="S80" s="55">
        <v>14309</v>
      </c>
      <c r="T80" s="55">
        <v>11625</v>
      </c>
      <c r="U80" s="55">
        <v>5976</v>
      </c>
      <c r="V80" s="55">
        <v>9842</v>
      </c>
      <c r="W80" s="55">
        <v>7384</v>
      </c>
      <c r="X80" s="55">
        <v>8706</v>
      </c>
      <c r="Y80" s="54">
        <v>8987</v>
      </c>
    </row>
    <row r="81" spans="1:25" x14ac:dyDescent="0.2">
      <c r="A81" s="52" t="s">
        <v>185</v>
      </c>
      <c r="B81" s="55">
        <v>16846</v>
      </c>
      <c r="C81" s="55">
        <v>5005</v>
      </c>
      <c r="D81" s="55">
        <v>7859</v>
      </c>
      <c r="E81" s="55">
        <v>12692</v>
      </c>
      <c r="F81" s="55">
        <v>18011</v>
      </c>
      <c r="G81" s="55">
        <v>13539</v>
      </c>
      <c r="H81" s="55">
        <v>19802</v>
      </c>
      <c r="I81" s="55">
        <v>11484</v>
      </c>
      <c r="J81" s="55">
        <v>8417</v>
      </c>
      <c r="K81" s="55">
        <v>19824</v>
      </c>
      <c r="L81" s="55">
        <v>19539</v>
      </c>
      <c r="M81" s="55">
        <v>6328</v>
      </c>
      <c r="N81" s="55">
        <v>11423</v>
      </c>
      <c r="O81" s="55">
        <v>18752</v>
      </c>
      <c r="P81" s="55">
        <v>19478</v>
      </c>
      <c r="Q81" s="55">
        <v>16150</v>
      </c>
      <c r="R81" s="55">
        <v>7454</v>
      </c>
      <c r="S81" s="55">
        <v>13128</v>
      </c>
      <c r="T81" s="55">
        <v>11910</v>
      </c>
      <c r="U81" s="55">
        <v>15158</v>
      </c>
      <c r="V81" s="55">
        <v>15932</v>
      </c>
      <c r="W81" s="55">
        <v>16432</v>
      </c>
      <c r="X81" s="55">
        <v>8862</v>
      </c>
      <c r="Y81" s="54">
        <v>7081</v>
      </c>
    </row>
    <row r="82" spans="1:25" x14ac:dyDescent="0.2">
      <c r="A82" s="52" t="s">
        <v>199</v>
      </c>
      <c r="B82" s="55">
        <v>14481</v>
      </c>
      <c r="C82" s="55">
        <v>5083</v>
      </c>
      <c r="D82" s="55">
        <v>17570</v>
      </c>
      <c r="E82" s="55">
        <v>6654</v>
      </c>
      <c r="F82" s="55">
        <v>8750</v>
      </c>
      <c r="G82" s="55">
        <v>13266</v>
      </c>
      <c r="H82" s="55">
        <v>7928</v>
      </c>
      <c r="I82" s="55">
        <v>13356</v>
      </c>
      <c r="J82" s="55">
        <v>5240</v>
      </c>
      <c r="K82" s="55">
        <v>6744</v>
      </c>
      <c r="L82" s="55">
        <v>15936</v>
      </c>
      <c r="M82" s="55">
        <v>17855</v>
      </c>
      <c r="N82" s="55">
        <v>15001</v>
      </c>
      <c r="O82" s="55">
        <v>13111</v>
      </c>
      <c r="P82" s="55">
        <v>18433</v>
      </c>
      <c r="Q82" s="55">
        <v>17363</v>
      </c>
      <c r="R82" s="55">
        <v>7155</v>
      </c>
      <c r="S82" s="55">
        <v>18026</v>
      </c>
      <c r="T82" s="55">
        <v>8953</v>
      </c>
      <c r="U82" s="55">
        <v>7437</v>
      </c>
      <c r="V82" s="55">
        <v>10929</v>
      </c>
      <c r="W82" s="55">
        <v>19932</v>
      </c>
      <c r="X82" s="55">
        <v>16610</v>
      </c>
      <c r="Y82" s="54">
        <v>14806</v>
      </c>
    </row>
    <row r="83" spans="1:25" x14ac:dyDescent="0.2">
      <c r="A83" s="52" t="s">
        <v>190</v>
      </c>
      <c r="B83" s="55">
        <v>18307</v>
      </c>
      <c r="C83" s="55">
        <v>7321</v>
      </c>
      <c r="D83" s="55">
        <v>18328</v>
      </c>
      <c r="E83" s="55">
        <v>7173</v>
      </c>
      <c r="F83" s="55">
        <v>9026</v>
      </c>
      <c r="G83" s="55">
        <v>14118</v>
      </c>
      <c r="H83" s="55">
        <v>12941</v>
      </c>
      <c r="I83" s="55">
        <v>10520</v>
      </c>
      <c r="J83" s="55">
        <v>16859</v>
      </c>
      <c r="K83" s="55">
        <v>14464</v>
      </c>
      <c r="L83" s="55">
        <v>17457</v>
      </c>
      <c r="M83" s="55">
        <v>11168</v>
      </c>
      <c r="N83" s="55">
        <v>7702</v>
      </c>
      <c r="O83" s="55">
        <v>19514</v>
      </c>
      <c r="P83" s="55">
        <v>18840</v>
      </c>
      <c r="Q83" s="55">
        <v>16376</v>
      </c>
      <c r="R83" s="55">
        <v>13784</v>
      </c>
      <c r="S83" s="55">
        <v>10254</v>
      </c>
      <c r="T83" s="55">
        <v>9566</v>
      </c>
      <c r="U83" s="55">
        <v>12711</v>
      </c>
      <c r="V83" s="55">
        <v>5486</v>
      </c>
      <c r="W83" s="55">
        <v>15956</v>
      </c>
      <c r="X83" s="55">
        <v>19224</v>
      </c>
      <c r="Y83" s="54">
        <v>13247</v>
      </c>
    </row>
    <row r="84" spans="1:25" x14ac:dyDescent="0.2">
      <c r="A84" s="52" t="s">
        <v>193</v>
      </c>
      <c r="B84" s="55">
        <v>14510</v>
      </c>
      <c r="C84" s="55">
        <v>6634</v>
      </c>
      <c r="D84" s="55">
        <v>17497</v>
      </c>
      <c r="E84" s="55">
        <v>19738</v>
      </c>
      <c r="F84" s="55">
        <v>17145</v>
      </c>
      <c r="G84" s="55">
        <v>7235</v>
      </c>
      <c r="H84" s="55">
        <v>18241</v>
      </c>
      <c r="I84" s="55">
        <v>16008</v>
      </c>
      <c r="J84" s="55">
        <v>13761</v>
      </c>
      <c r="K84" s="55">
        <v>6360</v>
      </c>
      <c r="L84" s="55">
        <v>8289</v>
      </c>
      <c r="M84" s="55">
        <v>11116</v>
      </c>
      <c r="N84" s="55">
        <v>15438</v>
      </c>
      <c r="O84" s="55">
        <v>11172</v>
      </c>
      <c r="P84" s="55">
        <v>16602</v>
      </c>
      <c r="Q84" s="55">
        <v>19716</v>
      </c>
      <c r="R84" s="55">
        <v>9193</v>
      </c>
      <c r="S84" s="55">
        <v>17837</v>
      </c>
      <c r="T84" s="55">
        <v>16989</v>
      </c>
      <c r="U84" s="55">
        <v>11434</v>
      </c>
      <c r="V84" s="55">
        <v>14006</v>
      </c>
      <c r="W84" s="55">
        <v>6473</v>
      </c>
      <c r="X84" s="55">
        <v>9854</v>
      </c>
      <c r="Y84" s="54">
        <v>6364</v>
      </c>
    </row>
    <row r="85" spans="1:25" x14ac:dyDescent="0.2">
      <c r="A85" s="52" t="s">
        <v>150</v>
      </c>
      <c r="B85" s="55">
        <v>17141</v>
      </c>
      <c r="C85" s="55">
        <v>14099</v>
      </c>
      <c r="D85" s="55">
        <v>5766</v>
      </c>
      <c r="E85" s="55">
        <v>18870</v>
      </c>
      <c r="F85" s="55">
        <v>18021</v>
      </c>
      <c r="G85" s="55">
        <v>13081</v>
      </c>
      <c r="H85" s="55">
        <v>10036</v>
      </c>
      <c r="I85" s="55">
        <v>19092</v>
      </c>
      <c r="J85" s="55">
        <v>17587</v>
      </c>
      <c r="K85" s="55">
        <v>6315</v>
      </c>
      <c r="L85" s="55">
        <v>15423</v>
      </c>
      <c r="M85" s="55">
        <v>13472</v>
      </c>
      <c r="N85" s="55">
        <v>5756</v>
      </c>
      <c r="O85" s="55">
        <v>12851</v>
      </c>
      <c r="P85" s="55">
        <v>19827</v>
      </c>
      <c r="Q85" s="55">
        <v>5498</v>
      </c>
      <c r="R85" s="55">
        <v>9587</v>
      </c>
      <c r="S85" s="55">
        <v>14312</v>
      </c>
      <c r="T85" s="55">
        <v>12777</v>
      </c>
      <c r="U85" s="55">
        <v>13889</v>
      </c>
      <c r="V85" s="55">
        <v>8165</v>
      </c>
      <c r="W85" s="55">
        <v>6235</v>
      </c>
      <c r="X85" s="55">
        <v>15771</v>
      </c>
      <c r="Y85" s="54">
        <v>18481</v>
      </c>
    </row>
    <row r="86" spans="1:25" x14ac:dyDescent="0.2">
      <c r="A86" s="52" t="s">
        <v>153</v>
      </c>
      <c r="B86" s="55">
        <v>9872</v>
      </c>
      <c r="C86" s="55">
        <v>5940</v>
      </c>
      <c r="D86" s="55">
        <v>7820</v>
      </c>
      <c r="E86" s="55">
        <v>15689</v>
      </c>
      <c r="F86" s="55">
        <v>5909</v>
      </c>
      <c r="G86" s="55">
        <v>7185</v>
      </c>
      <c r="H86" s="55">
        <v>6638</v>
      </c>
      <c r="I86" s="55">
        <v>13663</v>
      </c>
      <c r="J86" s="55">
        <v>12763</v>
      </c>
      <c r="K86" s="55">
        <v>12408</v>
      </c>
      <c r="L86" s="55">
        <v>12779</v>
      </c>
      <c r="M86" s="55">
        <v>7839</v>
      </c>
      <c r="N86" s="55">
        <v>15972</v>
      </c>
      <c r="O86" s="55">
        <v>12706</v>
      </c>
      <c r="P86" s="55">
        <v>7188</v>
      </c>
      <c r="Q86" s="55">
        <v>7575</v>
      </c>
      <c r="R86" s="55">
        <v>11222</v>
      </c>
      <c r="S86" s="55">
        <v>18314</v>
      </c>
      <c r="T86" s="55">
        <v>19377</v>
      </c>
      <c r="U86" s="55">
        <v>13269</v>
      </c>
      <c r="V86" s="55">
        <v>19316</v>
      </c>
      <c r="W86" s="55">
        <v>15244</v>
      </c>
      <c r="X86" s="55">
        <v>18345</v>
      </c>
      <c r="Y86" s="54">
        <v>10907</v>
      </c>
    </row>
    <row r="87" spans="1:25" x14ac:dyDescent="0.2">
      <c r="A87" s="52" t="s">
        <v>156</v>
      </c>
      <c r="B87" s="55">
        <v>12578</v>
      </c>
      <c r="C87" s="55">
        <v>9937</v>
      </c>
      <c r="D87" s="55">
        <v>14220</v>
      </c>
      <c r="E87" s="55">
        <v>11212</v>
      </c>
      <c r="F87" s="55">
        <v>8098</v>
      </c>
      <c r="G87" s="55">
        <v>9013</v>
      </c>
      <c r="H87" s="55">
        <v>13821</v>
      </c>
      <c r="I87" s="55">
        <v>7748</v>
      </c>
      <c r="J87" s="55">
        <v>7885</v>
      </c>
      <c r="K87" s="55">
        <v>8028</v>
      </c>
      <c r="L87" s="55">
        <v>12644</v>
      </c>
      <c r="M87" s="55">
        <v>14609</v>
      </c>
      <c r="N87" s="55">
        <v>16030</v>
      </c>
      <c r="O87" s="55">
        <v>7755</v>
      </c>
      <c r="P87" s="55">
        <v>9662</v>
      </c>
      <c r="Q87" s="55">
        <v>9095</v>
      </c>
      <c r="R87" s="55">
        <v>10453</v>
      </c>
      <c r="S87" s="55">
        <v>19118</v>
      </c>
      <c r="T87" s="55">
        <v>12946</v>
      </c>
      <c r="U87" s="55">
        <v>15226</v>
      </c>
      <c r="V87" s="55">
        <v>17973</v>
      </c>
      <c r="W87" s="55">
        <v>6897</v>
      </c>
      <c r="X87" s="55">
        <v>5376</v>
      </c>
      <c r="Y87" s="54">
        <v>6819</v>
      </c>
    </row>
    <row r="88" spans="1:25" x14ac:dyDescent="0.2">
      <c r="A88" s="52" t="s">
        <v>159</v>
      </c>
      <c r="B88" s="55">
        <v>6489</v>
      </c>
      <c r="C88" s="55">
        <v>13979</v>
      </c>
      <c r="D88" s="55">
        <v>9402</v>
      </c>
      <c r="E88" s="55">
        <v>19602</v>
      </c>
      <c r="F88" s="55">
        <v>18109</v>
      </c>
      <c r="G88" s="55">
        <v>12123</v>
      </c>
      <c r="H88" s="55">
        <v>8466</v>
      </c>
      <c r="I88" s="55">
        <v>15103</v>
      </c>
      <c r="J88" s="55">
        <v>6232</v>
      </c>
      <c r="K88" s="55">
        <v>6810</v>
      </c>
      <c r="L88" s="55">
        <v>16266</v>
      </c>
      <c r="M88" s="55">
        <v>17398</v>
      </c>
      <c r="N88" s="55">
        <v>17398</v>
      </c>
      <c r="O88" s="55">
        <v>10665</v>
      </c>
      <c r="P88" s="55">
        <v>7296</v>
      </c>
      <c r="Q88" s="55">
        <v>14578</v>
      </c>
      <c r="R88" s="55">
        <v>6995</v>
      </c>
      <c r="S88" s="55">
        <v>8401</v>
      </c>
      <c r="T88" s="55">
        <v>11028</v>
      </c>
      <c r="U88" s="55">
        <v>13819</v>
      </c>
      <c r="V88" s="55">
        <v>6814</v>
      </c>
      <c r="W88" s="55">
        <v>5720</v>
      </c>
      <c r="X88" s="55">
        <v>17669</v>
      </c>
      <c r="Y88" s="54">
        <v>15209</v>
      </c>
    </row>
    <row r="89" spans="1:25" x14ac:dyDescent="0.2">
      <c r="A89" s="52" t="s">
        <v>162</v>
      </c>
      <c r="B89" s="55">
        <v>16424</v>
      </c>
      <c r="C89" s="55">
        <v>6955</v>
      </c>
      <c r="D89" s="55">
        <v>14543</v>
      </c>
      <c r="E89" s="55">
        <v>14337</v>
      </c>
      <c r="F89" s="55">
        <v>16105</v>
      </c>
      <c r="G89" s="55">
        <v>14342</v>
      </c>
      <c r="H89" s="55">
        <v>18739</v>
      </c>
      <c r="I89" s="55">
        <v>6063</v>
      </c>
      <c r="J89" s="55">
        <v>10780</v>
      </c>
      <c r="K89" s="55">
        <v>10163</v>
      </c>
      <c r="L89" s="55">
        <v>9138</v>
      </c>
      <c r="M89" s="55">
        <v>13358</v>
      </c>
      <c r="N89" s="55">
        <v>9400</v>
      </c>
      <c r="O89" s="55">
        <v>12298</v>
      </c>
      <c r="P89" s="55">
        <v>12163</v>
      </c>
      <c r="Q89" s="55">
        <v>18345</v>
      </c>
      <c r="R89" s="55">
        <v>11517</v>
      </c>
      <c r="S89" s="55">
        <v>13488</v>
      </c>
      <c r="T89" s="55">
        <v>12920</v>
      </c>
      <c r="U89" s="55">
        <v>12507</v>
      </c>
      <c r="V89" s="55">
        <v>13006</v>
      </c>
      <c r="W89" s="55">
        <v>8039</v>
      </c>
      <c r="X89" s="55">
        <v>18795</v>
      </c>
      <c r="Y89" s="54">
        <v>7705</v>
      </c>
    </row>
    <row r="90" spans="1:25" x14ac:dyDescent="0.2">
      <c r="A90" s="52" t="s">
        <v>165</v>
      </c>
      <c r="B90" s="55">
        <v>9848</v>
      </c>
      <c r="C90" s="55">
        <v>16459</v>
      </c>
      <c r="D90" s="55">
        <v>19316</v>
      </c>
      <c r="E90" s="55">
        <v>13507</v>
      </c>
      <c r="F90" s="55">
        <v>13795</v>
      </c>
      <c r="G90" s="55">
        <v>11252</v>
      </c>
      <c r="H90" s="55">
        <v>9417</v>
      </c>
      <c r="I90" s="55">
        <v>5108</v>
      </c>
      <c r="J90" s="55">
        <v>8252</v>
      </c>
      <c r="K90" s="55">
        <v>5300</v>
      </c>
      <c r="L90" s="55">
        <v>19013</v>
      </c>
      <c r="M90" s="55">
        <v>5800</v>
      </c>
      <c r="N90" s="55">
        <v>6697</v>
      </c>
      <c r="O90" s="55">
        <v>10059</v>
      </c>
      <c r="P90" s="55">
        <v>19233</v>
      </c>
      <c r="Q90" s="55">
        <v>8477</v>
      </c>
      <c r="R90" s="55">
        <v>19731</v>
      </c>
      <c r="S90" s="55">
        <v>7110</v>
      </c>
      <c r="T90" s="55">
        <v>18990</v>
      </c>
      <c r="U90" s="55">
        <v>8440</v>
      </c>
      <c r="V90" s="55">
        <v>5597</v>
      </c>
      <c r="W90" s="55">
        <v>16278</v>
      </c>
      <c r="X90" s="55">
        <v>15304</v>
      </c>
      <c r="Y90" s="54">
        <v>6705</v>
      </c>
    </row>
    <row r="91" spans="1:25" x14ac:dyDescent="0.2">
      <c r="A91" s="52" t="s">
        <v>168</v>
      </c>
      <c r="B91" s="55">
        <v>18475</v>
      </c>
      <c r="C91" s="55">
        <v>12051</v>
      </c>
      <c r="D91" s="55">
        <v>18060</v>
      </c>
      <c r="E91" s="55">
        <v>14296</v>
      </c>
      <c r="F91" s="55">
        <v>13967</v>
      </c>
      <c r="G91" s="55">
        <v>19466</v>
      </c>
      <c r="H91" s="55">
        <v>6162</v>
      </c>
      <c r="I91" s="55">
        <v>14082</v>
      </c>
      <c r="J91" s="55">
        <v>18464</v>
      </c>
      <c r="K91" s="55">
        <v>17147</v>
      </c>
      <c r="L91" s="55">
        <v>6958</v>
      </c>
      <c r="M91" s="55">
        <v>16836</v>
      </c>
      <c r="N91" s="55">
        <v>5760</v>
      </c>
      <c r="O91" s="55">
        <v>19374</v>
      </c>
      <c r="P91" s="55">
        <v>6278</v>
      </c>
      <c r="Q91" s="55">
        <v>17623</v>
      </c>
      <c r="R91" s="55">
        <v>13901</v>
      </c>
      <c r="S91" s="55">
        <v>15135</v>
      </c>
      <c r="T91" s="55">
        <v>8782</v>
      </c>
      <c r="U91" s="55">
        <v>12706</v>
      </c>
      <c r="V91" s="55">
        <v>8957</v>
      </c>
      <c r="W91" s="55">
        <v>14855</v>
      </c>
      <c r="X91" s="55">
        <v>8029</v>
      </c>
      <c r="Y91" s="54">
        <v>19427</v>
      </c>
    </row>
    <row r="92" spans="1:25" x14ac:dyDescent="0.2">
      <c r="A92" s="52" t="s">
        <v>171</v>
      </c>
      <c r="B92" s="55">
        <v>10390</v>
      </c>
      <c r="C92" s="55">
        <v>14308</v>
      </c>
      <c r="D92" s="55">
        <v>8881</v>
      </c>
      <c r="E92" s="55">
        <v>6221</v>
      </c>
      <c r="F92" s="55">
        <v>19918</v>
      </c>
      <c r="G92" s="55">
        <v>10334</v>
      </c>
      <c r="H92" s="55">
        <v>14662</v>
      </c>
      <c r="I92" s="55">
        <v>18920</v>
      </c>
      <c r="J92" s="55">
        <v>15850</v>
      </c>
      <c r="K92" s="55">
        <v>19399</v>
      </c>
      <c r="L92" s="55">
        <v>14236</v>
      </c>
      <c r="M92" s="55">
        <v>17067</v>
      </c>
      <c r="N92" s="55">
        <v>14531</v>
      </c>
      <c r="O92" s="55">
        <v>7226</v>
      </c>
      <c r="P92" s="55">
        <v>9701</v>
      </c>
      <c r="Q92" s="55">
        <v>9985</v>
      </c>
      <c r="R92" s="55">
        <v>10141</v>
      </c>
      <c r="S92" s="55">
        <v>17794</v>
      </c>
      <c r="T92" s="55">
        <v>8769</v>
      </c>
      <c r="U92" s="55">
        <v>6634</v>
      </c>
      <c r="V92" s="55">
        <v>6843</v>
      </c>
      <c r="W92" s="55">
        <v>15059</v>
      </c>
      <c r="X92" s="55">
        <v>17164</v>
      </c>
      <c r="Y92" s="54">
        <v>12677</v>
      </c>
    </row>
    <row r="93" spans="1:25" x14ac:dyDescent="0.2">
      <c r="A93" s="52" t="s">
        <v>174</v>
      </c>
      <c r="B93" s="55">
        <v>15229</v>
      </c>
      <c r="C93" s="55">
        <v>12765</v>
      </c>
      <c r="D93" s="55">
        <v>12154</v>
      </c>
      <c r="E93" s="55">
        <v>16194</v>
      </c>
      <c r="F93" s="55">
        <v>9592</v>
      </c>
      <c r="G93" s="55">
        <v>6157</v>
      </c>
      <c r="H93" s="55">
        <v>7348</v>
      </c>
      <c r="I93" s="55">
        <v>17773</v>
      </c>
      <c r="J93" s="55">
        <v>8822</v>
      </c>
      <c r="K93" s="55">
        <v>18748</v>
      </c>
      <c r="L93" s="55">
        <v>13016</v>
      </c>
      <c r="M93" s="55">
        <v>7454</v>
      </c>
      <c r="N93" s="55">
        <v>17573</v>
      </c>
      <c r="O93" s="55">
        <v>17240</v>
      </c>
      <c r="P93" s="55">
        <v>11329</v>
      </c>
      <c r="Q93" s="55">
        <v>8637</v>
      </c>
      <c r="R93" s="55">
        <v>18534</v>
      </c>
      <c r="S93" s="55">
        <v>13188</v>
      </c>
      <c r="T93" s="55">
        <v>19439</v>
      </c>
      <c r="U93" s="55">
        <v>8159</v>
      </c>
      <c r="V93" s="55">
        <v>8802</v>
      </c>
      <c r="W93" s="55">
        <v>17418</v>
      </c>
      <c r="X93" s="55">
        <v>15406</v>
      </c>
      <c r="Y93" s="54">
        <v>19304</v>
      </c>
    </row>
    <row r="94" spans="1:25" x14ac:dyDescent="0.2">
      <c r="A94" s="52" t="s">
        <v>177</v>
      </c>
      <c r="B94" s="55">
        <v>19647</v>
      </c>
      <c r="C94" s="55">
        <v>11015</v>
      </c>
      <c r="D94" s="55">
        <v>8940</v>
      </c>
      <c r="E94" s="55">
        <v>17069</v>
      </c>
      <c r="F94" s="55">
        <v>6086</v>
      </c>
      <c r="G94" s="55">
        <v>6343</v>
      </c>
      <c r="H94" s="55">
        <v>19060</v>
      </c>
      <c r="I94" s="55">
        <v>17338</v>
      </c>
      <c r="J94" s="55">
        <v>6145</v>
      </c>
      <c r="K94" s="55">
        <v>6375</v>
      </c>
      <c r="L94" s="55">
        <v>19446</v>
      </c>
      <c r="M94" s="55">
        <v>17602</v>
      </c>
      <c r="N94" s="55">
        <v>16083</v>
      </c>
      <c r="O94" s="55">
        <v>18323</v>
      </c>
      <c r="P94" s="55">
        <v>10755</v>
      </c>
      <c r="Q94" s="55">
        <v>18117</v>
      </c>
      <c r="R94" s="55">
        <v>5211</v>
      </c>
      <c r="S94" s="55">
        <v>5712</v>
      </c>
      <c r="T94" s="55">
        <v>5130</v>
      </c>
      <c r="U94" s="55">
        <v>9396</v>
      </c>
      <c r="V94" s="55">
        <v>12650</v>
      </c>
      <c r="W94" s="55">
        <v>12157</v>
      </c>
      <c r="X94" s="55">
        <v>14611</v>
      </c>
      <c r="Y94" s="54">
        <v>7655</v>
      </c>
    </row>
    <row r="95" spans="1:25" x14ac:dyDescent="0.2">
      <c r="A95" s="52" t="s">
        <v>180</v>
      </c>
      <c r="B95" s="55">
        <v>12955</v>
      </c>
      <c r="C95" s="55">
        <v>15294</v>
      </c>
      <c r="D95" s="55">
        <v>8505</v>
      </c>
      <c r="E95" s="55">
        <v>18561</v>
      </c>
      <c r="F95" s="55">
        <v>8474</v>
      </c>
      <c r="G95" s="55">
        <v>19170</v>
      </c>
      <c r="H95" s="55">
        <v>18426</v>
      </c>
      <c r="I95" s="55">
        <v>6575</v>
      </c>
      <c r="J95" s="55">
        <v>12168</v>
      </c>
      <c r="K95" s="55">
        <v>7629</v>
      </c>
      <c r="L95" s="55">
        <v>8004</v>
      </c>
      <c r="M95" s="55">
        <v>19570</v>
      </c>
      <c r="N95" s="55">
        <v>10992</v>
      </c>
      <c r="O95" s="55">
        <v>16355</v>
      </c>
      <c r="P95" s="55">
        <v>7354</v>
      </c>
      <c r="Q95" s="55">
        <v>11259</v>
      </c>
      <c r="R95" s="55">
        <v>5197</v>
      </c>
      <c r="S95" s="55">
        <v>11684</v>
      </c>
      <c r="T95" s="55">
        <v>5856</v>
      </c>
      <c r="U95" s="55">
        <v>16461</v>
      </c>
      <c r="V95" s="55">
        <v>16795</v>
      </c>
      <c r="W95" s="55">
        <v>7171</v>
      </c>
      <c r="X95" s="55">
        <v>16512</v>
      </c>
      <c r="Y95" s="54">
        <v>11789</v>
      </c>
    </row>
    <row r="96" spans="1:25" x14ac:dyDescent="0.2">
      <c r="A96" s="52" t="s">
        <v>183</v>
      </c>
      <c r="B96" s="55">
        <v>19959</v>
      </c>
      <c r="C96" s="55">
        <v>16617</v>
      </c>
      <c r="D96" s="55">
        <v>9123</v>
      </c>
      <c r="E96" s="55">
        <v>8102</v>
      </c>
      <c r="F96" s="55">
        <v>14000</v>
      </c>
      <c r="G96" s="55">
        <v>10558</v>
      </c>
      <c r="H96" s="55">
        <v>13166</v>
      </c>
      <c r="I96" s="55">
        <v>12697</v>
      </c>
      <c r="J96" s="55">
        <v>13067</v>
      </c>
      <c r="K96" s="55">
        <v>19601</v>
      </c>
      <c r="L96" s="55">
        <v>17067</v>
      </c>
      <c r="M96" s="55">
        <v>6646</v>
      </c>
      <c r="N96" s="55">
        <v>10234</v>
      </c>
      <c r="O96" s="55">
        <v>15740</v>
      </c>
      <c r="P96" s="55">
        <v>11372</v>
      </c>
      <c r="Q96" s="55">
        <v>15938</v>
      </c>
      <c r="R96" s="55">
        <v>16826</v>
      </c>
      <c r="S96" s="55">
        <v>12867</v>
      </c>
      <c r="T96" s="55">
        <v>16934</v>
      </c>
      <c r="U96" s="55">
        <v>5600</v>
      </c>
      <c r="V96" s="55">
        <v>18071</v>
      </c>
      <c r="W96" s="55">
        <v>12983</v>
      </c>
      <c r="X96" s="55">
        <v>12932</v>
      </c>
      <c r="Y96" s="54">
        <v>11840</v>
      </c>
    </row>
    <row r="97" spans="1:25" x14ac:dyDescent="0.2">
      <c r="A97" s="52" t="s">
        <v>186</v>
      </c>
      <c r="B97" s="55">
        <v>9031</v>
      </c>
      <c r="C97" s="55">
        <v>5597</v>
      </c>
      <c r="D97" s="55">
        <v>7786</v>
      </c>
      <c r="E97" s="55">
        <v>15868</v>
      </c>
      <c r="F97" s="55">
        <v>14179</v>
      </c>
      <c r="G97" s="55">
        <v>15424</v>
      </c>
      <c r="H97" s="55">
        <v>17069</v>
      </c>
      <c r="I97" s="55">
        <v>18955</v>
      </c>
      <c r="J97" s="55">
        <v>7483</v>
      </c>
      <c r="K97" s="55">
        <v>10309</v>
      </c>
      <c r="L97" s="55">
        <v>19113</v>
      </c>
      <c r="M97" s="55">
        <v>16019</v>
      </c>
      <c r="N97" s="55">
        <v>14533</v>
      </c>
      <c r="O97" s="55">
        <v>8325</v>
      </c>
      <c r="P97" s="55">
        <v>14543</v>
      </c>
      <c r="Q97" s="55">
        <v>17671</v>
      </c>
      <c r="R97" s="55">
        <v>11223</v>
      </c>
      <c r="S97" s="55">
        <v>13606</v>
      </c>
      <c r="T97" s="55">
        <v>17979</v>
      </c>
      <c r="U97" s="55">
        <v>17037</v>
      </c>
      <c r="V97" s="55">
        <v>11446</v>
      </c>
      <c r="W97" s="55">
        <v>16368</v>
      </c>
      <c r="X97" s="55">
        <v>19304</v>
      </c>
      <c r="Y97" s="54">
        <v>8291</v>
      </c>
    </row>
    <row r="98" spans="1:25" x14ac:dyDescent="0.2">
      <c r="A98" s="52" t="s">
        <v>188</v>
      </c>
      <c r="B98" s="55">
        <v>16526</v>
      </c>
      <c r="C98" s="55">
        <v>11268</v>
      </c>
      <c r="D98" s="55">
        <v>16670</v>
      </c>
      <c r="E98" s="55">
        <v>17212</v>
      </c>
      <c r="F98" s="55">
        <v>9541</v>
      </c>
      <c r="G98" s="55">
        <v>5472</v>
      </c>
      <c r="H98" s="55">
        <v>10314</v>
      </c>
      <c r="I98" s="55">
        <v>16541</v>
      </c>
      <c r="J98" s="55">
        <v>12705</v>
      </c>
      <c r="K98" s="55">
        <v>10060</v>
      </c>
      <c r="L98" s="55">
        <v>8202</v>
      </c>
      <c r="M98" s="55">
        <v>15645</v>
      </c>
      <c r="N98" s="55">
        <v>11080</v>
      </c>
      <c r="O98" s="55">
        <v>19532</v>
      </c>
      <c r="P98" s="55">
        <v>9707</v>
      </c>
      <c r="Q98" s="55">
        <v>12459</v>
      </c>
      <c r="R98" s="55">
        <v>13856</v>
      </c>
      <c r="S98" s="55">
        <v>9675</v>
      </c>
      <c r="T98" s="55">
        <v>7415</v>
      </c>
      <c r="U98" s="55">
        <v>13639</v>
      </c>
      <c r="V98" s="55">
        <v>19969</v>
      </c>
      <c r="W98" s="55">
        <v>9842</v>
      </c>
      <c r="X98" s="55">
        <v>18949</v>
      </c>
      <c r="Y98" s="54">
        <v>9430</v>
      </c>
    </row>
    <row r="99" spans="1:25" x14ac:dyDescent="0.2">
      <c r="A99" s="52" t="s">
        <v>191</v>
      </c>
      <c r="B99" s="55">
        <v>11135</v>
      </c>
      <c r="C99" s="55">
        <v>5466</v>
      </c>
      <c r="D99" s="55">
        <v>8156</v>
      </c>
      <c r="E99" s="55">
        <v>5041</v>
      </c>
      <c r="F99" s="55">
        <v>7662</v>
      </c>
      <c r="G99" s="55">
        <v>11362</v>
      </c>
      <c r="H99" s="55">
        <v>5455</v>
      </c>
      <c r="I99" s="55">
        <v>11538</v>
      </c>
      <c r="J99" s="55">
        <v>9027</v>
      </c>
      <c r="K99" s="55">
        <v>12263</v>
      </c>
      <c r="L99" s="55">
        <v>18589</v>
      </c>
      <c r="M99" s="55">
        <v>10401</v>
      </c>
      <c r="N99" s="55">
        <v>8562</v>
      </c>
      <c r="O99" s="55">
        <v>10255</v>
      </c>
      <c r="P99" s="55">
        <v>13981</v>
      </c>
      <c r="Q99" s="55">
        <v>17067</v>
      </c>
      <c r="R99" s="55">
        <v>19535</v>
      </c>
      <c r="S99" s="55">
        <v>16236</v>
      </c>
      <c r="T99" s="55">
        <v>13788</v>
      </c>
      <c r="U99" s="55">
        <v>6521</v>
      </c>
      <c r="V99" s="55">
        <v>12488</v>
      </c>
      <c r="W99" s="55">
        <v>7755</v>
      </c>
      <c r="X99" s="55">
        <v>5962</v>
      </c>
      <c r="Y99" s="54">
        <v>16778</v>
      </c>
    </row>
    <row r="100" spans="1:25" x14ac:dyDescent="0.2">
      <c r="A100" s="52" t="s">
        <v>194</v>
      </c>
      <c r="B100" s="55">
        <v>16231</v>
      </c>
      <c r="C100" s="55">
        <v>12209</v>
      </c>
      <c r="D100" s="55">
        <v>10018</v>
      </c>
      <c r="E100" s="55">
        <v>9109</v>
      </c>
      <c r="F100" s="55">
        <v>18851</v>
      </c>
      <c r="G100" s="55">
        <v>10462</v>
      </c>
      <c r="H100" s="55">
        <v>14408</v>
      </c>
      <c r="I100" s="55">
        <v>18091</v>
      </c>
      <c r="J100" s="55">
        <v>17093</v>
      </c>
      <c r="K100" s="55">
        <v>16081</v>
      </c>
      <c r="L100" s="55">
        <v>19983</v>
      </c>
      <c r="M100" s="55">
        <v>8560</v>
      </c>
      <c r="N100" s="55">
        <v>19602</v>
      </c>
      <c r="O100" s="55">
        <v>11463</v>
      </c>
      <c r="P100" s="55">
        <v>18890</v>
      </c>
      <c r="Q100" s="55">
        <v>15836</v>
      </c>
      <c r="R100" s="55">
        <v>16088</v>
      </c>
      <c r="S100" s="55">
        <v>8016</v>
      </c>
      <c r="T100" s="55">
        <v>10067</v>
      </c>
      <c r="U100" s="55">
        <v>14153</v>
      </c>
      <c r="V100" s="55">
        <v>11708</v>
      </c>
      <c r="W100" s="55">
        <v>17768</v>
      </c>
      <c r="X100" s="55">
        <v>15003</v>
      </c>
      <c r="Y100" s="54">
        <v>17865</v>
      </c>
    </row>
    <row r="101" spans="1:25" x14ac:dyDescent="0.2">
      <c r="A101" s="52" t="s">
        <v>202</v>
      </c>
      <c r="B101" s="55">
        <v>6489</v>
      </c>
      <c r="C101" s="55">
        <v>13979</v>
      </c>
      <c r="D101" s="55">
        <v>9402</v>
      </c>
      <c r="E101" s="55">
        <v>19602</v>
      </c>
      <c r="F101" s="55">
        <v>18109</v>
      </c>
      <c r="G101" s="55">
        <v>12123</v>
      </c>
      <c r="H101" s="55">
        <v>8466</v>
      </c>
      <c r="I101" s="55">
        <v>15103</v>
      </c>
      <c r="J101" s="55">
        <v>6232</v>
      </c>
      <c r="K101" s="55">
        <v>6810</v>
      </c>
      <c r="L101" s="55">
        <v>16266</v>
      </c>
      <c r="M101" s="55">
        <v>17398</v>
      </c>
      <c r="N101" s="55">
        <v>17398</v>
      </c>
      <c r="O101" s="55">
        <v>10665</v>
      </c>
      <c r="P101" s="55">
        <v>7296</v>
      </c>
      <c r="Q101" s="55">
        <v>14578</v>
      </c>
      <c r="R101" s="55">
        <v>6995</v>
      </c>
      <c r="S101" s="55">
        <v>8401</v>
      </c>
      <c r="T101" s="55">
        <v>11028</v>
      </c>
      <c r="U101" s="55">
        <v>13819</v>
      </c>
      <c r="V101" s="55">
        <v>6814</v>
      </c>
      <c r="W101" s="55">
        <v>5720</v>
      </c>
      <c r="X101" s="55">
        <v>17669</v>
      </c>
      <c r="Y101" s="54">
        <v>15209</v>
      </c>
    </row>
    <row r="102" spans="1:25" x14ac:dyDescent="0.2">
      <c r="A102" s="52" t="s">
        <v>205</v>
      </c>
      <c r="B102" s="55">
        <v>16424</v>
      </c>
      <c r="C102" s="55">
        <v>6955</v>
      </c>
      <c r="D102" s="55">
        <v>14543</v>
      </c>
      <c r="E102" s="55">
        <v>14337</v>
      </c>
      <c r="F102" s="55">
        <v>16105</v>
      </c>
      <c r="G102" s="55">
        <v>14342</v>
      </c>
      <c r="H102" s="55">
        <v>18739</v>
      </c>
      <c r="I102" s="55">
        <v>6063</v>
      </c>
      <c r="J102" s="55">
        <v>10780</v>
      </c>
      <c r="K102" s="55">
        <v>10163</v>
      </c>
      <c r="L102" s="55">
        <v>9138</v>
      </c>
      <c r="M102" s="55">
        <v>13358</v>
      </c>
      <c r="N102" s="55">
        <v>9400</v>
      </c>
      <c r="O102" s="55">
        <v>12298</v>
      </c>
      <c r="P102" s="55">
        <v>12163</v>
      </c>
      <c r="Q102" s="55">
        <v>18345</v>
      </c>
      <c r="R102" s="55">
        <v>11517</v>
      </c>
      <c r="S102" s="55">
        <v>13488</v>
      </c>
      <c r="T102" s="55">
        <v>12920</v>
      </c>
      <c r="U102" s="55">
        <v>12507</v>
      </c>
      <c r="V102" s="55">
        <v>13006</v>
      </c>
      <c r="W102" s="55">
        <v>8039</v>
      </c>
      <c r="X102" s="55">
        <v>18795</v>
      </c>
      <c r="Y102" s="54">
        <v>7705</v>
      </c>
    </row>
    <row r="103" spans="1:25" x14ac:dyDescent="0.2">
      <c r="A103" s="52" t="s">
        <v>203</v>
      </c>
      <c r="B103" s="55">
        <v>9848</v>
      </c>
      <c r="C103" s="55">
        <v>16459</v>
      </c>
      <c r="D103" s="55">
        <v>19316</v>
      </c>
      <c r="E103" s="55">
        <v>13507</v>
      </c>
      <c r="F103" s="55">
        <v>13795</v>
      </c>
      <c r="G103" s="55">
        <v>11252</v>
      </c>
      <c r="H103" s="55">
        <v>9417</v>
      </c>
      <c r="I103" s="55">
        <v>5108</v>
      </c>
      <c r="J103" s="55">
        <v>8252</v>
      </c>
      <c r="K103" s="55">
        <v>5300</v>
      </c>
      <c r="L103" s="55">
        <v>19013</v>
      </c>
      <c r="M103" s="55">
        <v>5800</v>
      </c>
      <c r="N103" s="55">
        <v>6697</v>
      </c>
      <c r="O103" s="55">
        <v>10059</v>
      </c>
      <c r="P103" s="55">
        <v>19233</v>
      </c>
      <c r="Q103" s="55">
        <v>8477</v>
      </c>
      <c r="R103" s="55">
        <v>19731</v>
      </c>
      <c r="S103" s="55">
        <v>7110</v>
      </c>
      <c r="T103" s="55">
        <v>18990</v>
      </c>
      <c r="U103" s="55">
        <v>8440</v>
      </c>
      <c r="V103" s="55">
        <v>5597</v>
      </c>
      <c r="W103" s="55">
        <v>16278</v>
      </c>
      <c r="X103" s="55">
        <v>15304</v>
      </c>
      <c r="Y103" s="54">
        <v>6705</v>
      </c>
    </row>
    <row r="104" spans="1:25" x14ac:dyDescent="0.2">
      <c r="A104" s="52" t="s">
        <v>206</v>
      </c>
      <c r="B104" s="55">
        <v>18475</v>
      </c>
      <c r="C104" s="55">
        <v>12051</v>
      </c>
      <c r="D104" s="55">
        <v>18060</v>
      </c>
      <c r="E104" s="55">
        <v>14296</v>
      </c>
      <c r="F104" s="55">
        <v>13967</v>
      </c>
      <c r="G104" s="55">
        <v>19466</v>
      </c>
      <c r="H104" s="55">
        <v>6162</v>
      </c>
      <c r="I104" s="55">
        <v>14082</v>
      </c>
      <c r="J104" s="55">
        <v>18464</v>
      </c>
      <c r="K104" s="55">
        <v>17147</v>
      </c>
      <c r="L104" s="55">
        <v>6958</v>
      </c>
      <c r="M104" s="55">
        <v>16836</v>
      </c>
      <c r="N104" s="55">
        <v>5760</v>
      </c>
      <c r="O104" s="55">
        <v>19374</v>
      </c>
      <c r="P104" s="55">
        <v>6278</v>
      </c>
      <c r="Q104" s="55">
        <v>17623</v>
      </c>
      <c r="R104" s="55">
        <v>13901</v>
      </c>
      <c r="S104" s="55">
        <v>15135</v>
      </c>
      <c r="T104" s="55">
        <v>8782</v>
      </c>
      <c r="U104" s="55">
        <v>12706</v>
      </c>
      <c r="V104" s="55">
        <v>8957</v>
      </c>
      <c r="W104" s="55">
        <v>14855</v>
      </c>
      <c r="X104" s="55">
        <v>8029</v>
      </c>
      <c r="Y104" s="54">
        <v>19427</v>
      </c>
    </row>
    <row r="105" spans="1:25" x14ac:dyDescent="0.2">
      <c r="A105" s="52" t="s">
        <v>204</v>
      </c>
      <c r="B105" s="55">
        <v>10390</v>
      </c>
      <c r="C105" s="55">
        <v>14308</v>
      </c>
      <c r="D105" s="55">
        <v>8881</v>
      </c>
      <c r="E105" s="55">
        <v>6221</v>
      </c>
      <c r="F105" s="55">
        <v>19918</v>
      </c>
      <c r="G105" s="55">
        <v>10334</v>
      </c>
      <c r="H105" s="55">
        <v>14662</v>
      </c>
      <c r="I105" s="55">
        <v>18920</v>
      </c>
      <c r="J105" s="55">
        <v>15850</v>
      </c>
      <c r="K105" s="55">
        <v>19399</v>
      </c>
      <c r="L105" s="55">
        <v>14236</v>
      </c>
      <c r="M105" s="55">
        <v>17067</v>
      </c>
      <c r="N105" s="55">
        <v>14531</v>
      </c>
      <c r="O105" s="55">
        <v>7226</v>
      </c>
      <c r="P105" s="55">
        <v>9701</v>
      </c>
      <c r="Q105" s="55">
        <v>9985</v>
      </c>
      <c r="R105" s="55">
        <v>10141</v>
      </c>
      <c r="S105" s="55">
        <v>17794</v>
      </c>
      <c r="T105" s="55">
        <v>8769</v>
      </c>
      <c r="U105" s="55">
        <v>6634</v>
      </c>
      <c r="V105" s="55">
        <v>6843</v>
      </c>
      <c r="W105" s="55">
        <v>15059</v>
      </c>
      <c r="X105" s="55">
        <v>17164</v>
      </c>
      <c r="Y105" s="54">
        <v>12677</v>
      </c>
    </row>
    <row r="106" spans="1:25" ht="13.5" thickBot="1" x14ac:dyDescent="0.25">
      <c r="A106" s="52" t="s">
        <v>207</v>
      </c>
      <c r="B106" s="55">
        <v>15229</v>
      </c>
      <c r="C106" s="55">
        <v>12765</v>
      </c>
      <c r="D106" s="55">
        <v>12154</v>
      </c>
      <c r="E106" s="55">
        <v>16194</v>
      </c>
      <c r="F106" s="55">
        <v>9592</v>
      </c>
      <c r="G106" s="55">
        <v>6157</v>
      </c>
      <c r="H106" s="55">
        <v>7348</v>
      </c>
      <c r="I106" s="55">
        <v>17773</v>
      </c>
      <c r="J106" s="55">
        <v>8822</v>
      </c>
      <c r="K106" s="55">
        <v>18748</v>
      </c>
      <c r="L106" s="55">
        <v>13016</v>
      </c>
      <c r="M106" s="55">
        <v>7454</v>
      </c>
      <c r="N106" s="55">
        <v>17573</v>
      </c>
      <c r="O106" s="55">
        <v>17240</v>
      </c>
      <c r="P106" s="55">
        <v>11329</v>
      </c>
      <c r="Q106" s="55">
        <v>8637</v>
      </c>
      <c r="R106" s="55">
        <v>18534</v>
      </c>
      <c r="S106" s="55">
        <v>13188</v>
      </c>
      <c r="T106" s="55">
        <v>19439</v>
      </c>
      <c r="U106" s="55">
        <v>8159</v>
      </c>
      <c r="V106" s="55">
        <v>8802</v>
      </c>
      <c r="W106" s="55">
        <v>17418</v>
      </c>
      <c r="X106" s="55">
        <v>15406</v>
      </c>
      <c r="Y106" s="54">
        <v>19304</v>
      </c>
    </row>
    <row r="107" spans="1:25" ht="14.25" thickTop="1" thickBot="1" x14ac:dyDescent="0.25">
      <c r="A107" s="56" t="s">
        <v>195</v>
      </c>
      <c r="B107" s="57">
        <f>SUM(B9:B106)</f>
        <v>1263712</v>
      </c>
      <c r="C107" s="57">
        <f>SUM(C9:C106)</f>
        <v>1177099</v>
      </c>
      <c r="D107" s="57">
        <f t="shared" ref="D107:Y107" si="0">SUM(D9:D106)</f>
        <v>1223270</v>
      </c>
      <c r="E107" s="57">
        <f t="shared" si="0"/>
        <v>1261790</v>
      </c>
      <c r="F107" s="57">
        <f t="shared" si="0"/>
        <v>1260654</v>
      </c>
      <c r="G107" s="57">
        <f t="shared" si="0"/>
        <v>1256694</v>
      </c>
      <c r="H107" s="57">
        <f t="shared" si="0"/>
        <v>1221610</v>
      </c>
      <c r="I107" s="57">
        <f t="shared" si="0"/>
        <v>1307728</v>
      </c>
      <c r="J107" s="57">
        <f t="shared" si="0"/>
        <v>1233765</v>
      </c>
      <c r="K107" s="57">
        <f t="shared" si="0"/>
        <v>1214834</v>
      </c>
      <c r="L107" s="57">
        <f t="shared" si="0"/>
        <v>1297935</v>
      </c>
      <c r="M107" s="57">
        <f t="shared" si="0"/>
        <v>1186988</v>
      </c>
      <c r="N107" s="57">
        <f t="shared" si="0"/>
        <v>1220055</v>
      </c>
      <c r="O107" s="57">
        <f t="shared" si="0"/>
        <v>1203597</v>
      </c>
      <c r="P107" s="57">
        <f t="shared" si="0"/>
        <v>1247580</v>
      </c>
      <c r="Q107" s="57">
        <f t="shared" si="0"/>
        <v>1309289</v>
      </c>
      <c r="R107" s="57">
        <f t="shared" si="0"/>
        <v>1192353</v>
      </c>
      <c r="S107" s="57">
        <f t="shared" si="0"/>
        <v>1252602</v>
      </c>
      <c r="T107" s="57">
        <f t="shared" si="0"/>
        <v>1227271</v>
      </c>
      <c r="U107" s="57">
        <f t="shared" si="0"/>
        <v>1190447</v>
      </c>
      <c r="V107" s="57">
        <f t="shared" si="0"/>
        <v>1189744</v>
      </c>
      <c r="W107" s="57">
        <f t="shared" si="0"/>
        <v>1238460</v>
      </c>
      <c r="X107" s="57">
        <f t="shared" si="0"/>
        <v>1254450</v>
      </c>
      <c r="Y107" s="57">
        <f t="shared" si="0"/>
        <v>1249350</v>
      </c>
    </row>
  </sheetData>
  <mergeCells count="7">
    <mergeCell ref="A7:A8"/>
    <mergeCell ref="N2:Y2"/>
    <mergeCell ref="N4:Y4"/>
    <mergeCell ref="B2:M2"/>
    <mergeCell ref="B4:M4"/>
    <mergeCell ref="B7:M7"/>
    <mergeCell ref="N7:Y7"/>
  </mergeCells>
  <pageMargins left="0.70866141732283472" right="0.70866141732283472" top="0.74803149606299213" bottom="0.74803149606299213" header="0.31496062992125984" footer="0.3149606299212598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Listado_de_Articulos</vt:lpstr>
      <vt:lpstr>Ejercicio_Practico</vt:lpstr>
      <vt:lpstr>Listado_de_Articulos!Área_de_impresión</vt:lpstr>
      <vt:lpstr>Listado_de_Articulos!Títulos_a_imprimir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usuario local</cp:lastModifiedBy>
  <cp:lastPrinted>2019-09-07T18:45:41Z</cp:lastPrinted>
  <dcterms:created xsi:type="dcterms:W3CDTF">1996-11-27T10:00:04Z</dcterms:created>
  <dcterms:modified xsi:type="dcterms:W3CDTF">2019-09-07T18:47:27Z</dcterms:modified>
</cp:coreProperties>
</file>