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2-2992\"/>
    </mc:Choice>
  </mc:AlternateContent>
  <bookViews>
    <workbookView xWindow="120" yWindow="45" windowWidth="19320" windowHeight="10035" activeTab="3"/>
  </bookViews>
  <sheets>
    <sheet name="2013" sheetId="1" r:id="rId1"/>
    <sheet name="2014" sheetId="2" r:id="rId2"/>
    <sheet name="Total" sheetId="3" r:id="rId3"/>
    <sheet name="Poblaciones" sheetId="4" r:id="rId4"/>
  </sheets>
  <definedNames>
    <definedName name="Acarigua">Poblaciones!$D$30</definedName>
    <definedName name="Anaco">Poblaciones!$D$51</definedName>
    <definedName name="Araure">Poblaciones!$D$41</definedName>
    <definedName name="Barcelona">Poblaciones!$D$13</definedName>
    <definedName name="Barinas">Poblaciones!$D$16</definedName>
    <definedName name="Barquisimeto">Poblaciones!$D$8</definedName>
    <definedName name="Cabimas">Poblaciones!$D$17</definedName>
    <definedName name="Cabudare">Poblaciones!$D$37</definedName>
    <definedName name="Cagua">Poblaciones!$D$56</definedName>
    <definedName name="Caicara_del_Orinoco">Poblaciones!$D$68</definedName>
    <definedName name="Calabozo">Poblaciones!$D$40</definedName>
    <definedName name="Caracas">Poblaciones!$D$5</definedName>
    <definedName name="Carora">Poblaciones!$D$31</definedName>
    <definedName name="Carúpano">Poblaciones!$D$35</definedName>
    <definedName name="Charallave">Poblaciones!$D$65</definedName>
    <definedName name="Ciudad_Bolívar">Poblaciones!$D$14</definedName>
    <definedName name="Ciudad_Guayana">Poblaciones!$D$10</definedName>
    <definedName name="Ciudad_Ojeda">Poblaciones!$D$23</definedName>
    <definedName name="Compras_2013">'2013'!$C$20</definedName>
    <definedName name="Compras_2014">'2014'!$C$19</definedName>
    <definedName name="Compras_con_utilidad_2013">'2013'!$D$20</definedName>
    <definedName name="Compras_de_utilidad_2014">'2014'!$D$19</definedName>
    <definedName name="Coro">Poblaciones!$D$26</definedName>
    <definedName name="Cúa">Poblaciones!$D$47</definedName>
    <definedName name="Cumaná">Poblaciones!$D$15</definedName>
    <definedName name="Ejido">Poblaciones!$D$61</definedName>
    <definedName name="El_Limón">Poblaciones!$D$67</definedName>
    <definedName name="El_Tigre">Poblaciones!$D$29</definedName>
    <definedName name="El_Tocuyo">Poblaciones!$D$49</definedName>
    <definedName name="El_Vigía">Poblaciones!$D$46</definedName>
    <definedName name="Guacara">Poblaciones!$D$32</definedName>
    <definedName name="Guanare">Poblaciones!$D$24</definedName>
    <definedName name="Guarenas">Poblaciones!$D$20</definedName>
    <definedName name="Guasdualito">Poblaciones!$D$53</definedName>
    <definedName name="Guatire">Poblaciones!$D$27</definedName>
    <definedName name="Güigüe">Poblaciones!$D$38</definedName>
    <definedName name="Impruesto_2014">'2014'!$E$19</definedName>
    <definedName name="Impuesto_2013">'2013'!$E$20</definedName>
    <definedName name="IVA">'2013'!$C$3</definedName>
    <definedName name="La_Concepción">Poblaciones!$D$59</definedName>
    <definedName name="La_Victoria">Poblaciones!$D$36</definedName>
    <definedName name="Los_Puertos_de_Altagracia">Poblaciones!$D$73</definedName>
    <definedName name="Los_Teques">Poblaciones!$D$21</definedName>
    <definedName name="Machiques">Poblaciones!$D$48</definedName>
    <definedName name="Maracaibo">Poblaciones!$D$6</definedName>
    <definedName name="Maracay">Poblaciones!$D$9</definedName>
    <definedName name="Mariara">Poblaciones!$D$58</definedName>
    <definedName name="Maturín">Poblaciones!$D$12</definedName>
    <definedName name="Mérida">Poblaciones!$D$22</definedName>
    <definedName name="Ocumare_del_Tuy">Poblaciones!$D$44</definedName>
    <definedName name="Porlamar">Poblaciones!$D$72</definedName>
    <definedName name="Puerto_Ayacucho">Poblaciones!$D$66</definedName>
    <definedName name="Puerto_Cabello">Poblaciones!$D$28</definedName>
    <definedName name="Puerto_La_Cruz">Poblaciones!$D$19</definedName>
    <definedName name="Punto_Fijo">Poblaciones!$D$18</definedName>
    <definedName name="Quíbor">Poblaciones!$D$63</definedName>
    <definedName name="San_Carlos">Poblaciones!$D$64</definedName>
    <definedName name="San_Cristóbal">Poblaciones!$D$11</definedName>
    <definedName name="San_Felipe">Poblaciones!$D$62</definedName>
    <definedName name="San_Fernando_de_Apure">Poblaciones!$D$34</definedName>
    <definedName name="San_Juan_de_los_Morros">Poblaciones!$D$50</definedName>
    <definedName name="Santa_Bárbara_del_Zulia">Poblaciones!$D$42</definedName>
    <definedName name="Santa_Lucía">Poblaciones!$D$55</definedName>
    <definedName name="Santa_Rita">Poblaciones!$D$43</definedName>
    <definedName name="Santa_Teresa_del_Tuy">Poblaciones!$D$33</definedName>
    <definedName name="Táriba">Poblaciones!$D$57</definedName>
    <definedName name="Tinaquillo">Poblaciones!$D$69</definedName>
    <definedName name="Tucupita">Poblaciones!$D$71</definedName>
    <definedName name="Turmero">Poblaciones!$D$25</definedName>
    <definedName name="Upata">Poblaciones!$D$60</definedName>
    <definedName name="Utilidad_2013" localSheetId="0">0.21</definedName>
    <definedName name="Utilidad_2014" localSheetId="1">0.25</definedName>
    <definedName name="Valencia">Poblaciones!$D$7</definedName>
    <definedName name="Valera">Poblaciones!$D$45</definedName>
    <definedName name="Valle_de_la_Pascua">Poblaciones!$D$52</definedName>
    <definedName name="Ventas_2013">'2013'!$F$20</definedName>
    <definedName name="Ventas_2014">'2014'!$F$19</definedName>
    <definedName name="Villa_de_Cura">Poblaciones!$D$39</definedName>
    <definedName name="Yaritagua">Poblaciones!$D$70</definedName>
    <definedName name="Zaraza">Poblaciones!$D$54</definedName>
  </definedNames>
  <calcPr calcId="162913"/>
</workbook>
</file>

<file path=xl/calcChain.xml><?xml version="1.0" encoding="utf-8"?>
<calcChain xmlns="http://schemas.openxmlformats.org/spreadsheetml/2006/main">
  <c r="G7" i="4" l="1"/>
  <c r="D8" i="3"/>
  <c r="D7" i="3"/>
  <c r="D6" i="3"/>
  <c r="D5" i="3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F9" i="1"/>
  <c r="F10" i="1"/>
  <c r="F11" i="1"/>
  <c r="F12" i="1"/>
  <c r="F13" i="1"/>
  <c r="F14" i="1"/>
  <c r="F15" i="1"/>
  <c r="F16" i="1"/>
  <c r="F17" i="1"/>
  <c r="F18" i="1"/>
  <c r="F19" i="1"/>
  <c r="F8" i="1"/>
  <c r="E9" i="1"/>
  <c r="E10" i="1"/>
  <c r="E11" i="1"/>
  <c r="E12" i="1"/>
  <c r="E13" i="1"/>
  <c r="E14" i="1"/>
  <c r="E15" i="1"/>
  <c r="E16" i="1"/>
  <c r="E17" i="1"/>
  <c r="E18" i="1"/>
  <c r="E19" i="1"/>
  <c r="E8" i="1"/>
  <c r="D9" i="1"/>
  <c r="D10" i="1"/>
  <c r="D11" i="1"/>
  <c r="D12" i="1"/>
  <c r="D13" i="1"/>
  <c r="D14" i="1"/>
  <c r="D15" i="1"/>
  <c r="D16" i="1"/>
  <c r="D17" i="1"/>
  <c r="D18" i="1"/>
  <c r="D19" i="1"/>
  <c r="D8" i="1"/>
  <c r="D20" i="1" l="1"/>
  <c r="E20" i="1"/>
  <c r="F20" i="1"/>
  <c r="C20" i="1"/>
  <c r="C19" i="2" l="1"/>
  <c r="D19" i="2"/>
  <c r="E19" i="2" l="1"/>
  <c r="F19" i="2"/>
</calcChain>
</file>

<file path=xl/comments1.xml><?xml version="1.0" encoding="utf-8"?>
<comments xmlns="http://schemas.openxmlformats.org/spreadsheetml/2006/main">
  <authors>
    <author>jose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definir el nombre "IVA" para la celda C3, con el ambito de aplicación "Libro", utilizando el "Cuadro de Nombres"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definir el nombre "Utilidad 2013" para la constante "21%", con el ambito de aplicación hoja "2013", utilizando el "Administrador de Nombres"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calcular el monto de las "compras con utilidad" incluyendo en la formula el nombre definido: "Utilidad 2013" en la misma. Formula =compras + (compras * utilidad 2013))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calcular el monto del "Impuesto en Bs." incluyendo en la formula el nombre definido: "IVA" en la misma. Formula =compras con Utilidad * IVA)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calcular el monto de ventas con impuesto. Formula =compras con Utilidad + Impuesto en Bs.)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asignar el nombre "Compras 2013" con el ambito de aplicación "Libro".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asignar el nombre "Compras con Utilidad 2013" con el ambito de aplicación "Libro".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asignar el nombre "Impuesto 2013" con el ambito de aplicación "Libro".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asignar el nombre "Ventas 2013" con el ambito de aplicación "Libro".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jose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definir el nombre "Utilidad 2014" para la constante "25%", con el ambito de aplicación hoja "2014", utilizando el "Administrador de Nombres"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calcular el monto de las "compras con utilidad est" incluyendo en la formula el nombre definido: "Utilidad 2014" en la misma. Formula =compras + (compras * utilidad 2014))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calcular el monto del "Impuesto en Bs." incluyendo en la formula el nombre definido: "IVA" en la misma.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calcular el monto de ventas con impuesto. Formula =compras con Utilidad + Impuesto en Bs.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asignar el nombre "Compras 2014" con el ambito de aplicación "Libro".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asignar el nombre "Compras con Utilidad 2014" con el ambito de aplicación "Libro".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asignar el nombre "Impuesto 2014" con el ambito de aplicación "Libro".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asignar el nombre "Ventas 2014" con el ambito de aplicación "Libro".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jose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determinar el total para cada concepto, utilizando los nombres definidos en las hojas 2013 y 2014.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<sst xmlns="http://schemas.openxmlformats.org/spreadsheetml/2006/main" count="191" uniqueCount="170">
  <si>
    <t>Enero</t>
  </si>
  <si>
    <t>Meses</t>
  </si>
  <si>
    <t>Ventas con Impuesto</t>
  </si>
  <si>
    <t>Impuesto (En Bs.)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</si>
  <si>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</si>
  <si>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</si>
  <si>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</si>
  <si>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</si>
  <si>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</si>
  <si>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</si>
  <si>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</si>
  <si>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</si>
  <si>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</si>
  <si>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</si>
  <si>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</si>
  <si>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</si>
  <si>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IVA</t>
  </si>
  <si>
    <t>Compras</t>
  </si>
  <si>
    <t>Compras + Ganancia</t>
  </si>
  <si>
    <t>Ganancia estimada 21%</t>
  </si>
  <si>
    <t>Total 2013</t>
  </si>
  <si>
    <t>1.</t>
  </si>
  <si>
    <t>Caracas</t>
  </si>
  <si>
    <t>2.</t>
  </si>
  <si>
    <t>Maracaibo</t>
  </si>
  <si>
    <t>3.</t>
  </si>
  <si>
    <t>Valencia</t>
  </si>
  <si>
    <t>4.</t>
  </si>
  <si>
    <t>Barquisimeto</t>
  </si>
  <si>
    <t>5.</t>
  </si>
  <si>
    <t>Maracay</t>
  </si>
  <si>
    <t>6.</t>
  </si>
  <si>
    <t>Ciudad Guayana</t>
  </si>
  <si>
    <t>7.</t>
  </si>
  <si>
    <t>San Cristóbal</t>
  </si>
  <si>
    <t>8.</t>
  </si>
  <si>
    <t>Maturín</t>
  </si>
  <si>
    <t>9.</t>
  </si>
  <si>
    <t>Barcelona</t>
  </si>
  <si>
    <t>10.</t>
  </si>
  <si>
    <t>Ciudad Bolívar</t>
  </si>
  <si>
    <t>11.</t>
  </si>
  <si>
    <t>Cumaná</t>
  </si>
  <si>
    <t>12.</t>
  </si>
  <si>
    <t>Barinas</t>
  </si>
  <si>
    <t>13.</t>
  </si>
  <si>
    <t>Cabimas</t>
  </si>
  <si>
    <t>14.</t>
  </si>
  <si>
    <t>Punto Fijo</t>
  </si>
  <si>
    <t>15.</t>
  </si>
  <si>
    <t>Puerto La Cruz</t>
  </si>
  <si>
    <t>16.</t>
  </si>
  <si>
    <t>Guarenas</t>
  </si>
  <si>
    <t>17.</t>
  </si>
  <si>
    <t>Los Teques</t>
  </si>
  <si>
    <t>18.</t>
  </si>
  <si>
    <t>Mérida</t>
  </si>
  <si>
    <t>19.</t>
  </si>
  <si>
    <t>Ciudad Ojeda</t>
  </si>
  <si>
    <t>20.</t>
  </si>
  <si>
    <t>Guanare</t>
  </si>
  <si>
    <t>21.</t>
  </si>
  <si>
    <t>Turmero</t>
  </si>
  <si>
    <t>22.</t>
  </si>
  <si>
    <t>Coro</t>
  </si>
  <si>
    <t>23.</t>
  </si>
  <si>
    <t>Guatire</t>
  </si>
  <si>
    <t>24.</t>
  </si>
  <si>
    <t>Puerto Cabello</t>
  </si>
  <si>
    <t>25.</t>
  </si>
  <si>
    <t>El Tigre</t>
  </si>
  <si>
    <t>26.</t>
  </si>
  <si>
    <t>Acarigua</t>
  </si>
  <si>
    <t>27.</t>
  </si>
  <si>
    <t>Carora</t>
  </si>
  <si>
    <t>28.</t>
  </si>
  <si>
    <t>Guacara</t>
  </si>
  <si>
    <t>29.</t>
  </si>
  <si>
    <t>Santa Teresa del Tuy</t>
  </si>
  <si>
    <t>30.</t>
  </si>
  <si>
    <t>San Fernando de Apure</t>
  </si>
  <si>
    <t>31.</t>
  </si>
  <si>
    <t>Carúpano</t>
  </si>
  <si>
    <t>32.</t>
  </si>
  <si>
    <t>La Victoria</t>
  </si>
  <si>
    <t>33.</t>
  </si>
  <si>
    <t>Cabudare</t>
  </si>
  <si>
    <t>34.</t>
  </si>
  <si>
    <t>Güigüe</t>
  </si>
  <si>
    <t>35.</t>
  </si>
  <si>
    <t>Villa de Cura</t>
  </si>
  <si>
    <t>36.</t>
  </si>
  <si>
    <t>Calabozo</t>
  </si>
  <si>
    <t>37.</t>
  </si>
  <si>
    <t>Araure</t>
  </si>
  <si>
    <t>38.</t>
  </si>
  <si>
    <t>Santa Bárbara del Zulia</t>
  </si>
  <si>
    <t>39.</t>
  </si>
  <si>
    <t>Santa Rita</t>
  </si>
  <si>
    <t>40.</t>
  </si>
  <si>
    <t>Ocumare del Tuy</t>
  </si>
  <si>
    <t>41.</t>
  </si>
  <si>
    <t>Valera</t>
  </si>
  <si>
    <t>42.</t>
  </si>
  <si>
    <t>El Vigía</t>
  </si>
  <si>
    <t>43.</t>
  </si>
  <si>
    <t>Cúa</t>
  </si>
  <si>
    <t>44.</t>
  </si>
  <si>
    <t>Machiques</t>
  </si>
  <si>
    <t>45.</t>
  </si>
  <si>
    <t>El Tocuyo</t>
  </si>
  <si>
    <t>46.</t>
  </si>
  <si>
    <t>San Juan de los Morros</t>
  </si>
  <si>
    <t>47.</t>
  </si>
  <si>
    <t>Anaco</t>
  </si>
  <si>
    <t>48.</t>
  </si>
  <si>
    <t>Valle de la Pascua</t>
  </si>
  <si>
    <t>49.</t>
  </si>
  <si>
    <t>Guasdualito</t>
  </si>
  <si>
    <t>50.</t>
  </si>
  <si>
    <t>Zaraza</t>
  </si>
  <si>
    <t>51.</t>
  </si>
  <si>
    <t>Santa Lucía</t>
  </si>
  <si>
    <t>52.</t>
  </si>
  <si>
    <t>Cagua</t>
  </si>
  <si>
    <t>53.</t>
  </si>
  <si>
    <t>Táriba</t>
  </si>
  <si>
    <t>54.</t>
  </si>
  <si>
    <t>Mariara</t>
  </si>
  <si>
    <t>55.</t>
  </si>
  <si>
    <t>La Concepción</t>
  </si>
  <si>
    <t>56.</t>
  </si>
  <si>
    <t>Upata</t>
  </si>
  <si>
    <t>57.</t>
  </si>
  <si>
    <t>Ejido</t>
  </si>
  <si>
    <t>58.</t>
  </si>
  <si>
    <t>San Felipe</t>
  </si>
  <si>
    <t>59.</t>
  </si>
  <si>
    <t>Quíbor</t>
  </si>
  <si>
    <t>60.</t>
  </si>
  <si>
    <t>San Carlos</t>
  </si>
  <si>
    <t>61.</t>
  </si>
  <si>
    <t>Charallave</t>
  </si>
  <si>
    <t>62.</t>
  </si>
  <si>
    <t>Puerto Ayacucho</t>
  </si>
  <si>
    <t>63.</t>
  </si>
  <si>
    <t>El Limón</t>
  </si>
  <si>
    <t>64.</t>
  </si>
  <si>
    <t>Caicara del Orinoco</t>
  </si>
  <si>
    <t>65.</t>
  </si>
  <si>
    <t>Tinaquillo</t>
  </si>
  <si>
    <t>66.</t>
  </si>
  <si>
    <t>Yaritagua</t>
  </si>
  <si>
    <t>67.</t>
  </si>
  <si>
    <t>Tucupita</t>
  </si>
  <si>
    <t>68.</t>
  </si>
  <si>
    <t>Porlamar</t>
  </si>
  <si>
    <t>69.</t>
  </si>
  <si>
    <t>Los Puertos de Altagracia</t>
  </si>
  <si>
    <t>Posición</t>
  </si>
  <si>
    <t>Ciudad</t>
  </si>
  <si>
    <t>Población</t>
  </si>
  <si>
    <t>Determinar la población total que existe en las ciudades: Barquisimeto, Cabudare, Carora y Acarigua.</t>
  </si>
  <si>
    <t>Ganancia estimada 25%</t>
  </si>
  <si>
    <t>Año 2013</t>
  </si>
  <si>
    <t>Año 2014</t>
  </si>
  <si>
    <t>Total 2014</t>
  </si>
  <si>
    <t>Total Años 2013 y 2014</t>
  </si>
  <si>
    <t>Compras con Utilidad Est.</t>
  </si>
  <si>
    <t>Crear los nombres para las poblaciones de cada ciudad.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</si>
</sst>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2" applyFont="1" applyAlignment="1">
      <alignment horizontal="center"/>
    </xf>
    <xf numFmtId="43" fontId="0" fillId="0" borderId="0" xfId="0" applyNumberFormat="1"/>
    <xf numFmtId="17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/>
    </xf>
    <xf numFmtId="43" fontId="2" fillId="0" borderId="0" xfId="0" applyNumberFormat="1" applyFont="1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0" fillId="0" borderId="0" xfId="1" applyNumberFormat="1" applyFont="1"/>
    <xf numFmtId="0" fontId="3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N20"/>
  <sheetViews>
    <sheetView topLeftCell="A7" zoomScaleNormal="100" workbookViewId="0">
      <selection activeCell="F20" sqref="F20"/>
    </sheetView>
  </sheetViews>
  <sheetFormatPr baseColWidth="10" defaultRowHeight="15" x14ac:dyDescent="0.25"/>
  <cols>
    <col min="1" max="1" width="8.85546875" customWidth="1"/>
    <col min="2" max="2" width="22.28515625" customWidth="1"/>
    <col min="3" max="6" width="15.28515625" customWidth="1"/>
    <col min="7" max="14" width="13" customWidth="1"/>
  </cols>
  <sheetData>
    <row r="3" spans="2:14" x14ac:dyDescent="0.25">
      <c r="B3" s="5" t="s">
        <v>16</v>
      </c>
      <c r="C3" s="6">
        <v>0.12</v>
      </c>
    </row>
    <row r="4" spans="2:14" x14ac:dyDescent="0.25">
      <c r="B4" s="5" t="s">
        <v>19</v>
      </c>
      <c r="C4" s="9"/>
    </row>
    <row r="5" spans="2:14" x14ac:dyDescent="0.25">
      <c r="B5" s="5"/>
      <c r="C5" s="9"/>
    </row>
    <row r="6" spans="2:14" ht="18.75" x14ac:dyDescent="0.3">
      <c r="B6" s="18" t="s">
        <v>164</v>
      </c>
      <c r="C6" s="18"/>
      <c r="D6" s="18"/>
      <c r="E6" s="18"/>
      <c r="F6" s="18"/>
    </row>
    <row r="7" spans="2:14" ht="30" x14ac:dyDescent="0.25">
      <c r="B7" s="2" t="s">
        <v>1</v>
      </c>
      <c r="C7" s="1" t="s">
        <v>17</v>
      </c>
      <c r="D7" s="8" t="s">
        <v>168</v>
      </c>
      <c r="E7" s="1" t="s">
        <v>3</v>
      </c>
      <c r="F7" s="1" t="s">
        <v>2</v>
      </c>
      <c r="G7" s="8"/>
      <c r="H7" s="8"/>
      <c r="I7" s="8"/>
      <c r="J7" s="8"/>
      <c r="K7" s="8"/>
      <c r="L7" s="8"/>
      <c r="M7" s="8"/>
      <c r="N7" s="8"/>
    </row>
    <row r="8" spans="2:14" x14ac:dyDescent="0.25">
      <c r="B8" t="s">
        <v>0</v>
      </c>
      <c r="C8" s="7">
        <v>75668</v>
      </c>
      <c r="D8" s="7">
        <f>C8+(C8*Utilidad_2013)</f>
        <v>91558.28</v>
      </c>
      <c r="E8" s="7">
        <f>D8*IVA</f>
        <v>10986.9936</v>
      </c>
      <c r="F8" s="7">
        <f>D8+E8</f>
        <v>102545.2736</v>
      </c>
      <c r="G8" s="7"/>
      <c r="H8" s="7"/>
      <c r="I8" s="7"/>
      <c r="J8" s="7"/>
      <c r="K8" s="7"/>
      <c r="L8" s="7"/>
      <c r="M8" s="7"/>
      <c r="N8" s="7"/>
    </row>
    <row r="9" spans="2:14" x14ac:dyDescent="0.25">
      <c r="B9" t="s">
        <v>4</v>
      </c>
      <c r="C9" s="7">
        <v>60996</v>
      </c>
      <c r="D9" s="7">
        <f t="shared" ref="D9:D19" si="0">C9+(C9*Utilidad_2013)</f>
        <v>73805.16</v>
      </c>
      <c r="E9" s="7">
        <f>D9*IVA</f>
        <v>8856.619200000001</v>
      </c>
      <c r="F9" s="7">
        <f t="shared" ref="F9:F19" si="1">D9+E9</f>
        <v>82661.779200000004</v>
      </c>
    </row>
    <row r="10" spans="2:14" x14ac:dyDescent="0.25">
      <c r="B10" t="s">
        <v>5</v>
      </c>
      <c r="C10" s="7">
        <v>35691</v>
      </c>
      <c r="D10" s="7">
        <f t="shared" si="0"/>
        <v>43186.11</v>
      </c>
      <c r="E10" s="7">
        <f>D10*IVA</f>
        <v>5182.3332</v>
      </c>
      <c r="F10" s="7">
        <f t="shared" si="1"/>
        <v>48368.443200000002</v>
      </c>
    </row>
    <row r="11" spans="2:14" x14ac:dyDescent="0.25">
      <c r="B11" t="s">
        <v>6</v>
      </c>
      <c r="C11" s="7">
        <v>90054</v>
      </c>
      <c r="D11" s="7">
        <f t="shared" si="0"/>
        <v>108965.34</v>
      </c>
      <c r="E11" s="7">
        <f>D11*IVA</f>
        <v>13075.8408</v>
      </c>
      <c r="F11" s="7">
        <f t="shared" si="1"/>
        <v>122041.1808</v>
      </c>
      <c r="I11" s="3"/>
    </row>
    <row r="12" spans="2:14" x14ac:dyDescent="0.25">
      <c r="B12" t="s">
        <v>7</v>
      </c>
      <c r="C12" s="7">
        <v>62719</v>
      </c>
      <c r="D12" s="7">
        <f t="shared" si="0"/>
        <v>75889.990000000005</v>
      </c>
      <c r="E12" s="7">
        <f>D12*IVA</f>
        <v>9106.7988000000005</v>
      </c>
      <c r="F12" s="7">
        <f t="shared" si="1"/>
        <v>84996.788800000009</v>
      </c>
    </row>
    <row r="13" spans="2:14" x14ac:dyDescent="0.25">
      <c r="B13" t="s">
        <v>8</v>
      </c>
      <c r="C13" s="7">
        <v>60919</v>
      </c>
      <c r="D13" s="7">
        <f t="shared" si="0"/>
        <v>73711.990000000005</v>
      </c>
      <c r="E13" s="7">
        <f>D13*IVA</f>
        <v>8845.4387999999999</v>
      </c>
      <c r="F13" s="7">
        <f t="shared" si="1"/>
        <v>82557.428800000009</v>
      </c>
    </row>
    <row r="14" spans="2:14" x14ac:dyDescent="0.25">
      <c r="B14" t="s">
        <v>9</v>
      </c>
      <c r="C14" s="7">
        <v>70738</v>
      </c>
      <c r="D14" s="7">
        <f t="shared" si="0"/>
        <v>85592.98</v>
      </c>
      <c r="E14" s="7">
        <f>D14*IVA</f>
        <v>10271.157599999999</v>
      </c>
      <c r="F14" s="7">
        <f t="shared" si="1"/>
        <v>95864.137599999987</v>
      </c>
    </row>
    <row r="15" spans="2:14" x14ac:dyDescent="0.25">
      <c r="B15" t="s">
        <v>10</v>
      </c>
      <c r="C15" s="7">
        <v>93357</v>
      </c>
      <c r="D15" s="7">
        <f t="shared" si="0"/>
        <v>112961.97</v>
      </c>
      <c r="E15" s="7">
        <f>D15*IVA</f>
        <v>13555.436400000001</v>
      </c>
      <c r="F15" s="7">
        <f t="shared" si="1"/>
        <v>126517.40640000001</v>
      </c>
    </row>
    <row r="16" spans="2:14" x14ac:dyDescent="0.25">
      <c r="B16" t="s">
        <v>11</v>
      </c>
      <c r="C16" s="7">
        <v>86971</v>
      </c>
      <c r="D16" s="7">
        <f t="shared" si="0"/>
        <v>105234.91</v>
      </c>
      <c r="E16" s="7">
        <f>D16*IVA</f>
        <v>12628.189200000001</v>
      </c>
      <c r="F16" s="7">
        <f t="shared" si="1"/>
        <v>117863.0992</v>
      </c>
    </row>
    <row r="17" spans="2:6" x14ac:dyDescent="0.25">
      <c r="B17" t="s">
        <v>12</v>
      </c>
      <c r="C17" s="7">
        <v>49226</v>
      </c>
      <c r="D17" s="7">
        <f t="shared" si="0"/>
        <v>59563.46</v>
      </c>
      <c r="E17" s="7">
        <f>D17*IVA</f>
        <v>7147.6151999999993</v>
      </c>
      <c r="F17" s="7">
        <f t="shared" si="1"/>
        <v>66711.075199999992</v>
      </c>
    </row>
    <row r="18" spans="2:6" x14ac:dyDescent="0.25">
      <c r="B18" t="s">
        <v>13</v>
      </c>
      <c r="C18" s="7">
        <v>60604</v>
      </c>
      <c r="D18" s="7">
        <f t="shared" si="0"/>
        <v>73330.84</v>
      </c>
      <c r="E18" s="7">
        <f>D18*IVA</f>
        <v>8799.7007999999987</v>
      </c>
      <c r="F18" s="7">
        <f t="shared" si="1"/>
        <v>82130.540799999988</v>
      </c>
    </row>
    <row r="19" spans="2:6" x14ac:dyDescent="0.25">
      <c r="B19" t="s">
        <v>14</v>
      </c>
      <c r="C19" s="7">
        <v>55285</v>
      </c>
      <c r="D19" s="7">
        <f t="shared" si="0"/>
        <v>66894.850000000006</v>
      </c>
      <c r="E19" s="7">
        <f>D19*IVA</f>
        <v>8027.3820000000005</v>
      </c>
      <c r="F19" s="7">
        <f t="shared" si="1"/>
        <v>74922.232000000004</v>
      </c>
    </row>
    <row r="20" spans="2:6" x14ac:dyDescent="0.25">
      <c r="B20" s="5" t="s">
        <v>20</v>
      </c>
      <c r="C20" s="10">
        <f>SUM(C8:C19)</f>
        <v>802228</v>
      </c>
      <c r="D20" s="10">
        <f t="shared" ref="D20:F20" si="2">SUM(D8:D19)</f>
        <v>970695.87999999989</v>
      </c>
      <c r="E20" s="10">
        <f t="shared" si="2"/>
        <v>116483.50559999999</v>
      </c>
      <c r="F20" s="10">
        <f t="shared" si="2"/>
        <v>1087179.3855999999</v>
      </c>
    </row>
  </sheetData>
  <mergeCells count="1">
    <mergeCell ref="B6:F6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9"/>
  <sheetViews>
    <sheetView workbookViewId="0">
      <selection activeCell="E19" sqref="E19"/>
    </sheetView>
  </sheetViews>
  <sheetFormatPr baseColWidth="10" defaultRowHeight="15" x14ac:dyDescent="0.25"/>
  <cols>
    <col min="1" max="1" width="8.85546875" customWidth="1"/>
    <col min="2" max="2" width="22.28515625" customWidth="1"/>
    <col min="3" max="6" width="15.28515625" customWidth="1"/>
    <col min="7" max="14" width="13" customWidth="1"/>
  </cols>
  <sheetData>
    <row r="2" spans="2:14" x14ac:dyDescent="0.25">
      <c r="B2" s="5"/>
      <c r="C2" s="9"/>
    </row>
    <row r="3" spans="2:14" x14ac:dyDescent="0.25">
      <c r="B3" s="5" t="s">
        <v>163</v>
      </c>
      <c r="C3" s="9"/>
    </row>
    <row r="4" spans="2:14" x14ac:dyDescent="0.25">
      <c r="B4" s="5"/>
      <c r="C4" s="9"/>
    </row>
    <row r="5" spans="2:14" ht="18.75" x14ac:dyDescent="0.3">
      <c r="B5" s="18" t="s">
        <v>165</v>
      </c>
      <c r="C5" s="18"/>
      <c r="D5" s="18"/>
      <c r="E5" s="18"/>
      <c r="F5" s="18"/>
    </row>
    <row r="6" spans="2:14" ht="30" x14ac:dyDescent="0.25">
      <c r="B6" s="2" t="s">
        <v>1</v>
      </c>
      <c r="C6" s="1" t="s">
        <v>17</v>
      </c>
      <c r="D6" s="8" t="s">
        <v>168</v>
      </c>
      <c r="E6" s="1" t="s">
        <v>3</v>
      </c>
      <c r="F6" s="1" t="s">
        <v>2</v>
      </c>
      <c r="G6" s="8"/>
      <c r="H6" s="8"/>
      <c r="I6" s="8"/>
      <c r="J6" s="8"/>
      <c r="K6" s="8"/>
      <c r="L6" s="8"/>
      <c r="M6" s="8"/>
      <c r="N6" s="8"/>
    </row>
    <row r="7" spans="2:14" x14ac:dyDescent="0.25">
      <c r="B7" t="s">
        <v>0</v>
      </c>
      <c r="C7" s="7">
        <v>30232</v>
      </c>
      <c r="D7" s="7">
        <f>C7+(C7*Utilidad_2014)</f>
        <v>37790</v>
      </c>
      <c r="E7" s="7">
        <f>D7*IVA</f>
        <v>4534.8</v>
      </c>
      <c r="F7" s="7">
        <f>D7+E7</f>
        <v>42324.800000000003</v>
      </c>
      <c r="G7" s="7"/>
      <c r="H7" s="7"/>
      <c r="I7" s="7"/>
      <c r="J7" s="7"/>
      <c r="K7" s="7"/>
      <c r="L7" s="7"/>
      <c r="M7" s="7"/>
      <c r="N7" s="7"/>
    </row>
    <row r="8" spans="2:14" x14ac:dyDescent="0.25">
      <c r="B8" t="s">
        <v>4</v>
      </c>
      <c r="C8" s="7">
        <v>22801</v>
      </c>
      <c r="D8" s="7">
        <f t="shared" ref="D8:D18" si="0">C8+(C8*Utilidad_2014)</f>
        <v>28501.25</v>
      </c>
      <c r="E8" s="7">
        <f>D8*IVA</f>
        <v>3420.15</v>
      </c>
      <c r="F8" s="7">
        <f t="shared" ref="F8:F18" si="1">D8+E8</f>
        <v>31921.4</v>
      </c>
    </row>
    <row r="9" spans="2:14" x14ac:dyDescent="0.25">
      <c r="B9" t="s">
        <v>5</v>
      </c>
      <c r="C9" s="7">
        <v>95733</v>
      </c>
      <c r="D9" s="7">
        <f t="shared" si="0"/>
        <v>119666.25</v>
      </c>
      <c r="E9" s="7">
        <f>D9*IVA</f>
        <v>14359.949999999999</v>
      </c>
      <c r="F9" s="7">
        <f t="shared" si="1"/>
        <v>134026.20000000001</v>
      </c>
    </row>
    <row r="10" spans="2:14" x14ac:dyDescent="0.25">
      <c r="B10" t="s">
        <v>6</v>
      </c>
      <c r="C10" s="7">
        <v>81161</v>
      </c>
      <c r="D10" s="7">
        <f t="shared" si="0"/>
        <v>101451.25</v>
      </c>
      <c r="E10" s="7">
        <f>D10*IVA</f>
        <v>12174.15</v>
      </c>
      <c r="F10" s="7">
        <f t="shared" si="1"/>
        <v>113625.4</v>
      </c>
      <c r="I10" s="3"/>
    </row>
    <row r="11" spans="2:14" x14ac:dyDescent="0.25">
      <c r="B11" t="s">
        <v>7</v>
      </c>
      <c r="C11" s="7">
        <v>90310</v>
      </c>
      <c r="D11" s="7">
        <f t="shared" si="0"/>
        <v>112887.5</v>
      </c>
      <c r="E11" s="7">
        <f>D11*IVA</f>
        <v>13546.5</v>
      </c>
      <c r="F11" s="7">
        <f t="shared" si="1"/>
        <v>126434</v>
      </c>
    </row>
    <row r="12" spans="2:14" x14ac:dyDescent="0.25">
      <c r="B12" t="s">
        <v>8</v>
      </c>
      <c r="C12" s="7">
        <v>83050</v>
      </c>
      <c r="D12" s="7">
        <f t="shared" si="0"/>
        <v>103812.5</v>
      </c>
      <c r="E12" s="7">
        <f>D12*IVA</f>
        <v>12457.5</v>
      </c>
      <c r="F12" s="7">
        <f t="shared" si="1"/>
        <v>116270</v>
      </c>
    </row>
    <row r="13" spans="2:14" x14ac:dyDescent="0.25">
      <c r="B13" t="s">
        <v>9</v>
      </c>
      <c r="C13" s="7">
        <v>77325</v>
      </c>
      <c r="D13" s="7">
        <f t="shared" si="0"/>
        <v>96656.25</v>
      </c>
      <c r="E13" s="7">
        <f>D13*IVA</f>
        <v>11598.75</v>
      </c>
      <c r="F13" s="7">
        <f t="shared" si="1"/>
        <v>108255</v>
      </c>
    </row>
    <row r="14" spans="2:14" x14ac:dyDescent="0.25">
      <c r="B14" t="s">
        <v>10</v>
      </c>
      <c r="C14" s="7">
        <v>90910</v>
      </c>
      <c r="D14" s="7">
        <f t="shared" si="0"/>
        <v>113637.5</v>
      </c>
      <c r="E14" s="7">
        <f>D14*IVA</f>
        <v>13636.5</v>
      </c>
      <c r="F14" s="7">
        <f t="shared" si="1"/>
        <v>127274</v>
      </c>
    </row>
    <row r="15" spans="2:14" x14ac:dyDescent="0.25">
      <c r="B15" t="s">
        <v>11</v>
      </c>
      <c r="C15" s="7">
        <v>87425</v>
      </c>
      <c r="D15" s="7">
        <f t="shared" si="0"/>
        <v>109281.25</v>
      </c>
      <c r="E15" s="7">
        <f>D15*IVA</f>
        <v>13113.75</v>
      </c>
      <c r="F15" s="7">
        <f t="shared" si="1"/>
        <v>122395</v>
      </c>
    </row>
    <row r="16" spans="2:14" x14ac:dyDescent="0.25">
      <c r="B16" t="s">
        <v>12</v>
      </c>
      <c r="C16" s="7">
        <v>68967</v>
      </c>
      <c r="D16" s="7">
        <f t="shared" si="0"/>
        <v>86208.75</v>
      </c>
      <c r="E16" s="7">
        <f>D16*IVA</f>
        <v>10345.049999999999</v>
      </c>
      <c r="F16" s="7">
        <f t="shared" si="1"/>
        <v>96553.8</v>
      </c>
    </row>
    <row r="17" spans="2:6" x14ac:dyDescent="0.25">
      <c r="B17" t="s">
        <v>13</v>
      </c>
      <c r="C17" s="7">
        <v>55332</v>
      </c>
      <c r="D17" s="7">
        <f t="shared" si="0"/>
        <v>69165</v>
      </c>
      <c r="E17" s="7">
        <f>D17*IVA</f>
        <v>8299.7999999999993</v>
      </c>
      <c r="F17" s="7">
        <f t="shared" si="1"/>
        <v>77464.800000000003</v>
      </c>
    </row>
    <row r="18" spans="2:6" x14ac:dyDescent="0.25">
      <c r="B18" t="s">
        <v>14</v>
      </c>
      <c r="C18" s="7">
        <v>45411</v>
      </c>
      <c r="D18" s="7">
        <f t="shared" si="0"/>
        <v>56763.75</v>
      </c>
      <c r="E18" s="7">
        <f>D18*IVA</f>
        <v>6811.65</v>
      </c>
      <c r="F18" s="7">
        <f t="shared" si="1"/>
        <v>63575.4</v>
      </c>
    </row>
    <row r="19" spans="2:6" x14ac:dyDescent="0.25">
      <c r="B19" s="5" t="s">
        <v>166</v>
      </c>
      <c r="C19" s="10">
        <f>SUM(C7:C18)</f>
        <v>828657</v>
      </c>
      <c r="D19" s="10">
        <f t="shared" ref="D19:F19" si="2">SUM(D7:D18)</f>
        <v>1035821.25</v>
      </c>
      <c r="E19" s="10">
        <f t="shared" si="2"/>
        <v>124298.55</v>
      </c>
      <c r="F19" s="10">
        <f t="shared" si="2"/>
        <v>1160119.8</v>
      </c>
    </row>
  </sheetData>
  <mergeCells count="1">
    <mergeCell ref="B5:F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D8"/>
  <sheetViews>
    <sheetView workbookViewId="0">
      <selection activeCell="D9" sqref="D9"/>
    </sheetView>
  </sheetViews>
  <sheetFormatPr baseColWidth="10" defaultRowHeight="15" x14ac:dyDescent="0.25"/>
  <cols>
    <col min="3" max="3" width="21.7109375" customWidth="1"/>
    <col min="4" max="4" width="19.140625" customWidth="1"/>
  </cols>
  <sheetData>
    <row r="3" spans="3:4" x14ac:dyDescent="0.25">
      <c r="D3" s="19" t="s">
        <v>167</v>
      </c>
    </row>
    <row r="4" spans="3:4" ht="17.25" customHeight="1" x14ac:dyDescent="0.25">
      <c r="D4" s="19"/>
    </row>
    <row r="5" spans="3:4" x14ac:dyDescent="0.25">
      <c r="C5" s="1" t="s">
        <v>17</v>
      </c>
      <c r="D5" s="7">
        <f>Compras_2013+Compras_2014</f>
        <v>1630885</v>
      </c>
    </row>
    <row r="6" spans="3:4" x14ac:dyDescent="0.25">
      <c r="C6" s="8" t="s">
        <v>18</v>
      </c>
      <c r="D6" s="7">
        <f>Compras_con_utilidad_2013+Compras_de_utilidad_2014</f>
        <v>2006517.13</v>
      </c>
    </row>
    <row r="7" spans="3:4" x14ac:dyDescent="0.25">
      <c r="C7" s="1" t="s">
        <v>3</v>
      </c>
      <c r="D7" s="7">
        <f>Impruesto_2014+Impuesto_2013</f>
        <v>240782.05559999999</v>
      </c>
    </row>
    <row r="8" spans="3:4" x14ac:dyDescent="0.25">
      <c r="C8" s="1" t="s">
        <v>2</v>
      </c>
      <c r="D8" s="7">
        <f>Ventas_2013+Ventas_2014</f>
        <v>2247299.1856</v>
      </c>
    </row>
  </sheetData>
  <mergeCells count="1">
    <mergeCell ref="D3:D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3"/>
  <sheetViews>
    <sheetView tabSelected="1" workbookViewId="0">
      <selection activeCell="D5" sqref="D5"/>
    </sheetView>
  </sheetViews>
  <sheetFormatPr baseColWidth="10" defaultRowHeight="15" x14ac:dyDescent="0.25"/>
  <cols>
    <col min="2" max="2" width="9.140625" style="4" bestFit="1" customWidth="1"/>
    <col min="3" max="3" width="25.42578125" customWidth="1"/>
    <col min="4" max="4" width="15" customWidth="1"/>
    <col min="5" max="5" width="13.5703125" customWidth="1"/>
    <col min="6" max="6" width="13.140625" customWidth="1"/>
    <col min="7" max="7" width="14.7109375" customWidth="1"/>
  </cols>
  <sheetData>
    <row r="3" spans="2:7" ht="15.75" x14ac:dyDescent="0.25">
      <c r="F3" s="17" t="s">
        <v>169</v>
      </c>
    </row>
    <row r="4" spans="2:7" ht="15.75" x14ac:dyDescent="0.25">
      <c r="B4" s="15" t="s">
        <v>159</v>
      </c>
      <c r="C4" s="15" t="s">
        <v>160</v>
      </c>
      <c r="D4" s="15" t="s">
        <v>161</v>
      </c>
      <c r="F4" s="14" t="s">
        <v>162</v>
      </c>
    </row>
    <row r="5" spans="2:7" x14ac:dyDescent="0.25">
      <c r="B5" s="13" t="s">
        <v>21</v>
      </c>
      <c r="C5" t="s">
        <v>22</v>
      </c>
      <c r="D5" s="12">
        <v>3261754</v>
      </c>
      <c r="E5" s="11"/>
    </row>
    <row r="6" spans="2:7" x14ac:dyDescent="0.25">
      <c r="B6" s="13" t="s">
        <v>23</v>
      </c>
      <c r="C6" t="s">
        <v>24</v>
      </c>
      <c r="D6" s="12">
        <v>2450559</v>
      </c>
      <c r="G6" s="5" t="s">
        <v>15</v>
      </c>
    </row>
    <row r="7" spans="2:7" x14ac:dyDescent="0.25">
      <c r="B7" s="13" t="s">
        <v>25</v>
      </c>
      <c r="C7" t="s">
        <v>26</v>
      </c>
      <c r="D7" s="12">
        <v>2299026</v>
      </c>
      <c r="F7" s="5" t="s">
        <v>161</v>
      </c>
      <c r="G7" s="16">
        <f>Barquisimeto+Cabudare+Carora+Acarigua</f>
        <v>2055936</v>
      </c>
    </row>
    <row r="8" spans="2:7" x14ac:dyDescent="0.25">
      <c r="B8" s="13" t="s">
        <v>27</v>
      </c>
      <c r="C8" t="s">
        <v>28</v>
      </c>
      <c r="D8" s="12">
        <v>1478733</v>
      </c>
    </row>
    <row r="9" spans="2:7" x14ac:dyDescent="0.25">
      <c r="B9" s="13" t="s">
        <v>29</v>
      </c>
      <c r="C9" t="s">
        <v>30</v>
      </c>
      <c r="D9" s="12">
        <v>1425606</v>
      </c>
    </row>
    <row r="10" spans="2:7" x14ac:dyDescent="0.25">
      <c r="B10" s="13" t="s">
        <v>31</v>
      </c>
      <c r="C10" t="s">
        <v>32</v>
      </c>
      <c r="D10" s="12">
        <v>1050080</v>
      </c>
    </row>
    <row r="11" spans="2:7" x14ac:dyDescent="0.25">
      <c r="B11" s="13" t="s">
        <v>33</v>
      </c>
      <c r="C11" t="s">
        <v>34</v>
      </c>
      <c r="D11" s="12">
        <v>1004820</v>
      </c>
    </row>
    <row r="12" spans="2:7" x14ac:dyDescent="0.25">
      <c r="B12" s="13" t="s">
        <v>35</v>
      </c>
      <c r="C12" t="s">
        <v>36</v>
      </c>
      <c r="D12" s="12">
        <v>521955</v>
      </c>
    </row>
    <row r="13" spans="2:7" x14ac:dyDescent="0.25">
      <c r="B13" s="13" t="s">
        <v>37</v>
      </c>
      <c r="C13" t="s">
        <v>38</v>
      </c>
      <c r="D13" s="12">
        <v>465989</v>
      </c>
    </row>
    <row r="14" spans="2:7" x14ac:dyDescent="0.25">
      <c r="B14" s="13" t="s">
        <v>39</v>
      </c>
      <c r="C14" t="s">
        <v>40</v>
      </c>
      <c r="D14" s="12">
        <v>380953</v>
      </c>
    </row>
    <row r="15" spans="2:7" x14ac:dyDescent="0.25">
      <c r="B15" s="13" t="s">
        <v>41</v>
      </c>
      <c r="C15" t="s">
        <v>42</v>
      </c>
      <c r="D15" s="12">
        <v>374706</v>
      </c>
    </row>
    <row r="16" spans="2:7" x14ac:dyDescent="0.25">
      <c r="B16" s="13" t="s">
        <v>43</v>
      </c>
      <c r="C16" t="s">
        <v>44</v>
      </c>
      <c r="D16" s="12">
        <v>355413</v>
      </c>
    </row>
    <row r="17" spans="2:4" x14ac:dyDescent="0.25">
      <c r="B17" s="13" t="s">
        <v>45</v>
      </c>
      <c r="C17" t="s">
        <v>46</v>
      </c>
      <c r="D17" s="12">
        <v>299108</v>
      </c>
    </row>
    <row r="18" spans="2:4" x14ac:dyDescent="0.25">
      <c r="B18" s="13" t="s">
        <v>47</v>
      </c>
      <c r="C18" t="s">
        <v>48</v>
      </c>
      <c r="D18" s="12">
        <v>277017</v>
      </c>
    </row>
    <row r="19" spans="2:4" x14ac:dyDescent="0.25">
      <c r="B19" s="13" t="s">
        <v>49</v>
      </c>
      <c r="C19" t="s">
        <v>50</v>
      </c>
      <c r="D19" s="12">
        <v>272231</v>
      </c>
    </row>
    <row r="20" spans="2:4" x14ac:dyDescent="0.25">
      <c r="B20" s="13" t="s">
        <v>51</v>
      </c>
      <c r="C20" t="s">
        <v>52</v>
      </c>
      <c r="D20" s="12">
        <v>264290</v>
      </c>
    </row>
    <row r="21" spans="2:4" x14ac:dyDescent="0.25">
      <c r="B21" s="13" t="s">
        <v>53</v>
      </c>
      <c r="C21" t="s">
        <v>54</v>
      </c>
      <c r="D21" s="12">
        <v>251466</v>
      </c>
    </row>
    <row r="22" spans="2:4" x14ac:dyDescent="0.25">
      <c r="B22" s="13" t="s">
        <v>55</v>
      </c>
      <c r="C22" t="s">
        <v>56</v>
      </c>
      <c r="D22" s="12">
        <v>250303</v>
      </c>
    </row>
    <row r="23" spans="2:4" x14ac:dyDescent="0.25">
      <c r="B23" s="13" t="s">
        <v>57</v>
      </c>
      <c r="C23" t="s">
        <v>58</v>
      </c>
      <c r="D23" s="12">
        <v>245283</v>
      </c>
    </row>
    <row r="24" spans="2:4" x14ac:dyDescent="0.25">
      <c r="B24" s="13" t="s">
        <v>59</v>
      </c>
      <c r="C24" t="s">
        <v>60</v>
      </c>
      <c r="D24" s="12">
        <v>220143</v>
      </c>
    </row>
    <row r="25" spans="2:4" x14ac:dyDescent="0.25">
      <c r="B25" s="13" t="s">
        <v>61</v>
      </c>
      <c r="C25" t="s">
        <v>62</v>
      </c>
      <c r="D25" s="12">
        <v>214798</v>
      </c>
    </row>
    <row r="26" spans="2:4" x14ac:dyDescent="0.25">
      <c r="B26" s="13" t="s">
        <v>63</v>
      </c>
      <c r="C26" t="s">
        <v>64</v>
      </c>
      <c r="D26" s="12">
        <v>211266</v>
      </c>
    </row>
    <row r="27" spans="2:4" x14ac:dyDescent="0.25">
      <c r="B27" s="13" t="s">
        <v>65</v>
      </c>
      <c r="C27" t="s">
        <v>66</v>
      </c>
      <c r="D27" s="12">
        <v>209438</v>
      </c>
    </row>
    <row r="28" spans="2:4" x14ac:dyDescent="0.25">
      <c r="B28" s="13" t="s">
        <v>67</v>
      </c>
      <c r="C28" t="s">
        <v>68</v>
      </c>
      <c r="D28" s="12">
        <v>208080</v>
      </c>
    </row>
    <row r="29" spans="2:4" x14ac:dyDescent="0.25">
      <c r="B29" s="13" t="s">
        <v>69</v>
      </c>
      <c r="C29" t="s">
        <v>70</v>
      </c>
      <c r="D29" s="12">
        <v>206946</v>
      </c>
    </row>
    <row r="30" spans="2:4" x14ac:dyDescent="0.25">
      <c r="B30" s="13" t="s">
        <v>71</v>
      </c>
      <c r="C30" t="s">
        <v>72</v>
      </c>
      <c r="D30" s="12">
        <v>205933</v>
      </c>
    </row>
    <row r="31" spans="2:4" x14ac:dyDescent="0.25">
      <c r="B31" s="13" t="s">
        <v>73</v>
      </c>
      <c r="C31" t="s">
        <v>74</v>
      </c>
      <c r="D31" s="12">
        <v>205183</v>
      </c>
    </row>
    <row r="32" spans="2:4" x14ac:dyDescent="0.25">
      <c r="B32" s="13" t="s">
        <v>75</v>
      </c>
      <c r="C32" t="s">
        <v>76</v>
      </c>
      <c r="D32" s="12">
        <v>194009</v>
      </c>
    </row>
    <row r="33" spans="2:4" x14ac:dyDescent="0.25">
      <c r="B33" s="13" t="s">
        <v>77</v>
      </c>
      <c r="C33" t="s">
        <v>78</v>
      </c>
      <c r="D33" s="12">
        <v>179745</v>
      </c>
    </row>
    <row r="34" spans="2:4" x14ac:dyDescent="0.25">
      <c r="B34" s="13" t="s">
        <v>79</v>
      </c>
      <c r="C34" t="s">
        <v>80</v>
      </c>
      <c r="D34" s="12">
        <v>178517</v>
      </c>
    </row>
    <row r="35" spans="2:4" x14ac:dyDescent="0.25">
      <c r="B35" s="13" t="s">
        <v>81</v>
      </c>
      <c r="C35" t="s">
        <v>82</v>
      </c>
      <c r="D35" s="12">
        <v>174230</v>
      </c>
    </row>
    <row r="36" spans="2:4" x14ac:dyDescent="0.25">
      <c r="B36" s="13" t="s">
        <v>83</v>
      </c>
      <c r="C36" t="s">
        <v>84</v>
      </c>
      <c r="D36" s="12">
        <v>171824</v>
      </c>
    </row>
    <row r="37" spans="2:4" x14ac:dyDescent="0.25">
      <c r="B37" s="13" t="s">
        <v>85</v>
      </c>
      <c r="C37" t="s">
        <v>86</v>
      </c>
      <c r="D37" s="12">
        <v>166087</v>
      </c>
    </row>
    <row r="38" spans="2:4" x14ac:dyDescent="0.25">
      <c r="B38" s="13" t="s">
        <v>87</v>
      </c>
      <c r="C38" t="s">
        <v>88</v>
      </c>
      <c r="D38" s="12">
        <v>162920</v>
      </c>
    </row>
    <row r="39" spans="2:4" x14ac:dyDescent="0.25">
      <c r="B39" s="13" t="s">
        <v>89</v>
      </c>
      <c r="C39" t="s">
        <v>90</v>
      </c>
      <c r="D39" s="12">
        <v>161275</v>
      </c>
    </row>
    <row r="40" spans="2:4" x14ac:dyDescent="0.25">
      <c r="B40" s="13" t="s">
        <v>91</v>
      </c>
      <c r="C40" t="s">
        <v>92</v>
      </c>
      <c r="D40" s="12">
        <v>159618</v>
      </c>
    </row>
    <row r="41" spans="2:4" x14ac:dyDescent="0.25">
      <c r="B41" s="13" t="s">
        <v>93</v>
      </c>
      <c r="C41" t="s">
        <v>94</v>
      </c>
      <c r="D41" s="12">
        <v>157396</v>
      </c>
    </row>
    <row r="42" spans="2:4" x14ac:dyDescent="0.25">
      <c r="B42" s="13" t="s">
        <v>95</v>
      </c>
      <c r="C42" t="s">
        <v>96</v>
      </c>
      <c r="D42" s="12">
        <v>153353</v>
      </c>
    </row>
    <row r="43" spans="2:4" x14ac:dyDescent="0.25">
      <c r="B43" s="13" t="s">
        <v>97</v>
      </c>
      <c r="C43" t="s">
        <v>98</v>
      </c>
      <c r="D43" s="12">
        <v>151245</v>
      </c>
    </row>
    <row r="44" spans="2:4" x14ac:dyDescent="0.25">
      <c r="B44" s="13" t="s">
        <v>99</v>
      </c>
      <c r="C44" t="s">
        <v>100</v>
      </c>
      <c r="D44" s="12">
        <v>149581</v>
      </c>
    </row>
    <row r="45" spans="2:4" x14ac:dyDescent="0.25">
      <c r="B45" s="13" t="s">
        <v>101</v>
      </c>
      <c r="C45" t="s">
        <v>102</v>
      </c>
      <c r="D45" s="12">
        <v>145795</v>
      </c>
    </row>
    <row r="46" spans="2:4" x14ac:dyDescent="0.25">
      <c r="B46" s="13" t="s">
        <v>103</v>
      </c>
      <c r="C46" t="s">
        <v>104</v>
      </c>
      <c r="D46" s="12">
        <v>145637</v>
      </c>
    </row>
    <row r="47" spans="2:4" x14ac:dyDescent="0.25">
      <c r="B47" s="13" t="s">
        <v>105</v>
      </c>
      <c r="C47" t="s">
        <v>106</v>
      </c>
      <c r="D47" s="12">
        <v>143060</v>
      </c>
    </row>
    <row r="48" spans="2:4" x14ac:dyDescent="0.25">
      <c r="B48" s="13" t="s">
        <v>107</v>
      </c>
      <c r="C48" t="s">
        <v>108</v>
      </c>
      <c r="D48" s="12">
        <v>140680</v>
      </c>
    </row>
    <row r="49" spans="2:5" x14ac:dyDescent="0.25">
      <c r="B49" s="13" t="s">
        <v>109</v>
      </c>
      <c r="C49" t="s">
        <v>110</v>
      </c>
      <c r="D49" s="12">
        <v>139887</v>
      </c>
    </row>
    <row r="50" spans="2:5" x14ac:dyDescent="0.25">
      <c r="B50" s="13" t="s">
        <v>111</v>
      </c>
      <c r="C50" t="s">
        <v>112</v>
      </c>
      <c r="D50" s="12">
        <v>139791</v>
      </c>
    </row>
    <row r="51" spans="2:5" x14ac:dyDescent="0.25">
      <c r="B51" s="13" t="s">
        <v>113</v>
      </c>
      <c r="C51" t="s">
        <v>114</v>
      </c>
      <c r="D51" s="12">
        <v>139103</v>
      </c>
    </row>
    <row r="52" spans="2:5" x14ac:dyDescent="0.25">
      <c r="B52" s="13" t="s">
        <v>115</v>
      </c>
      <c r="C52" t="s">
        <v>116</v>
      </c>
      <c r="D52" s="12">
        <v>131016</v>
      </c>
    </row>
    <row r="53" spans="2:5" x14ac:dyDescent="0.25">
      <c r="B53" s="13" t="s">
        <v>117</v>
      </c>
      <c r="C53" t="s">
        <v>118</v>
      </c>
      <c r="D53" s="12">
        <v>129922</v>
      </c>
      <c r="E53" s="11"/>
    </row>
    <row r="54" spans="2:5" x14ac:dyDescent="0.25">
      <c r="B54" s="13" t="s">
        <v>119</v>
      </c>
      <c r="C54" t="s">
        <v>120</v>
      </c>
      <c r="D54" s="12">
        <v>129522</v>
      </c>
    </row>
    <row r="55" spans="2:5" x14ac:dyDescent="0.25">
      <c r="B55" s="13" t="s">
        <v>121</v>
      </c>
      <c r="C55" t="s">
        <v>122</v>
      </c>
      <c r="D55" s="12">
        <v>129509</v>
      </c>
    </row>
    <row r="56" spans="2:5" x14ac:dyDescent="0.25">
      <c r="B56" s="13" t="s">
        <v>123</v>
      </c>
      <c r="C56" t="s">
        <v>124</v>
      </c>
      <c r="D56" s="12">
        <v>128503</v>
      </c>
    </row>
    <row r="57" spans="2:5" x14ac:dyDescent="0.25">
      <c r="B57" s="13" t="s">
        <v>125</v>
      </c>
      <c r="C57" t="s">
        <v>126</v>
      </c>
      <c r="D57" s="12">
        <v>128357</v>
      </c>
    </row>
    <row r="58" spans="2:5" x14ac:dyDescent="0.25">
      <c r="B58" s="13" t="s">
        <v>127</v>
      </c>
      <c r="C58" t="s">
        <v>128</v>
      </c>
      <c r="D58" s="12">
        <v>120861</v>
      </c>
    </row>
    <row r="59" spans="2:5" x14ac:dyDescent="0.25">
      <c r="B59" s="13" t="s">
        <v>129</v>
      </c>
      <c r="C59" t="s">
        <v>130</v>
      </c>
      <c r="D59" s="12">
        <v>118423</v>
      </c>
    </row>
    <row r="60" spans="2:5" x14ac:dyDescent="0.25">
      <c r="B60" s="13" t="s">
        <v>131</v>
      </c>
      <c r="C60" t="s">
        <v>132</v>
      </c>
      <c r="D60" s="12">
        <v>117476</v>
      </c>
    </row>
    <row r="61" spans="2:5" x14ac:dyDescent="0.25">
      <c r="B61" s="13" t="s">
        <v>133</v>
      </c>
      <c r="C61" t="s">
        <v>134</v>
      </c>
      <c r="D61" s="12">
        <v>114825</v>
      </c>
    </row>
    <row r="62" spans="2:5" x14ac:dyDescent="0.25">
      <c r="B62" s="13" t="s">
        <v>135</v>
      </c>
      <c r="C62" t="s">
        <v>136</v>
      </c>
      <c r="D62" s="12">
        <v>112085</v>
      </c>
    </row>
    <row r="63" spans="2:5" x14ac:dyDescent="0.25">
      <c r="B63" s="13" t="s">
        <v>137</v>
      </c>
      <c r="C63" t="s">
        <v>138</v>
      </c>
      <c r="D63" s="12">
        <v>110230</v>
      </c>
    </row>
    <row r="64" spans="2:5" x14ac:dyDescent="0.25">
      <c r="B64" s="13" t="s">
        <v>139</v>
      </c>
      <c r="C64" t="s">
        <v>140</v>
      </c>
      <c r="D64" s="12">
        <v>108130</v>
      </c>
    </row>
    <row r="65" spans="2:4" x14ac:dyDescent="0.25">
      <c r="B65" s="13" t="s">
        <v>141</v>
      </c>
      <c r="C65" t="s">
        <v>142</v>
      </c>
      <c r="D65" s="12">
        <v>106285</v>
      </c>
    </row>
    <row r="66" spans="2:4" x14ac:dyDescent="0.25">
      <c r="B66" s="13" t="s">
        <v>143</v>
      </c>
      <c r="C66" t="s">
        <v>144</v>
      </c>
      <c r="D66" s="12">
        <v>106171</v>
      </c>
    </row>
    <row r="67" spans="2:4" x14ac:dyDescent="0.25">
      <c r="B67" s="13" t="s">
        <v>145</v>
      </c>
      <c r="C67" t="s">
        <v>146</v>
      </c>
      <c r="D67" s="12">
        <v>106166</v>
      </c>
    </row>
    <row r="68" spans="2:4" x14ac:dyDescent="0.25">
      <c r="B68" s="13" t="s">
        <v>147</v>
      </c>
      <c r="C68" t="s">
        <v>148</v>
      </c>
      <c r="D68" s="12">
        <v>105469</v>
      </c>
    </row>
    <row r="69" spans="2:4" x14ac:dyDescent="0.25">
      <c r="B69" s="13" t="s">
        <v>149</v>
      </c>
      <c r="C69" t="s">
        <v>150</v>
      </c>
      <c r="D69" s="12">
        <v>105172</v>
      </c>
    </row>
    <row r="70" spans="2:4" x14ac:dyDescent="0.25">
      <c r="B70" s="13" t="s">
        <v>151</v>
      </c>
      <c r="C70" t="s">
        <v>152</v>
      </c>
      <c r="D70" s="12">
        <v>104756</v>
      </c>
    </row>
    <row r="71" spans="2:4" x14ac:dyDescent="0.25">
      <c r="B71" s="13" t="s">
        <v>153</v>
      </c>
      <c r="C71" t="s">
        <v>154</v>
      </c>
      <c r="D71" s="12">
        <v>104146</v>
      </c>
    </row>
    <row r="72" spans="2:4" x14ac:dyDescent="0.25">
      <c r="B72" s="13" t="s">
        <v>155</v>
      </c>
      <c r="C72" t="s">
        <v>156</v>
      </c>
      <c r="D72" s="12">
        <v>103496</v>
      </c>
    </row>
    <row r="73" spans="2:4" x14ac:dyDescent="0.25">
      <c r="B73" s="13" t="s">
        <v>157</v>
      </c>
      <c r="C73" t="s">
        <v>158</v>
      </c>
      <c r="D73" s="12">
        <v>101248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78</vt:i4>
      </vt:variant>
    </vt:vector>
  </HeadingPairs>
  <TitlesOfParts>
    <vt:vector size="82" baseType="lpstr">
      <vt:lpstr>2013</vt:lpstr>
      <vt:lpstr>2014</vt:lpstr>
      <vt:lpstr>Total</vt:lpstr>
      <vt:lpstr>Poblaciones</vt:lpstr>
      <vt:lpstr>Acarigua</vt:lpstr>
      <vt:lpstr>Anaco</vt:lpstr>
      <vt:lpstr>Araure</vt:lpstr>
      <vt:lpstr>Barcelona</vt:lpstr>
      <vt:lpstr>Barinas</vt:lpstr>
      <vt:lpstr>Barquisimeto</vt:lpstr>
      <vt:lpstr>Cabimas</vt:lpstr>
      <vt:lpstr>Cabudare</vt:lpstr>
      <vt:lpstr>Cagua</vt:lpstr>
      <vt:lpstr>Caicara_del_Orinoco</vt:lpstr>
      <vt:lpstr>Calabozo</vt:lpstr>
      <vt:lpstr>Caracas</vt:lpstr>
      <vt:lpstr>Carora</vt:lpstr>
      <vt:lpstr>Carúpano</vt:lpstr>
      <vt:lpstr>Charallave</vt:lpstr>
      <vt:lpstr>Ciudad_Bolívar</vt:lpstr>
      <vt:lpstr>Ciudad_Guayana</vt:lpstr>
      <vt:lpstr>Ciudad_Ojeda</vt:lpstr>
      <vt:lpstr>Compras_2013</vt:lpstr>
      <vt:lpstr>Compras_2014</vt:lpstr>
      <vt:lpstr>Compras_con_utilidad_2013</vt:lpstr>
      <vt:lpstr>Compras_de_utilidad_2014</vt:lpstr>
      <vt:lpstr>Coro</vt:lpstr>
      <vt:lpstr>Cúa</vt:lpstr>
      <vt:lpstr>Cumaná</vt:lpstr>
      <vt:lpstr>Ejido</vt:lpstr>
      <vt:lpstr>El_Limón</vt:lpstr>
      <vt:lpstr>El_Tigre</vt:lpstr>
      <vt:lpstr>El_Tocuyo</vt:lpstr>
      <vt:lpstr>El_Vigía</vt:lpstr>
      <vt:lpstr>Guacara</vt:lpstr>
      <vt:lpstr>Guanare</vt:lpstr>
      <vt:lpstr>Guarenas</vt:lpstr>
      <vt:lpstr>Guasdualito</vt:lpstr>
      <vt:lpstr>Guatire</vt:lpstr>
      <vt:lpstr>Güigüe</vt:lpstr>
      <vt:lpstr>Impruesto_2014</vt:lpstr>
      <vt:lpstr>Impuesto_2013</vt:lpstr>
      <vt:lpstr>IVA</vt:lpstr>
      <vt:lpstr>La_Concepción</vt:lpstr>
      <vt:lpstr>La_Victoria</vt:lpstr>
      <vt:lpstr>Los_Puertos_de_Altagracia</vt:lpstr>
      <vt:lpstr>Los_Teques</vt:lpstr>
      <vt:lpstr>Machiques</vt:lpstr>
      <vt:lpstr>Maracaibo</vt:lpstr>
      <vt:lpstr>Maracay</vt:lpstr>
      <vt:lpstr>Mariara</vt:lpstr>
      <vt:lpstr>Maturín</vt:lpstr>
      <vt:lpstr>Mérida</vt:lpstr>
      <vt:lpstr>Ocumare_del_Tuy</vt:lpstr>
      <vt:lpstr>Porlamar</vt:lpstr>
      <vt:lpstr>Puerto_Ayacucho</vt:lpstr>
      <vt:lpstr>Puerto_Cabello</vt:lpstr>
      <vt:lpstr>Puerto_La_Cruz</vt:lpstr>
      <vt:lpstr>Punto_Fijo</vt:lpstr>
      <vt:lpstr>Quíbor</vt:lpstr>
      <vt:lpstr>San_Carlos</vt:lpstr>
      <vt:lpstr>San_Cristóbal</vt:lpstr>
      <vt:lpstr>San_Felipe</vt:lpstr>
      <vt:lpstr>San_Fernando_de_Apure</vt:lpstr>
      <vt:lpstr>San_Juan_de_los_Morros</vt:lpstr>
      <vt:lpstr>Santa_Bárbara_del_Zulia</vt:lpstr>
      <vt:lpstr>Santa_Lucía</vt:lpstr>
      <vt:lpstr>Santa_Rita</vt:lpstr>
      <vt:lpstr>Santa_Teresa_del_Tuy</vt:lpstr>
      <vt:lpstr>Táriba</vt:lpstr>
      <vt:lpstr>Tinaquillo</vt:lpstr>
      <vt:lpstr>Tucupita</vt:lpstr>
      <vt:lpstr>Turmero</vt:lpstr>
      <vt:lpstr>Upata</vt:lpstr>
      <vt:lpstr>Valencia</vt:lpstr>
      <vt:lpstr>Valera</vt:lpstr>
      <vt:lpstr>Valle_de_la_Pascua</vt:lpstr>
      <vt:lpstr>Ventas_2013</vt:lpstr>
      <vt:lpstr>Ventas_2014</vt:lpstr>
      <vt:lpstr>Villa_de_Cura</vt:lpstr>
      <vt:lpstr>Yaritagua</vt:lpstr>
      <vt:lpstr>Zaraza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usuario</cp:lastModifiedBy>
  <dcterms:created xsi:type="dcterms:W3CDTF">2014-09-01T19:07:28Z</dcterms:created>
  <dcterms:modified xsi:type="dcterms:W3CDTF">2019-10-02T19:36:22Z</dcterms:modified>
</cp:coreProperties>
</file>