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360" yWindow="300" windowWidth="14880" windowHeight="7815"/>
  </bookViews>
  <sheets>
    <sheet name="ConsultaV" sheetId="1" r:id="rId1"/>
  </sheets>
  <externalReferences>
    <externalReference r:id="rId2"/>
  </externalReferences>
  <definedNames>
    <definedName name="Calificaciones">ConsultaV!$B$36:$C$40</definedName>
    <definedName name="Equipos">ConsultaV!$A$11:$I$23</definedName>
    <definedName name="Tasa_Impuesto">ConsultaV!$B$28:$C$32</definedName>
    <definedName name="Utilidad_Anual">[1]ConsultaH!$A$24:$J$27</definedName>
    <definedName name="Ventas">[1]ConsultaH!$A$8:$J$14</definedName>
  </definedNames>
  <calcPr calcId="162913"/>
</workbook>
</file>

<file path=xl/calcChain.xml><?xml version="1.0" encoding="utf-8"?>
<calcChain xmlns="http://schemas.openxmlformats.org/spreadsheetml/2006/main">
  <c r="G38" i="1" l="1"/>
  <c r="G39" i="1"/>
  <c r="G40" i="1"/>
  <c r="G37" i="1"/>
  <c r="F30" i="1"/>
  <c r="F31" i="1"/>
  <c r="F32" i="1"/>
  <c r="F29" i="1"/>
  <c r="D4" i="1" l="1"/>
  <c r="D5" i="1"/>
  <c r="D6" i="1"/>
  <c r="D7" i="1"/>
  <c r="D3" i="1"/>
  <c r="C7" i="1"/>
  <c r="B7" i="1"/>
  <c r="C4" i="1"/>
  <c r="C5" i="1"/>
  <c r="C6" i="1"/>
  <c r="C3" i="1"/>
  <c r="B5" i="1"/>
  <c r="B6" i="1"/>
  <c r="B4" i="1"/>
  <c r="B3" i="1"/>
</calcChain>
</file>

<file path=xl/comments1.xml><?xml version="1.0" encoding="utf-8"?>
<comments xmlns="http://schemas.openxmlformats.org/spreadsheetml/2006/main">
  <authors>
    <author>Autor</author>
  </authors>
  <commentList>
    <comment ref="B2" authorId="0" shapeId="0">
      <text>
        <r>
          <rPr>
            <b/>
            <sz val="8"/>
            <color indexed="81"/>
            <rFont val="Tahoma"/>
            <family val="2"/>
          </rPr>
          <t xml:space="preserve">Asesor: </t>
        </r>
        <r>
          <rPr>
            <sz val="8"/>
            <color indexed="81"/>
            <rFont val="Tahoma"/>
            <family val="2"/>
          </rPr>
          <t>consultar cuantos puntos obtuvo cada equipo en la tabla de posiciones (matriz).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2" authorId="0" shapeId="0">
      <text>
        <r>
          <rPr>
            <b/>
            <sz val="8"/>
            <color indexed="81"/>
            <rFont val="Tahoma"/>
            <family val="2"/>
          </rPr>
          <t xml:space="preserve">Alumno: </t>
        </r>
        <r>
          <rPr>
            <sz val="8"/>
            <color indexed="81"/>
            <rFont val="Tahoma"/>
            <family val="2"/>
          </rPr>
          <t>consultar en que posición se ubicó cada equipo en la tabla de posiciones (matriz).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2" authorId="0" shapeId="0">
      <text>
        <r>
          <rPr>
            <b/>
            <sz val="8"/>
            <color indexed="81"/>
            <rFont val="Tahoma"/>
            <family val="2"/>
          </rPr>
          <t xml:space="preserve">Alumno: </t>
        </r>
        <r>
          <rPr>
            <sz val="8"/>
            <color indexed="81"/>
            <rFont val="Tahoma"/>
            <family val="2"/>
          </rPr>
          <t>consultar la diferencia de goles (goles a favor - goles en contra) de cada equipo en la tabla de posiciones (matriz).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28" authorId="0" shapeId="0">
      <text>
        <r>
          <rPr>
            <b/>
            <sz val="8"/>
            <color indexed="81"/>
            <rFont val="Tahoma"/>
            <family val="2"/>
          </rPr>
          <t xml:space="preserve">Asesor: </t>
        </r>
        <r>
          <rPr>
            <sz val="8"/>
            <color indexed="81"/>
            <rFont val="Tahoma"/>
            <family val="2"/>
          </rPr>
          <t>determinar la Tasa de Impuesto aplicable según la renta obtenida en cada caso.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36" authorId="0" shapeId="0">
      <text>
        <r>
          <rPr>
            <b/>
            <sz val="8"/>
            <color indexed="81"/>
            <rFont val="Tahoma"/>
            <family val="2"/>
          </rPr>
          <t xml:space="preserve">Alumno: </t>
        </r>
        <r>
          <rPr>
            <sz val="8"/>
            <color indexed="81"/>
            <rFont val="Tahoma"/>
            <family val="2"/>
          </rPr>
          <t>determinar la calificación final según la nota obtenida por cada alumno.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<sst xmlns="http://schemas.openxmlformats.org/spreadsheetml/2006/main" count="52" uniqueCount="50">
  <si>
    <t>Ejemplo 1</t>
  </si>
  <si>
    <t>Equipo</t>
  </si>
  <si>
    <t>Juegos</t>
  </si>
  <si>
    <t>Ganados</t>
  </si>
  <si>
    <t>Perdidos</t>
  </si>
  <si>
    <t>Empates</t>
  </si>
  <si>
    <t>Goles a favor</t>
  </si>
  <si>
    <t>Goles en Contra</t>
  </si>
  <si>
    <t>Puntos</t>
  </si>
  <si>
    <t>CD Lara</t>
  </si>
  <si>
    <t>MINEROS</t>
  </si>
  <si>
    <t>ANZOATEGUI</t>
  </si>
  <si>
    <t>CARACAS</t>
  </si>
  <si>
    <t>ZULIA</t>
  </si>
  <si>
    <t>LLANEROS</t>
  </si>
  <si>
    <t>ZAMORA</t>
  </si>
  <si>
    <t>TRUJILLANOS</t>
  </si>
  <si>
    <t>ARAGUA FC</t>
  </si>
  <si>
    <t>CARABOBO</t>
  </si>
  <si>
    <t>TACHIRA</t>
  </si>
  <si>
    <t>MONAGAS</t>
  </si>
  <si>
    <t>Posicion</t>
  </si>
  <si>
    <t>Diferencia de Goles</t>
  </si>
  <si>
    <t>Renta</t>
  </si>
  <si>
    <t>Tasa de Impuesto</t>
  </si>
  <si>
    <t>Renta Obtenida</t>
  </si>
  <si>
    <t>% de Imp. Aplicable</t>
  </si>
  <si>
    <t>Ejemplo 2:</t>
  </si>
  <si>
    <t xml:space="preserve"> Aproximaciones</t>
  </si>
  <si>
    <t>Intervalos</t>
  </si>
  <si>
    <t>Calificación</t>
  </si>
  <si>
    <t>Alumno</t>
  </si>
  <si>
    <t>Nota Final</t>
  </si>
  <si>
    <t>D</t>
  </si>
  <si>
    <t>C</t>
  </si>
  <si>
    <t>B</t>
  </si>
  <si>
    <t>A</t>
  </si>
  <si>
    <t xml:space="preserve">jose </t>
  </si>
  <si>
    <t>pedro</t>
  </si>
  <si>
    <t>ana</t>
  </si>
  <si>
    <t>maria</t>
  </si>
  <si>
    <t>Aproximaciones</t>
  </si>
  <si>
    <t>puntos</t>
  </si>
  <si>
    <t>Anzoategui</t>
  </si>
  <si>
    <t>Carabobo</t>
  </si>
  <si>
    <t>Zulia</t>
  </si>
  <si>
    <t>Tachira</t>
  </si>
  <si>
    <t>Posición</t>
  </si>
  <si>
    <t>Real Madrid</t>
  </si>
  <si>
    <t>Práctica 1: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</si>
</sst>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 * #,##0.00_ ;_ * \-#,##0.00_ ;_ * &quot;-&quot;??_ ;_ @_ "/>
    <numFmt numFmtId="164" formatCode="_ &quot;Bs&quot;\ * #,##0.00_ ;_ &quot;Bs&quot;\ * \-#,##0.00_ ;_ &quot;Bs&quot;\ * &quot;-&quot;??_ ;_ @_ "/>
    <numFmt numFmtId="165" formatCode="#,##0.00\ &quot;€&quot;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name val="Arial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9"/>
      <color indexed="81"/>
      <name val="Tahoma"/>
      <family val="2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b/>
      <sz val="15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0" fillId="0" borderId="1" applyNumberFormat="0" applyFill="0" applyAlignment="0" applyProtection="0"/>
  </cellStyleXfs>
  <cellXfs count="2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wrapText="1"/>
    </xf>
    <xf numFmtId="0" fontId="3" fillId="0" borderId="0" xfId="0" applyFont="1" applyAlignment="1">
      <alignment horizontal="center"/>
    </xf>
    <xf numFmtId="10" fontId="0" fillId="0" borderId="0" xfId="3" applyNumberFormat="1" applyFont="1" applyAlignment="1">
      <alignment horizontal="center"/>
    </xf>
    <xf numFmtId="43" fontId="0" fillId="0" borderId="0" xfId="1" applyFont="1" applyAlignment="1">
      <alignment horizontal="center"/>
    </xf>
    <xf numFmtId="0" fontId="4" fillId="0" borderId="0" xfId="0" applyFont="1"/>
    <xf numFmtId="0" fontId="2" fillId="0" borderId="0" xfId="0" applyFont="1" applyAlignment="1">
      <alignment horizontal="center" vertical="center" wrapText="1"/>
    </xf>
    <xf numFmtId="2" fontId="0" fillId="0" borderId="0" xfId="3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5" fillId="0" borderId="0" xfId="0" applyFont="1" applyAlignment="1">
      <alignment horizontal="center" vertical="center"/>
    </xf>
    <xf numFmtId="0" fontId="6" fillId="0" borderId="0" xfId="0" applyFont="1"/>
    <xf numFmtId="165" fontId="6" fillId="0" borderId="0" xfId="2" applyNumberFormat="1" applyFont="1"/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/>
    </xf>
    <xf numFmtId="165" fontId="5" fillId="0" borderId="0" xfId="2" applyNumberFormat="1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10" fillId="0" borderId="1" xfId="4" applyAlignment="1">
      <alignment horizontal="center"/>
    </xf>
  </cellXfs>
  <cellStyles count="5">
    <cellStyle name="Encabezado 1" xfId="4" builtinId="16"/>
    <cellStyle name="Millares" xfId="1" builtinId="3"/>
    <cellStyle name="Moneda" xfId="2" builtinId="4"/>
    <cellStyle name="Normal" xfId="0" builtinId="0"/>
    <cellStyle name="Porcentaje" xfId="3" builtinId="5"/>
  </cellStyles>
  <dxfs count="10"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Libro1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sultaH"/>
    </sheetNames>
    <sheetDataSet>
      <sheetData sheetId="0">
        <row r="8">
          <cell r="B8" t="str">
            <v>Tom</v>
          </cell>
          <cell r="C8" t="str">
            <v>Dick</v>
          </cell>
          <cell r="D8" t="str">
            <v>Harry</v>
          </cell>
          <cell r="E8" t="str">
            <v>Wendy</v>
          </cell>
          <cell r="F8" t="str">
            <v>Charlene</v>
          </cell>
          <cell r="G8" t="str">
            <v>Juli</v>
          </cell>
          <cell r="H8" t="str">
            <v>Jami</v>
          </cell>
          <cell r="I8" t="str">
            <v>Vivian</v>
          </cell>
          <cell r="J8" t="str">
            <v>Christina</v>
          </cell>
        </row>
        <row r="9">
          <cell r="A9" t="str">
            <v>TV</v>
          </cell>
          <cell r="B9">
            <v>9</v>
          </cell>
          <cell r="C9">
            <v>10</v>
          </cell>
          <cell r="D9">
            <v>12</v>
          </cell>
          <cell r="E9">
            <v>11</v>
          </cell>
          <cell r="F9">
            <v>6</v>
          </cell>
          <cell r="G9">
            <v>6</v>
          </cell>
          <cell r="H9">
            <v>8</v>
          </cell>
          <cell r="I9">
            <v>10</v>
          </cell>
          <cell r="J9">
            <v>8</v>
          </cell>
        </row>
        <row r="10">
          <cell r="A10" t="str">
            <v>Radios</v>
          </cell>
          <cell r="B10">
            <v>6</v>
          </cell>
          <cell r="C10">
            <v>12</v>
          </cell>
          <cell r="D10">
            <v>5</v>
          </cell>
          <cell r="E10">
            <v>11</v>
          </cell>
          <cell r="F10">
            <v>9</v>
          </cell>
          <cell r="G10">
            <v>12</v>
          </cell>
          <cell r="H10">
            <v>6</v>
          </cell>
          <cell r="I10">
            <v>7</v>
          </cell>
          <cell r="J10">
            <v>6</v>
          </cell>
        </row>
        <row r="11">
          <cell r="A11" t="str">
            <v>Ipods</v>
          </cell>
          <cell r="B11">
            <v>9</v>
          </cell>
          <cell r="C11">
            <v>7</v>
          </cell>
          <cell r="D11">
            <v>11</v>
          </cell>
          <cell r="E11">
            <v>12</v>
          </cell>
          <cell r="F11">
            <v>9</v>
          </cell>
          <cell r="G11">
            <v>5</v>
          </cell>
          <cell r="H11">
            <v>11</v>
          </cell>
          <cell r="I11">
            <v>11</v>
          </cell>
          <cell r="J11">
            <v>6</v>
          </cell>
        </row>
        <row r="12">
          <cell r="A12" t="str">
            <v>CD's</v>
          </cell>
          <cell r="B12">
            <v>8</v>
          </cell>
          <cell r="C12">
            <v>6</v>
          </cell>
          <cell r="D12">
            <v>6</v>
          </cell>
          <cell r="E12">
            <v>9</v>
          </cell>
          <cell r="F12">
            <v>5</v>
          </cell>
          <cell r="G12">
            <v>11</v>
          </cell>
          <cell r="H12">
            <v>8</v>
          </cell>
          <cell r="I12">
            <v>8</v>
          </cell>
          <cell r="J12">
            <v>8</v>
          </cell>
        </row>
        <row r="13">
          <cell r="A13" t="str">
            <v>Ordenadores</v>
          </cell>
          <cell r="B13">
            <v>5</v>
          </cell>
          <cell r="C13">
            <v>8</v>
          </cell>
          <cell r="D13">
            <v>5</v>
          </cell>
          <cell r="E13">
            <v>10</v>
          </cell>
          <cell r="F13">
            <v>6</v>
          </cell>
          <cell r="G13">
            <v>11</v>
          </cell>
          <cell r="H13">
            <v>12</v>
          </cell>
          <cell r="I13">
            <v>9</v>
          </cell>
          <cell r="J13">
            <v>6</v>
          </cell>
        </row>
        <row r="14">
          <cell r="A14" t="str">
            <v>Impresoras</v>
          </cell>
          <cell r="B14">
            <v>12</v>
          </cell>
          <cell r="C14">
            <v>8</v>
          </cell>
          <cell r="D14">
            <v>6</v>
          </cell>
          <cell r="E14">
            <v>9</v>
          </cell>
          <cell r="F14">
            <v>6</v>
          </cell>
          <cell r="G14">
            <v>7</v>
          </cell>
          <cell r="H14">
            <v>11</v>
          </cell>
          <cell r="I14">
            <v>8</v>
          </cell>
          <cell r="J14">
            <v>11</v>
          </cell>
        </row>
        <row r="24">
          <cell r="A24" t="str">
            <v>Año</v>
          </cell>
          <cell r="B24">
            <v>2005</v>
          </cell>
          <cell r="C24">
            <v>2006</v>
          </cell>
          <cell r="D24">
            <v>2007</v>
          </cell>
          <cell r="E24">
            <v>2008</v>
          </cell>
          <cell r="F24">
            <v>2009</v>
          </cell>
          <cell r="G24">
            <v>2010</v>
          </cell>
          <cell r="H24">
            <v>2011</v>
          </cell>
          <cell r="I24">
            <v>2012</v>
          </cell>
          <cell r="J24">
            <v>2013</v>
          </cell>
        </row>
        <row r="25">
          <cell r="A25" t="str">
            <v>Ventas Brutas</v>
          </cell>
          <cell r="B25">
            <v>1337277</v>
          </cell>
          <cell r="C25">
            <v>2888224</v>
          </cell>
          <cell r="D25">
            <v>1525195</v>
          </cell>
          <cell r="E25">
            <v>1689469</v>
          </cell>
          <cell r="F25">
            <v>2890000</v>
          </cell>
          <cell r="G25">
            <v>699410</v>
          </cell>
          <cell r="H25">
            <v>1013893</v>
          </cell>
          <cell r="I25">
            <v>2335120</v>
          </cell>
          <cell r="J25">
            <v>4458230</v>
          </cell>
        </row>
        <row r="26">
          <cell r="A26" t="str">
            <v>Costo de Ventas</v>
          </cell>
          <cell r="B26">
            <v>372930</v>
          </cell>
          <cell r="C26">
            <v>506132</v>
          </cell>
          <cell r="D26">
            <v>723366</v>
          </cell>
          <cell r="E26">
            <v>702653</v>
          </cell>
          <cell r="F26">
            <v>710888</v>
          </cell>
          <cell r="G26">
            <v>462647</v>
          </cell>
          <cell r="H26">
            <v>572594</v>
          </cell>
          <cell r="I26">
            <v>433845</v>
          </cell>
          <cell r="J26">
            <v>925350</v>
          </cell>
        </row>
        <row r="27">
          <cell r="A27" t="str">
            <v>Utilidad Obtenida</v>
          </cell>
          <cell r="B27">
            <v>964347</v>
          </cell>
          <cell r="C27">
            <v>2382092</v>
          </cell>
          <cell r="D27">
            <v>801829</v>
          </cell>
          <cell r="E27">
            <v>986816</v>
          </cell>
          <cell r="F27">
            <v>2179112</v>
          </cell>
          <cell r="G27">
            <v>236763</v>
          </cell>
          <cell r="H27">
            <v>441299</v>
          </cell>
          <cell r="I27">
            <v>1901275</v>
          </cell>
          <cell r="J27">
            <v>3532880</v>
          </cell>
        </row>
      </sheetData>
    </sheetDataSet>
  </externalBook>
</externalLink>
</file>

<file path=xl/tables/table1.xml><?xml version="1.0" encoding="utf-8"?>
<table xmlns="http://schemas.openxmlformats.org/spreadsheetml/2006/main" id="1" name="Tabla1" displayName="Tabla1" ref="A11:I23" totalsRowShown="0" headerRowDxfId="9" dataDxfId="8">
  <autoFilter ref="A11:I23"/>
  <tableColumns count="9">
    <tableColumn id="1" name="Equipo"/>
    <tableColumn id="2" name="Juegos" dataDxfId="7"/>
    <tableColumn id="3" name="Ganados" dataDxfId="6"/>
    <tableColumn id="4" name="Empates" dataDxfId="5"/>
    <tableColumn id="5" name="Perdidos" dataDxfId="4"/>
    <tableColumn id="6" name="Goles a favor" dataDxfId="3"/>
    <tableColumn id="7" name="Goles en Contra" dataDxfId="2"/>
    <tableColumn id="8" name="Puntos" dataDxfId="1"/>
    <tableColumn id="9" name="Posicion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futbolreport.com/fr/2012/05/13/asi-va-la-jornada-17-del-torneo-clausura-clasificacion-acumulada/?team=48" TargetMode="External"/><Relationship Id="rId13" Type="http://schemas.openxmlformats.org/officeDocument/2006/relationships/vmlDrawing" Target="../drawings/vmlDrawing1.vml"/><Relationship Id="rId3" Type="http://schemas.openxmlformats.org/officeDocument/2006/relationships/hyperlink" Target="http://www.futbolreport.com/fr/2012/05/13/asi-va-la-jornada-17-del-torneo-clausura-clasificacion-acumulada/?team=50" TargetMode="External"/><Relationship Id="rId7" Type="http://schemas.openxmlformats.org/officeDocument/2006/relationships/hyperlink" Target="http://www.futbolreport.com/fr/2012/05/13/asi-va-la-jornada-17-del-torneo-clausura-clasificacion-acumulada/?team=60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://www.futbolreport.com/fr/2012/05/13/asi-va-la-jornada-17-del-torneo-clausura-clasificacion-acumulada/?team=47" TargetMode="External"/><Relationship Id="rId1" Type="http://schemas.openxmlformats.org/officeDocument/2006/relationships/hyperlink" Target="http://www.futbolreport.com/fr/2012/05/13/asi-va-la-jornada-17-del-torneo-clausura-clasificacion-acumulada/?team=56" TargetMode="External"/><Relationship Id="rId6" Type="http://schemas.openxmlformats.org/officeDocument/2006/relationships/hyperlink" Target="http://www.futbolreport.com/fr/2012/05/13/asi-va-la-jornada-17-del-torneo-clausura-clasificacion-acumulada/?team=63" TargetMode="External"/><Relationship Id="rId11" Type="http://schemas.openxmlformats.org/officeDocument/2006/relationships/hyperlink" Target="http://www.futbolreport.com/fr/2012/05/13/asi-va-la-jornada-17-del-torneo-clausura-clasificacion-acumulada/?team=57" TargetMode="External"/><Relationship Id="rId5" Type="http://schemas.openxmlformats.org/officeDocument/2006/relationships/hyperlink" Target="http://www.futbolreport.com/fr/2012/05/13/asi-va-la-jornada-17-del-torneo-clausura-clasificacion-acumulada/?team=55" TargetMode="External"/><Relationship Id="rId15" Type="http://schemas.openxmlformats.org/officeDocument/2006/relationships/comments" Target="../comments1.xml"/><Relationship Id="rId10" Type="http://schemas.openxmlformats.org/officeDocument/2006/relationships/hyperlink" Target="http://www.futbolreport.com/fr/2012/05/13/asi-va-la-jornada-17-del-torneo-clausura-clasificacion-acumulada/?team=59" TargetMode="External"/><Relationship Id="rId4" Type="http://schemas.openxmlformats.org/officeDocument/2006/relationships/hyperlink" Target="http://www.futbolreport.com/fr/2012/05/13/asi-va-la-jornada-17-del-torneo-clausura-clasificacion-acumulada/?team=64" TargetMode="External"/><Relationship Id="rId9" Type="http://schemas.openxmlformats.org/officeDocument/2006/relationships/hyperlink" Target="http://www.futbolreport.com/fr/2012/05/13/asi-va-la-jornada-17-del-torneo-clausura-clasificacion-acumulada/?team=49" TargetMode="External"/><Relationship Id="rId1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44"/>
  <sheetViews>
    <sheetView tabSelected="1" topLeftCell="A31" zoomScaleNormal="100" workbookViewId="0">
      <selection activeCell="F43" sqref="F43"/>
    </sheetView>
  </sheetViews>
  <sheetFormatPr baseColWidth="10" defaultRowHeight="15" x14ac:dyDescent="0.25"/>
  <cols>
    <col min="1" max="1" width="24.5703125" bestFit="1" customWidth="1"/>
    <col min="2" max="6" width="14.7109375" customWidth="1"/>
    <col min="7" max="7" width="17.28515625" customWidth="1"/>
    <col min="8" max="9" width="14.7109375" customWidth="1"/>
    <col min="10" max="11" width="4.7109375" customWidth="1"/>
    <col min="12" max="12" width="18.140625" customWidth="1"/>
    <col min="13" max="15" width="14.28515625" customWidth="1"/>
  </cols>
  <sheetData>
    <row r="1" spans="1:9" ht="20.25" thickBot="1" x14ac:dyDescent="0.35">
      <c r="A1" s="21" t="s">
        <v>0</v>
      </c>
    </row>
    <row r="2" spans="1:9" ht="30.75" thickTop="1" x14ac:dyDescent="0.25">
      <c r="A2" s="3" t="s">
        <v>1</v>
      </c>
      <c r="B2" s="3" t="s">
        <v>42</v>
      </c>
      <c r="C2" s="20" t="s">
        <v>47</v>
      </c>
      <c r="D2" s="9" t="s">
        <v>22</v>
      </c>
    </row>
    <row r="3" spans="1:9" x14ac:dyDescent="0.25">
      <c r="A3" t="s">
        <v>43</v>
      </c>
      <c r="B3" s="1">
        <f>VLOOKUP(A3,Equipos,8,FALSE)</f>
        <v>32</v>
      </c>
      <c r="C3" s="1">
        <f>VLOOKUP(A3,Tabla1[],9,FALSE)</f>
        <v>3</v>
      </c>
      <c r="D3" s="1">
        <f>IFERROR(VLOOKUP(A3,Tabla1[],6,FALSE)-VLOOKUP(A3,Tabla1[],7,FALSE),"revisar")</f>
        <v>11</v>
      </c>
    </row>
    <row r="4" spans="1:9" x14ac:dyDescent="0.25">
      <c r="A4" t="s">
        <v>44</v>
      </c>
      <c r="B4" s="1">
        <f>VLOOKUP(A4,Equipos,8,FALSE)</f>
        <v>20</v>
      </c>
      <c r="C4" s="1">
        <f>VLOOKUP(A4,Tabla1[],9,FALSE)</f>
        <v>10</v>
      </c>
      <c r="D4" s="1">
        <f>IFERROR(VLOOKUP(A4,Tabla1[],6,FALSE)-VLOOKUP(A4,Tabla1[],7,FALSE),"revisar")</f>
        <v>0</v>
      </c>
    </row>
    <row r="5" spans="1:9" x14ac:dyDescent="0.25">
      <c r="A5" t="s">
        <v>45</v>
      </c>
      <c r="B5" s="1">
        <f>VLOOKUP(A5,Equipos,8,FALSE)</f>
        <v>27</v>
      </c>
      <c r="C5" s="1">
        <f>VLOOKUP(A5,Tabla1[],9,FALSE)</f>
        <v>5</v>
      </c>
      <c r="D5" s="1">
        <f>IFERROR(VLOOKUP(A5,Tabla1[],6,FALSE)-VLOOKUP(A5,Tabla1[],7,FALSE),"revisar")</f>
        <v>1</v>
      </c>
    </row>
    <row r="6" spans="1:9" x14ac:dyDescent="0.25">
      <c r="A6" t="s">
        <v>46</v>
      </c>
      <c r="B6" s="1">
        <f>VLOOKUP(A6,Equipos,8,FALSE)</f>
        <v>20</v>
      </c>
      <c r="C6" s="1">
        <f>VLOOKUP(A6,Tabla1[],9,FALSE)</f>
        <v>11</v>
      </c>
      <c r="D6" s="1">
        <f>IFERROR(VLOOKUP(A6,Tabla1[],6,FALSE)-VLOOKUP(A6,Tabla1[],7,FALSE),"revisar")</f>
        <v>-1</v>
      </c>
    </row>
    <row r="7" spans="1:9" x14ac:dyDescent="0.25">
      <c r="A7" t="s">
        <v>48</v>
      </c>
      <c r="B7" s="1" t="str">
        <f>IFERROR(VLOOKUP(A7,Equipos,8,FALSE),"revisar")</f>
        <v>revisar</v>
      </c>
      <c r="C7" s="1" t="str">
        <f>IFERROR(VLOOKUP(A7,Tabla1[],9,FALSE),"revisar")</f>
        <v>revisar</v>
      </c>
      <c r="D7" s="1" t="str">
        <f>IFERROR(VLOOKUP(A7,Tabla1[],6,FALSE)-VLOOKUP(A7,Tabla1[],7,FALSE),"revisar")</f>
        <v>revisar</v>
      </c>
    </row>
    <row r="11" spans="1:9" ht="30" x14ac:dyDescent="0.25">
      <c r="A11" s="3" t="s">
        <v>1</v>
      </c>
      <c r="B11" s="3" t="s">
        <v>2</v>
      </c>
      <c r="C11" s="3" t="s">
        <v>3</v>
      </c>
      <c r="D11" s="3" t="s">
        <v>5</v>
      </c>
      <c r="E11" s="3" t="s">
        <v>4</v>
      </c>
      <c r="F11" s="9" t="s">
        <v>6</v>
      </c>
      <c r="G11" s="4" t="s">
        <v>7</v>
      </c>
      <c r="H11" s="3" t="s">
        <v>8</v>
      </c>
      <c r="I11" s="3" t="s">
        <v>21</v>
      </c>
    </row>
    <row r="12" spans="1:9" x14ac:dyDescent="0.25">
      <c r="A12" t="s">
        <v>9</v>
      </c>
      <c r="B12" s="2">
        <v>17</v>
      </c>
      <c r="C12" s="2">
        <v>13</v>
      </c>
      <c r="D12" s="2">
        <v>3</v>
      </c>
      <c r="E12" s="2">
        <v>1</v>
      </c>
      <c r="F12" s="2">
        <v>32</v>
      </c>
      <c r="G12" s="2">
        <v>12</v>
      </c>
      <c r="H12" s="2">
        <v>42</v>
      </c>
      <c r="I12" s="2">
        <v>1</v>
      </c>
    </row>
    <row r="13" spans="1:9" x14ac:dyDescent="0.25">
      <c r="A13" t="s">
        <v>10</v>
      </c>
      <c r="B13" s="2">
        <v>17</v>
      </c>
      <c r="C13" s="2">
        <v>9</v>
      </c>
      <c r="D13" s="2">
        <v>6</v>
      </c>
      <c r="E13" s="2">
        <v>2</v>
      </c>
      <c r="F13" s="2">
        <v>29</v>
      </c>
      <c r="G13" s="2">
        <v>15</v>
      </c>
      <c r="H13" s="2">
        <v>33</v>
      </c>
      <c r="I13" s="2">
        <v>2</v>
      </c>
    </row>
    <row r="14" spans="1:9" x14ac:dyDescent="0.25">
      <c r="A14" t="s">
        <v>11</v>
      </c>
      <c r="B14" s="2">
        <v>17</v>
      </c>
      <c r="C14" s="2">
        <v>9</v>
      </c>
      <c r="D14" s="2">
        <v>5</v>
      </c>
      <c r="E14" s="2">
        <v>3</v>
      </c>
      <c r="F14" s="2">
        <v>21</v>
      </c>
      <c r="G14" s="2">
        <v>10</v>
      </c>
      <c r="H14" s="2">
        <v>32</v>
      </c>
      <c r="I14" s="2">
        <v>3</v>
      </c>
    </row>
    <row r="15" spans="1:9" x14ac:dyDescent="0.25">
      <c r="A15" t="s">
        <v>12</v>
      </c>
      <c r="B15" s="2">
        <v>17</v>
      </c>
      <c r="C15" s="2">
        <v>8</v>
      </c>
      <c r="D15" s="2">
        <v>4</v>
      </c>
      <c r="E15" s="2">
        <v>5</v>
      </c>
      <c r="F15" s="2">
        <v>23</v>
      </c>
      <c r="G15" s="2">
        <v>20</v>
      </c>
      <c r="H15" s="2">
        <v>28</v>
      </c>
      <c r="I15" s="2">
        <v>4</v>
      </c>
    </row>
    <row r="16" spans="1:9" x14ac:dyDescent="0.25">
      <c r="A16" t="s">
        <v>13</v>
      </c>
      <c r="B16" s="2">
        <v>17</v>
      </c>
      <c r="C16" s="2">
        <v>9</v>
      </c>
      <c r="D16" s="2">
        <v>0</v>
      </c>
      <c r="E16" s="2">
        <v>8</v>
      </c>
      <c r="F16" s="2">
        <v>14</v>
      </c>
      <c r="G16" s="2">
        <v>13</v>
      </c>
      <c r="H16" s="2">
        <v>27</v>
      </c>
      <c r="I16" s="2">
        <v>5</v>
      </c>
    </row>
    <row r="17" spans="1:9" x14ac:dyDescent="0.25">
      <c r="A17" t="s">
        <v>14</v>
      </c>
      <c r="B17" s="2">
        <v>17</v>
      </c>
      <c r="C17" s="2">
        <v>7</v>
      </c>
      <c r="D17" s="2">
        <v>5</v>
      </c>
      <c r="E17" s="2">
        <v>5</v>
      </c>
      <c r="F17" s="2">
        <v>17</v>
      </c>
      <c r="G17" s="2">
        <v>14</v>
      </c>
      <c r="H17" s="2">
        <v>26</v>
      </c>
      <c r="I17" s="2">
        <v>6</v>
      </c>
    </row>
    <row r="18" spans="1:9" x14ac:dyDescent="0.25">
      <c r="A18" t="s">
        <v>15</v>
      </c>
      <c r="B18" s="2">
        <v>17</v>
      </c>
      <c r="C18" s="2">
        <v>7</v>
      </c>
      <c r="D18" s="2">
        <v>4</v>
      </c>
      <c r="E18" s="2">
        <v>6</v>
      </c>
      <c r="F18" s="2">
        <v>23</v>
      </c>
      <c r="G18" s="2">
        <v>23</v>
      </c>
      <c r="H18" s="2">
        <v>25</v>
      </c>
      <c r="I18" s="2">
        <v>7</v>
      </c>
    </row>
    <row r="19" spans="1:9" x14ac:dyDescent="0.25">
      <c r="A19" t="s">
        <v>16</v>
      </c>
      <c r="B19" s="2">
        <v>17</v>
      </c>
      <c r="C19" s="2">
        <v>5</v>
      </c>
      <c r="D19" s="2">
        <v>8</v>
      </c>
      <c r="E19" s="2">
        <v>4</v>
      </c>
      <c r="F19" s="2">
        <v>17</v>
      </c>
      <c r="G19" s="2">
        <v>16</v>
      </c>
      <c r="H19" s="2">
        <v>23</v>
      </c>
      <c r="I19" s="2">
        <v>8</v>
      </c>
    </row>
    <row r="20" spans="1:9" x14ac:dyDescent="0.25">
      <c r="A20" t="s">
        <v>17</v>
      </c>
      <c r="B20" s="2">
        <v>17</v>
      </c>
      <c r="C20" s="2">
        <v>5</v>
      </c>
      <c r="D20" s="2">
        <v>6</v>
      </c>
      <c r="E20" s="2">
        <v>6</v>
      </c>
      <c r="F20" s="2">
        <v>16</v>
      </c>
      <c r="G20" s="2">
        <v>17</v>
      </c>
      <c r="H20" s="2">
        <v>21</v>
      </c>
      <c r="I20" s="2">
        <v>9</v>
      </c>
    </row>
    <row r="21" spans="1:9" x14ac:dyDescent="0.25">
      <c r="A21" t="s">
        <v>18</v>
      </c>
      <c r="B21" s="2">
        <v>17</v>
      </c>
      <c r="C21" s="2">
        <v>5</v>
      </c>
      <c r="D21" s="2">
        <v>6</v>
      </c>
      <c r="E21" s="2">
        <v>6</v>
      </c>
      <c r="F21" s="2">
        <v>15</v>
      </c>
      <c r="G21" s="2">
        <v>15</v>
      </c>
      <c r="H21" s="2">
        <v>20</v>
      </c>
      <c r="I21" s="2">
        <v>10</v>
      </c>
    </row>
    <row r="22" spans="1:9" x14ac:dyDescent="0.25">
      <c r="A22" t="s">
        <v>19</v>
      </c>
      <c r="B22" s="2">
        <v>17</v>
      </c>
      <c r="C22" s="2">
        <v>5</v>
      </c>
      <c r="D22" s="2">
        <v>5</v>
      </c>
      <c r="E22" s="2">
        <v>7</v>
      </c>
      <c r="F22" s="2">
        <v>18</v>
      </c>
      <c r="G22" s="2">
        <v>19</v>
      </c>
      <c r="H22" s="2">
        <v>20</v>
      </c>
      <c r="I22" s="2">
        <v>11</v>
      </c>
    </row>
    <row r="23" spans="1:9" x14ac:dyDescent="0.25">
      <c r="A23" t="s">
        <v>20</v>
      </c>
      <c r="B23" s="2">
        <v>17</v>
      </c>
      <c r="C23" s="2">
        <v>5</v>
      </c>
      <c r="D23" s="2">
        <v>5</v>
      </c>
      <c r="E23" s="2">
        <v>7</v>
      </c>
      <c r="F23" s="2">
        <v>14</v>
      </c>
      <c r="G23" s="2">
        <v>15</v>
      </c>
      <c r="H23" s="2">
        <v>20</v>
      </c>
      <c r="I23" s="2">
        <v>12</v>
      </c>
    </row>
    <row r="27" spans="1:9" ht="20.25" thickBot="1" x14ac:dyDescent="0.35">
      <c r="A27" s="21" t="s">
        <v>27</v>
      </c>
      <c r="B27" t="s">
        <v>28</v>
      </c>
    </row>
    <row r="28" spans="1:9" ht="30.75" thickTop="1" x14ac:dyDescent="0.25">
      <c r="B28" s="3" t="s">
        <v>23</v>
      </c>
      <c r="C28" s="4" t="s">
        <v>24</v>
      </c>
      <c r="E28" s="4" t="s">
        <v>25</v>
      </c>
      <c r="F28" s="4" t="s">
        <v>26</v>
      </c>
    </row>
    <row r="29" spans="1:9" x14ac:dyDescent="0.25">
      <c r="B29" s="7">
        <v>0</v>
      </c>
      <c r="C29" s="6">
        <v>0.15</v>
      </c>
      <c r="E29" s="7">
        <v>3000</v>
      </c>
      <c r="F29" s="6">
        <f>VLOOKUP(E29,Tasa_Impuesto,2,TRUE)</f>
        <v>0.15</v>
      </c>
    </row>
    <row r="30" spans="1:9" x14ac:dyDescent="0.25">
      <c r="B30" s="7">
        <v>10000</v>
      </c>
      <c r="C30" s="6">
        <v>0.3</v>
      </c>
      <c r="E30" s="7">
        <v>31000</v>
      </c>
      <c r="F30" s="6">
        <f>VLOOKUP(E30,Tasa_Impuesto,2,TRUE)</f>
        <v>0.34</v>
      </c>
    </row>
    <row r="31" spans="1:9" x14ac:dyDescent="0.25">
      <c r="B31" s="7">
        <v>30000</v>
      </c>
      <c r="C31" s="6">
        <v>0.34</v>
      </c>
      <c r="E31" s="7">
        <v>9550</v>
      </c>
      <c r="F31" s="6">
        <f>VLOOKUP(E31,Tasa_Impuesto,2,TRUE)</f>
        <v>0.15</v>
      </c>
    </row>
    <row r="32" spans="1:9" x14ac:dyDescent="0.25">
      <c r="B32" s="7">
        <v>100000</v>
      </c>
      <c r="C32" s="6">
        <v>0.4</v>
      </c>
      <c r="E32" s="7">
        <v>32420</v>
      </c>
      <c r="F32" s="6">
        <f>VLOOKUP(E32,Tasa_Impuesto,2,TRUE)</f>
        <v>0.34</v>
      </c>
    </row>
    <row r="33" spans="1:7" x14ac:dyDescent="0.25">
      <c r="B33" s="7"/>
      <c r="C33" s="6"/>
      <c r="E33" s="7"/>
      <c r="F33" s="10"/>
    </row>
    <row r="34" spans="1:7" x14ac:dyDescent="0.25">
      <c r="B34" s="1"/>
      <c r="C34" s="1"/>
    </row>
    <row r="35" spans="1:7" ht="20.25" thickBot="1" x14ac:dyDescent="0.35">
      <c r="A35" s="21" t="s">
        <v>49</v>
      </c>
      <c r="B35" t="s">
        <v>41</v>
      </c>
    </row>
    <row r="36" spans="1:7" ht="15.75" thickTop="1" x14ac:dyDescent="0.25">
      <c r="B36" s="11" t="s">
        <v>29</v>
      </c>
      <c r="C36" s="11" t="s">
        <v>30</v>
      </c>
      <c r="D36" s="12"/>
      <c r="E36" s="11" t="s">
        <v>31</v>
      </c>
      <c r="F36" s="11" t="s">
        <v>32</v>
      </c>
      <c r="G36" s="11" t="s">
        <v>30</v>
      </c>
    </row>
    <row r="37" spans="1:7" x14ac:dyDescent="0.25">
      <c r="A37" s="5"/>
      <c r="B37" s="11">
        <v>0</v>
      </c>
      <c r="C37" s="11" t="s">
        <v>33</v>
      </c>
      <c r="D37" s="12"/>
      <c r="E37" t="s">
        <v>37</v>
      </c>
      <c r="F37" s="1">
        <v>78</v>
      </c>
      <c r="G37" s="13" t="str">
        <f>VLOOKUP(F37,Calificaciones,2,TRUE)</f>
        <v>A</v>
      </c>
    </row>
    <row r="38" spans="1:7" x14ac:dyDescent="0.25">
      <c r="B38" s="17">
        <v>50</v>
      </c>
      <c r="C38" s="14" t="s">
        <v>34</v>
      </c>
      <c r="D38" s="12"/>
      <c r="E38" t="s">
        <v>38</v>
      </c>
      <c r="F38" s="1">
        <v>46</v>
      </c>
      <c r="G38" s="13" t="str">
        <f>VLOOKUP(F38,Calificaciones,2,TRUE)</f>
        <v>D</v>
      </c>
    </row>
    <row r="39" spans="1:7" x14ac:dyDescent="0.25">
      <c r="B39" s="18">
        <v>60</v>
      </c>
      <c r="C39" s="19" t="s">
        <v>35</v>
      </c>
      <c r="D39" s="12"/>
      <c r="E39" t="s">
        <v>39</v>
      </c>
      <c r="F39" s="1">
        <v>89</v>
      </c>
      <c r="G39" s="13" t="str">
        <f>VLOOKUP(F39,Calificaciones,2,TRUE)</f>
        <v>A</v>
      </c>
    </row>
    <row r="40" spans="1:7" x14ac:dyDescent="0.25">
      <c r="B40" s="18">
        <v>75</v>
      </c>
      <c r="C40" s="19" t="s">
        <v>36</v>
      </c>
      <c r="D40" s="12"/>
      <c r="E40" t="s">
        <v>40</v>
      </c>
      <c r="F40" s="1">
        <v>65</v>
      </c>
      <c r="G40" s="13" t="str">
        <f>VLOOKUP(F40,Calificaciones,2,TRUE)</f>
        <v>B</v>
      </c>
    </row>
    <row r="41" spans="1:7" x14ac:dyDescent="0.25">
      <c r="B41" s="15"/>
      <c r="C41" s="16"/>
      <c r="D41" s="12"/>
      <c r="E41" s="12"/>
      <c r="F41" s="12"/>
      <c r="G41" s="12"/>
    </row>
    <row r="42" spans="1:7" x14ac:dyDescent="0.25">
      <c r="B42" s="15"/>
      <c r="C42" s="16"/>
      <c r="D42" s="12"/>
      <c r="E42" s="12"/>
      <c r="F42" s="12"/>
      <c r="G42" s="12"/>
    </row>
    <row r="43" spans="1:7" x14ac:dyDescent="0.25">
      <c r="B43" s="15"/>
      <c r="C43" s="16"/>
      <c r="D43" s="12"/>
      <c r="E43" s="12"/>
      <c r="F43" s="12"/>
      <c r="G43" s="12"/>
    </row>
    <row r="44" spans="1:7" x14ac:dyDescent="0.25">
      <c r="B44" s="8"/>
      <c r="C44" s="8"/>
    </row>
  </sheetData>
  <hyperlinks>
    <hyperlink ref="A13" r:id="rId1" display="http://www.futbolreport.com/fr/2012/05/13/asi-va-la-jornada-17-del-torneo-clausura-clasificacion-acumulada/?team=56"/>
    <hyperlink ref="A14" r:id="rId2" display="http://www.futbolreport.com/fr/2012/05/13/asi-va-la-jornada-17-del-torneo-clausura-clasificacion-acumulada/?team=47"/>
    <hyperlink ref="A15" r:id="rId3" display="http://www.futbolreport.com/fr/2012/05/13/asi-va-la-jornada-17-del-torneo-clausura-clasificacion-acumulada/?team=50"/>
    <hyperlink ref="A16" r:id="rId4" display="http://www.futbolreport.com/fr/2012/05/13/asi-va-la-jornada-17-del-torneo-clausura-clasificacion-acumulada/?team=64"/>
    <hyperlink ref="A17" r:id="rId5" display="http://www.futbolreport.com/fr/2012/05/13/asi-va-la-jornada-17-del-torneo-clausura-clasificacion-acumulada/?team=55"/>
    <hyperlink ref="A18" r:id="rId6" display="http://www.futbolreport.com/fr/2012/05/13/asi-va-la-jornada-17-del-torneo-clausura-clasificacion-acumulada/?team=63"/>
    <hyperlink ref="A19" r:id="rId7" display="http://www.futbolreport.com/fr/2012/05/13/asi-va-la-jornada-17-del-torneo-clausura-clasificacion-acumulada/?team=60"/>
    <hyperlink ref="A20" r:id="rId8" display="http://www.futbolreport.com/fr/2012/05/13/asi-va-la-jornada-17-del-torneo-clausura-clasificacion-acumulada/?team=48"/>
    <hyperlink ref="A21" r:id="rId9" display="http://www.futbolreport.com/fr/2012/05/13/asi-va-la-jornada-17-del-torneo-clausura-clasificacion-acumulada/?team=49"/>
    <hyperlink ref="A22" r:id="rId10" display="http://www.futbolreport.com/fr/2012/05/13/asi-va-la-jornada-17-del-torneo-clausura-clasificacion-acumulada/?team=59"/>
    <hyperlink ref="A23" r:id="rId11" display="http://www.futbolreport.com/fr/2012/05/13/asi-va-la-jornada-17-del-torneo-clausura-clasificacion-acumulada/?team=57"/>
  </hyperlinks>
  <pageMargins left="0.7" right="0.7" top="0.75" bottom="0.75" header="0.3" footer="0.3"/>
  <pageSetup paperSize="9" orientation="portrait" horizontalDpi="200" verticalDpi="200" r:id="rId12"/>
  <legacyDrawing r:id="rId13"/>
  <tableParts count="1">
    <tablePart r:id="rId1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3</vt:i4>
      </vt:variant>
    </vt:vector>
  </HeadingPairs>
  <TitlesOfParts>
    <vt:vector size="4" baseType="lpstr">
      <vt:lpstr>ConsultaV</vt:lpstr>
      <vt:lpstr>Calificaciones</vt:lpstr>
      <vt:lpstr>Equipos</vt:lpstr>
      <vt:lpstr>Tasa_Impuesto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2019-10-05T15:58:21Z</dcterms:modified>
</cp:coreProperties>
</file>