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yCharmProject\MiniTool_SWV\Data\"/>
    </mc:Choice>
  </mc:AlternateContent>
  <xr:revisionPtr revIDLastSave="0" documentId="13_ncr:1_{C033249B-8990-4CCA-A9DE-EC5A3E789314}" xr6:coauthVersionLast="47" xr6:coauthVersionMax="47" xr10:uidLastSave="{00000000-0000-0000-0000-000000000000}"/>
  <bookViews>
    <workbookView xWindow="-135" yWindow="-135" windowWidth="29070" windowHeight="15750" activeTab="6" xr2:uid="{00000000-000D-0000-FFFF-FFFF00000000}"/>
  </bookViews>
  <sheets>
    <sheet name="Revision History" sheetId="14" r:id="rId1"/>
    <sheet name="Loop" sheetId="1" r:id="rId2"/>
    <sheet name="RSU" sheetId="2" r:id="rId3"/>
    <sheet name="DCS" sheetId="3" r:id="rId4"/>
    <sheet name="ENS" sheetId="8" r:id="rId5"/>
    <sheet name="Lamps" sheetId="7" r:id="rId6"/>
    <sheet name="Communication_Frame" sheetId="4" r:id="rId7"/>
    <sheet name="Communication_Signal" sheetId="16" r:id="rId8"/>
    <sheet name="CrashOutPut" sheetId="10" r:id="rId9"/>
    <sheet name="Crash" sheetId="5" r:id="rId10"/>
    <sheet name="IMU" sheetId="6" r:id="rId11"/>
    <sheet name="OtherFault" sheetId="15" r:id="rId12"/>
    <sheet name="CreateCurves" sheetId="9" r:id="rId13"/>
  </sheets>
  <externalReferences>
    <externalReference r:id="rId14"/>
  </externalReferences>
  <definedNames>
    <definedName name="BeltBuckled">Crash!$A$13</definedName>
    <definedName name="OccupiedSensor">Crash!$A$21</definedName>
    <definedName name="PACOSSensor" localSheetId="8">[1]Crash!#REF!</definedName>
    <definedName name="PACOSSensor" localSheetId="12">[1]Crash!#REF!</definedName>
    <definedName name="PACOSSensor">Crash!$A$34</definedName>
    <definedName name="SeatTrackSensor">Crash!$A$29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R14" i="7"/>
  <c r="Q14" i="7"/>
  <c r="P14" i="7"/>
  <c r="O14" i="7"/>
  <c r="N14" i="7"/>
  <c r="M14" i="7"/>
  <c r="L14" i="7"/>
  <c r="K14" i="7"/>
  <c r="J14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G15" i="3" l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9" i="1"/>
  <c r="R19" i="2" l="1"/>
  <c r="R18" i="2"/>
  <c r="R17" i="2"/>
  <c r="R16" i="2"/>
  <c r="R15" i="2"/>
  <c r="R14" i="2"/>
  <c r="O19" i="2"/>
  <c r="O18" i="2"/>
  <c r="O17" i="2"/>
  <c r="O16" i="2"/>
  <c r="O15" i="2"/>
  <c r="O14" i="2"/>
  <c r="L19" i="2"/>
  <c r="L18" i="2"/>
  <c r="L17" i="2"/>
  <c r="L16" i="2"/>
  <c r="L15" i="2"/>
  <c r="L14" i="2"/>
  <c r="P19" i="2" l="1"/>
  <c r="P18" i="2"/>
  <c r="M19" i="2"/>
  <c r="M18" i="2"/>
  <c r="M11" i="2" l="1"/>
  <c r="I21" i="3" l="1"/>
  <c r="I20" i="3"/>
  <c r="H21" i="3" l="1"/>
  <c r="H20" i="3"/>
  <c r="H19" i="3"/>
  <c r="H18" i="3"/>
  <c r="H17" i="3"/>
  <c r="H16" i="3"/>
  <c r="H15" i="3"/>
  <c r="J11" i="8" l="1"/>
  <c r="P14" i="8"/>
  <c r="M11" i="8"/>
  <c r="P11" i="8"/>
  <c r="M14" i="8"/>
  <c r="J14" i="8"/>
  <c r="J14" i="2"/>
  <c r="R14" i="8"/>
  <c r="R11" i="8"/>
  <c r="Q14" i="8"/>
  <c r="Q11" i="8"/>
  <c r="N11" i="8"/>
  <c r="O14" i="8"/>
  <c r="O11" i="8"/>
  <c r="N14" i="8"/>
  <c r="L14" i="8"/>
  <c r="K14" i="8"/>
  <c r="K14" i="2"/>
  <c r="AC20" i="3" l="1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Y20" i="3"/>
  <c r="Z20" i="3"/>
  <c r="Y21" i="3"/>
  <c r="Z21" i="3"/>
  <c r="AB20" i="3"/>
  <c r="AB21" i="3"/>
  <c r="AA20" i="3"/>
  <c r="AA21" i="3"/>
  <c r="J20" i="3"/>
  <c r="J21" i="3"/>
  <c r="G21" i="3"/>
  <c r="G20" i="3"/>
  <c r="F20" i="3"/>
  <c r="F21" i="3"/>
  <c r="F15" i="3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C9" i="1" l="1"/>
  <c r="Z9" i="1"/>
  <c r="AC13" i="1"/>
  <c r="AC14" i="1"/>
  <c r="AC15" i="1"/>
  <c r="AC16" i="1"/>
  <c r="AC17" i="1"/>
  <c r="AC18" i="1"/>
  <c r="AC19" i="1"/>
  <c r="AC20" i="1"/>
  <c r="AC21" i="1"/>
  <c r="AC12" i="1"/>
  <c r="AF12" i="1"/>
  <c r="K12" i="3" l="1"/>
  <c r="K15" i="3"/>
  <c r="K16" i="3"/>
  <c r="K17" i="3"/>
  <c r="K18" i="3"/>
  <c r="K19" i="3"/>
  <c r="K28" i="3"/>
  <c r="K30" i="3"/>
  <c r="K31" i="3"/>
  <c r="K32" i="3"/>
  <c r="K33" i="3"/>
  <c r="K36" i="3"/>
  <c r="K37" i="3"/>
  <c r="K38" i="3"/>
  <c r="K39" i="3"/>
  <c r="K40" i="3"/>
  <c r="M40" i="3"/>
  <c r="M39" i="3"/>
  <c r="M38" i="3"/>
  <c r="M37" i="3"/>
  <c r="M36" i="3"/>
  <c r="M33" i="3"/>
  <c r="M32" i="3"/>
  <c r="M31" i="3"/>
  <c r="M30" i="3"/>
  <c r="M28" i="3"/>
  <c r="M19" i="3"/>
  <c r="M18" i="3"/>
  <c r="M17" i="3"/>
  <c r="M16" i="3"/>
  <c r="M15" i="3"/>
  <c r="M12" i="3"/>
  <c r="L11" i="8" l="1"/>
  <c r="K11" i="8"/>
  <c r="I11" i="8"/>
  <c r="H11" i="8"/>
  <c r="G11" i="8"/>
  <c r="F11" i="8"/>
  <c r="M21" i="1"/>
  <c r="M20" i="1"/>
  <c r="M19" i="1"/>
  <c r="M18" i="1"/>
  <c r="M17" i="1"/>
  <c r="M16" i="1"/>
  <c r="M15" i="1"/>
  <c r="M14" i="1"/>
  <c r="M13" i="1"/>
  <c r="M12" i="1"/>
  <c r="M9" i="1"/>
  <c r="P11" i="2" l="1"/>
  <c r="AD40" i="3" l="1"/>
  <c r="AD39" i="3"/>
  <c r="AD38" i="3"/>
  <c r="AD37" i="3"/>
  <c r="AD36" i="3"/>
  <c r="AD33" i="3"/>
  <c r="AD32" i="3"/>
  <c r="AD31" i="3"/>
  <c r="AD30" i="3"/>
  <c r="AD28" i="3"/>
  <c r="AD19" i="3"/>
  <c r="AD18" i="3"/>
  <c r="AD17" i="3"/>
  <c r="AD16" i="3"/>
  <c r="AD15" i="3"/>
  <c r="AA40" i="3"/>
  <c r="AA39" i="3"/>
  <c r="AA38" i="3"/>
  <c r="AA37" i="3"/>
  <c r="AA36" i="3"/>
  <c r="AA33" i="3"/>
  <c r="AA32" i="3"/>
  <c r="AA31" i="3"/>
  <c r="AA30" i="3"/>
  <c r="AA28" i="3"/>
  <c r="AA19" i="3"/>
  <c r="AA18" i="3"/>
  <c r="AA17" i="3"/>
  <c r="AA16" i="3"/>
  <c r="AA15" i="3"/>
  <c r="AA12" i="3"/>
  <c r="AD12" i="3"/>
  <c r="AP12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C40" i="3"/>
  <c r="AB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L40" i="3"/>
  <c r="J40" i="3"/>
  <c r="I40" i="3"/>
  <c r="H40" i="3"/>
  <c r="G40" i="3"/>
  <c r="F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C39" i="3"/>
  <c r="AB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L39" i="3"/>
  <c r="J39" i="3"/>
  <c r="I39" i="3"/>
  <c r="H39" i="3"/>
  <c r="G39" i="3"/>
  <c r="F39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C38" i="3"/>
  <c r="AB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L38" i="3"/>
  <c r="J38" i="3"/>
  <c r="I38" i="3"/>
  <c r="H38" i="3"/>
  <c r="G38" i="3"/>
  <c r="F38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C37" i="3"/>
  <c r="AB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J37" i="3"/>
  <c r="I37" i="3"/>
  <c r="H37" i="3"/>
  <c r="G37" i="3"/>
  <c r="F37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C36" i="3"/>
  <c r="AB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L36" i="3"/>
  <c r="J36" i="3"/>
  <c r="I36" i="3"/>
  <c r="H36" i="3"/>
  <c r="G36" i="3"/>
  <c r="F36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C33" i="3"/>
  <c r="AB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L33" i="3"/>
  <c r="J33" i="3"/>
  <c r="I33" i="3"/>
  <c r="H33" i="3"/>
  <c r="G33" i="3"/>
  <c r="F33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C32" i="3"/>
  <c r="AB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L32" i="3"/>
  <c r="J32" i="3"/>
  <c r="I32" i="3"/>
  <c r="H32" i="3"/>
  <c r="G32" i="3"/>
  <c r="F32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C31" i="3"/>
  <c r="AB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L31" i="3"/>
  <c r="J31" i="3"/>
  <c r="I31" i="3"/>
  <c r="H31" i="3"/>
  <c r="G31" i="3"/>
  <c r="F31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C30" i="3"/>
  <c r="AB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L30" i="3"/>
  <c r="J30" i="3"/>
  <c r="I30" i="3"/>
  <c r="H30" i="3"/>
  <c r="G30" i="3"/>
  <c r="F30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C28" i="3"/>
  <c r="AB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L28" i="3"/>
  <c r="J28" i="3"/>
  <c r="I28" i="3"/>
  <c r="H28" i="3"/>
  <c r="G28" i="3"/>
  <c r="F28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C19" i="3"/>
  <c r="AB19" i="3"/>
  <c r="Z19" i="3"/>
  <c r="Y19" i="3"/>
  <c r="P19" i="3"/>
  <c r="O19" i="3"/>
  <c r="N19" i="3"/>
  <c r="L19" i="3"/>
  <c r="J19" i="3"/>
  <c r="I19" i="3"/>
  <c r="G19" i="3"/>
  <c r="F19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C18" i="3"/>
  <c r="AB18" i="3"/>
  <c r="Z18" i="3"/>
  <c r="Y18" i="3"/>
  <c r="P18" i="3"/>
  <c r="O18" i="3"/>
  <c r="N18" i="3"/>
  <c r="L18" i="3"/>
  <c r="J18" i="3"/>
  <c r="I18" i="3"/>
  <c r="G18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C17" i="3"/>
  <c r="AB17" i="3"/>
  <c r="Z17" i="3"/>
  <c r="Y17" i="3"/>
  <c r="P17" i="3"/>
  <c r="O17" i="3"/>
  <c r="N17" i="3"/>
  <c r="L17" i="3"/>
  <c r="J17" i="3"/>
  <c r="I17" i="3"/>
  <c r="G17" i="3"/>
  <c r="F17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C16" i="3"/>
  <c r="AB16" i="3"/>
  <c r="Z16" i="3"/>
  <c r="Y16" i="3"/>
  <c r="P16" i="3"/>
  <c r="O16" i="3"/>
  <c r="N16" i="3"/>
  <c r="L16" i="3"/>
  <c r="J16" i="3"/>
  <c r="I16" i="3"/>
  <c r="G16" i="3"/>
  <c r="F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C15" i="3"/>
  <c r="AB15" i="3"/>
  <c r="Z15" i="3"/>
  <c r="Y15" i="3"/>
  <c r="P15" i="3"/>
  <c r="O15" i="3"/>
  <c r="N15" i="3"/>
  <c r="L15" i="3"/>
  <c r="J15" i="3"/>
  <c r="AF9" i="1"/>
  <c r="AG12" i="3"/>
  <c r="AJ12" i="3"/>
  <c r="AM12" i="3"/>
  <c r="AS12" i="3"/>
  <c r="AV12" i="3"/>
  <c r="AG21" i="1"/>
  <c r="AF21" i="1"/>
  <c r="AE21" i="1"/>
  <c r="AD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H21" i="1"/>
  <c r="G21" i="1"/>
  <c r="F21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I20" i="1"/>
  <c r="H20" i="1"/>
  <c r="G20" i="1"/>
  <c r="F20" i="1"/>
  <c r="AG19" i="1"/>
  <c r="AF19" i="1"/>
  <c r="AE19" i="1"/>
  <c r="AD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F19" i="1"/>
  <c r="AG18" i="1"/>
  <c r="AF18" i="1"/>
  <c r="AE18" i="1"/>
  <c r="AD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I18" i="1"/>
  <c r="H18" i="1"/>
  <c r="G18" i="1"/>
  <c r="F18" i="1"/>
  <c r="AG17" i="1"/>
  <c r="AF17" i="1"/>
  <c r="AE17" i="1"/>
  <c r="AD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AG16" i="1"/>
  <c r="AF16" i="1"/>
  <c r="AE16" i="1"/>
  <c r="AD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I16" i="1"/>
  <c r="H16" i="1"/>
  <c r="G16" i="1"/>
  <c r="F16" i="1"/>
  <c r="AG15" i="1"/>
  <c r="AF15" i="1"/>
  <c r="AE15" i="1"/>
  <c r="AD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AG14" i="1"/>
  <c r="AF14" i="1"/>
  <c r="AE14" i="1"/>
  <c r="AD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AG13" i="1"/>
  <c r="AF13" i="1"/>
  <c r="AE13" i="1"/>
  <c r="AD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AG12" i="1"/>
  <c r="AE12" i="1"/>
  <c r="AD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I12" i="1"/>
  <c r="H12" i="1"/>
  <c r="G12" i="1"/>
  <c r="F12" i="1"/>
  <c r="Q19" i="2"/>
  <c r="N19" i="2"/>
  <c r="K19" i="2"/>
  <c r="J19" i="2"/>
  <c r="I19" i="2"/>
  <c r="H19" i="2"/>
  <c r="G19" i="2"/>
  <c r="F19" i="2"/>
  <c r="Q18" i="2"/>
  <c r="N18" i="2"/>
  <c r="K18" i="2"/>
  <c r="J18" i="2"/>
  <c r="I18" i="2"/>
  <c r="H18" i="2"/>
  <c r="G18" i="2"/>
  <c r="F18" i="2"/>
  <c r="Q17" i="2"/>
  <c r="N17" i="2"/>
  <c r="K17" i="2"/>
  <c r="J17" i="2"/>
  <c r="I17" i="2"/>
  <c r="H17" i="2"/>
  <c r="G17" i="2"/>
  <c r="F17" i="2"/>
  <c r="Q16" i="2"/>
  <c r="N16" i="2"/>
  <c r="K16" i="2"/>
  <c r="J16" i="2"/>
  <c r="I16" i="2"/>
  <c r="H16" i="2"/>
  <c r="G16" i="2"/>
  <c r="F16" i="2"/>
  <c r="Q15" i="2"/>
  <c r="N15" i="2"/>
  <c r="K15" i="2"/>
  <c r="J15" i="2"/>
  <c r="I15" i="2"/>
  <c r="H15" i="2"/>
  <c r="G15" i="2"/>
  <c r="F15" i="2"/>
  <c r="Q14" i="2"/>
  <c r="N14" i="2"/>
  <c r="I14" i="2"/>
  <c r="H14" i="2"/>
  <c r="G14" i="2"/>
  <c r="F14" i="2"/>
  <c r="J11" i="2"/>
  <c r="W9" i="1"/>
  <c r="T9" i="1"/>
  <c r="Q9" i="1"/>
  <c r="N9" i="1"/>
  <c r="AX12" i="3"/>
  <c r="AW12" i="3"/>
  <c r="AU12" i="3"/>
  <c r="AT12" i="3"/>
  <c r="AR12" i="3"/>
  <c r="AQ12" i="3"/>
  <c r="AO12" i="3"/>
  <c r="AN12" i="3"/>
  <c r="AL12" i="3"/>
  <c r="AK12" i="3"/>
  <c r="AI12" i="3"/>
  <c r="AH12" i="3"/>
  <c r="AF12" i="3"/>
  <c r="AE12" i="3"/>
  <c r="AC12" i="3"/>
  <c r="AB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L12" i="3"/>
  <c r="J12" i="3"/>
  <c r="I12" i="3"/>
  <c r="H12" i="3"/>
  <c r="G12" i="3"/>
  <c r="F12" i="3"/>
  <c r="R11" i="2"/>
  <c r="Q11" i="2"/>
  <c r="O11" i="2"/>
  <c r="N11" i="2"/>
  <c r="L11" i="2"/>
  <c r="K11" i="2"/>
  <c r="I11" i="2"/>
  <c r="H11" i="2"/>
  <c r="G11" i="2"/>
  <c r="F11" i="2"/>
  <c r="AG9" i="1"/>
  <c r="AE9" i="1"/>
  <c r="AD9" i="1"/>
  <c r="AB9" i="1"/>
  <c r="AA9" i="1"/>
  <c r="Y9" i="1"/>
  <c r="X9" i="1"/>
  <c r="V9" i="1"/>
  <c r="U9" i="1"/>
  <c r="S9" i="1"/>
  <c r="R9" i="1"/>
  <c r="P9" i="1"/>
  <c r="O9" i="1"/>
  <c r="L9" i="1"/>
  <c r="K9" i="1"/>
  <c r="J9" i="1"/>
  <c r="I9" i="1"/>
  <c r="H9" i="1"/>
  <c r="G9" i="1"/>
  <c r="F9" i="1"/>
  <c r="W15" i="3" l="1"/>
  <c r="W19" i="3"/>
  <c r="W16" i="3"/>
  <c r="W17" i="3"/>
  <c r="W18" i="3"/>
  <c r="W21" i="3"/>
  <c r="W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Yang</author>
  </authors>
  <commentList>
    <comment ref="R14" authorId="0" shapeId="0" xr:uid="{205DE959-DAD5-4192-970F-53FAB0E5518A}">
      <text>
        <r>
          <rPr>
            <b/>
            <sz val="9"/>
            <color indexed="81"/>
            <rFont val="Tahoma"/>
            <family val="2"/>
          </rPr>
          <t xml:space="preserve">the length of DataRecord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 xr:uid="{124A0DB3-FA92-4E9E-82D9-83868C05112B}">
      <text>
        <r>
          <rPr>
            <sz val="9"/>
            <color indexed="81"/>
            <rFont val="Tahoma"/>
            <family val="2"/>
          </rPr>
          <t xml:space="preserve">DataRecord Dec -&gt; Bit
Then from Left to right
the location of the  bit represents its status
</t>
        </r>
      </text>
    </comment>
    <comment ref="U14" authorId="0" shapeId="0" xr:uid="{C63FB9F0-C901-43C7-8272-9840C837020A}">
      <text>
        <r>
          <rPr>
            <b/>
            <sz val="9"/>
            <color indexed="81"/>
            <rFont val="Tahoma"/>
            <family val="2"/>
          </rPr>
          <t>Bit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0" shapeId="0" xr:uid="{5508EE3B-F0BC-4F83-9F9A-68E890F84960}">
      <text>
        <r>
          <rPr>
            <b/>
            <sz val="9"/>
            <color indexed="81"/>
            <rFont val="Tahoma"/>
            <family val="2"/>
          </rPr>
          <t>Bit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0" shapeId="0" xr:uid="{DA192133-97CA-4759-B416-BE05496AF443}">
      <text>
        <r>
          <rPr>
            <b/>
            <sz val="9"/>
            <color indexed="81"/>
            <rFont val="Tahoma"/>
            <family val="2"/>
          </rPr>
          <t>Hex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" authorId="0" shapeId="0" xr:uid="{3508C598-A05E-4BA4-9D55-BCBC1DC08AD6}">
      <text>
        <r>
          <rPr>
            <b/>
            <sz val="9"/>
            <color indexed="81"/>
            <rFont val="Tahoma"/>
            <family val="2"/>
          </rPr>
          <t>Hex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Yang</author>
  </authors>
  <commentList>
    <comment ref="H1" authorId="0" shapeId="0" xr:uid="{E2E4CA27-DA63-4214-90A9-4655DEE62131}">
      <text>
        <r>
          <rPr>
            <b/>
            <sz val="9"/>
            <color indexed="81"/>
            <rFont val="Tahoma"/>
            <family val="2"/>
          </rPr>
          <t>Fill any Value if support,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7E99497-1E9A-42F2-93A8-FA281027A7F8}">
      <text>
        <r>
          <rPr>
            <b/>
            <sz val="9"/>
            <color indexed="81"/>
            <rFont val="Tahoma"/>
            <family val="2"/>
          </rPr>
          <t>Fill the Dlc that can set  InValidDlc Fault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9BE07409-C010-45D3-A35C-DA095DB369C6}">
      <text>
        <r>
          <rPr>
            <sz val="11"/>
            <color theme="1"/>
            <rFont val="等线"/>
            <family val="2"/>
            <scheme val="minor"/>
          </rPr>
          <t xml:space="preserve">Author:
一旦填了就代表支持G列，不支持可以把这格空着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Yang</author>
  </authors>
  <commentList>
    <comment ref="I13" authorId="0" shapeId="0" xr:uid="{B6A3C583-3CB1-4771-AB5A-1A3299545DAC}">
      <text>
        <r>
          <rPr>
            <sz val="9"/>
            <color indexed="81"/>
            <rFont val="Tahoma"/>
            <family val="2"/>
          </rPr>
          <t xml:space="preserve">the Dec Value, physical value in the msg
LSB/Senssitivity/Factor in Msg
</t>
        </r>
      </text>
    </comment>
    <comment ref="P13" authorId="0" shapeId="0" xr:uid="{AC7A9425-F9CC-4B50-984B-27D495E9268E}">
      <text>
        <r>
          <rPr>
            <b/>
            <sz val="9"/>
            <color indexed="81"/>
            <rFont val="Tahoma"/>
            <family val="2"/>
          </rPr>
          <t xml:space="preserve">+ means it is unsigned data
- means it is signed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<sst xmlns="http://schemas.openxmlformats.org/spreadsheetml/2006/main" count="1284" uniqueCount="465">
  <si>
    <t>Abbreviation</t>
  </si>
  <si>
    <t>RowStart</t>
  </si>
  <si>
    <t>RowEnd</t>
  </si>
  <si>
    <t>StatusColStart</t>
  </si>
  <si>
    <t>StatusColEnd</t>
  </si>
  <si>
    <t>FaultColStart</t>
  </si>
  <si>
    <t>FaultColEnd</t>
  </si>
  <si>
    <t>CrossC</t>
  </si>
  <si>
    <t>STB</t>
  </si>
  <si>
    <t>GND</t>
  </si>
  <si>
    <t>HighRes</t>
  </si>
  <si>
    <t>LowRes</t>
  </si>
  <si>
    <t>Open</t>
  </si>
  <si>
    <t>CFG</t>
  </si>
  <si>
    <t>CycleTime</t>
  </si>
  <si>
    <t>formula</t>
  </si>
  <si>
    <t>This rows contain VBA formula</t>
  </si>
  <si>
    <t>Data</t>
  </si>
  <si>
    <t>INHERENT</t>
  </si>
  <si>
    <t>CROSS_CONNECTED</t>
  </si>
  <si>
    <t>BUSS_HI_ON</t>
  </si>
  <si>
    <t>BUSS_Lo_ON</t>
  </si>
  <si>
    <t>HRES_FAULT</t>
  </si>
  <si>
    <t>LRES_FAULT</t>
  </si>
  <si>
    <t>OPEN</t>
  </si>
  <si>
    <t>NotConfig</t>
  </si>
  <si>
    <t>LOOPSMGR_F_LOP_CROSS_CONNECT_</t>
  </si>
  <si>
    <t>LOOPSMGR_F_LOP_SHT_TO_PLUS_</t>
  </si>
  <si>
    <t>LOOPSMGR_F_LOP_SHT_TO_GND_</t>
  </si>
  <si>
    <t>LOOPSMGR_F_LOP_HIGH_RES_</t>
  </si>
  <si>
    <t>LOOPSMGR_F_LOP_LOW_RES_</t>
  </si>
  <si>
    <t>LOOPSMGR_F_LOP_OPEN_</t>
  </si>
  <si>
    <t>LOOPSMGR_F_LOP_UNEXPECTED_SQUIB_</t>
  </si>
  <si>
    <t>System HW Name</t>
  </si>
  <si>
    <t>ARiA_HW_Name</t>
  </si>
  <si>
    <t>FaultIndex</t>
  </si>
  <si>
    <t>Config</t>
  </si>
  <si>
    <t>Normal</t>
  </si>
  <si>
    <t>CrossCDTC</t>
  </si>
  <si>
    <t>CrossCQualify</t>
  </si>
  <si>
    <t>CrossCDisQualify</t>
  </si>
  <si>
    <t>STBDTC</t>
  </si>
  <si>
    <t>STBQualify</t>
  </si>
  <si>
    <t>STBDisQualify</t>
  </si>
  <si>
    <t>GNDDTC</t>
  </si>
  <si>
    <t>GNDQualify</t>
  </si>
  <si>
    <t>GNDDisQualify</t>
  </si>
  <si>
    <t>HighResDTC</t>
  </si>
  <si>
    <t>HighResQualify</t>
  </si>
  <si>
    <t>HighResDisQualify</t>
  </si>
  <si>
    <t>LowResDTC</t>
  </si>
  <si>
    <t>LowResQualify</t>
  </si>
  <si>
    <t>LowResDisQualify</t>
  </si>
  <si>
    <t>OpenDTC</t>
  </si>
  <si>
    <t>OpenQualify</t>
  </si>
  <si>
    <t>OpenDisQualify</t>
  </si>
  <si>
    <t>CFGDTC</t>
  </si>
  <si>
    <t>CFGQualify</t>
  </si>
  <si>
    <t>CFGDisQualify</t>
  </si>
  <si>
    <t>00</t>
  </si>
  <si>
    <t>Yes</t>
  </si>
  <si>
    <t>LOOP1</t>
  </si>
  <si>
    <t>01</t>
  </si>
  <si>
    <t>LOOP2</t>
  </si>
  <si>
    <t>02</t>
  </si>
  <si>
    <t>LOOP3</t>
  </si>
  <si>
    <t>03</t>
  </si>
  <si>
    <t>LOOP4</t>
  </si>
  <si>
    <t>04</t>
  </si>
  <si>
    <t>LOOP5</t>
  </si>
  <si>
    <t>05</t>
  </si>
  <si>
    <t>LOOP6</t>
  </si>
  <si>
    <t>06</t>
  </si>
  <si>
    <t>LOOP7</t>
  </si>
  <si>
    <t>07</t>
  </si>
  <si>
    <t>LOOP8</t>
  </si>
  <si>
    <t>08</t>
  </si>
  <si>
    <t>LOOP9</t>
  </si>
  <si>
    <t>09</t>
  </si>
  <si>
    <t>LOOP10</t>
  </si>
  <si>
    <t>10</t>
  </si>
  <si>
    <t>11</t>
  </si>
  <si>
    <t>RSU</t>
  </si>
  <si>
    <t>STG</t>
  </si>
  <si>
    <t>RSUMGR_F_RSU_SAT_OPEN_</t>
  </si>
  <si>
    <t>RSUMGR_F_RSU_SAT_SHT_BAT_</t>
  </si>
  <si>
    <t>STGDTC</t>
  </si>
  <si>
    <t>STGQualify</t>
  </si>
  <si>
    <t>STGDisQualify</t>
  </si>
  <si>
    <t>Left Frontal Restraints Sensor</t>
  </si>
  <si>
    <t>Right Frontal Restraints Sensor</t>
  </si>
  <si>
    <t>5</t>
  </si>
  <si>
    <t>8</t>
  </si>
  <si>
    <t>B-pillar Right Side Restraints Sensor</t>
  </si>
  <si>
    <t>B-pillar Left Side Restraints Sensor</t>
  </si>
  <si>
    <t>BBSensor</t>
  </si>
  <si>
    <t>ODSensor</t>
  </si>
  <si>
    <t>PACOSSensor</t>
  </si>
  <si>
    <t>PACOS</t>
  </si>
  <si>
    <t>TooHigh</t>
  </si>
  <si>
    <t>TooLow</t>
  </si>
  <si>
    <t>BadSensor</t>
  </si>
  <si>
    <t>SB1DCSDRVR_F_DCS_SHT_PLUS_</t>
  </si>
  <si>
    <t>100R</t>
  </si>
  <si>
    <t>400R</t>
  </si>
  <si>
    <t>FDC</t>
  </si>
  <si>
    <t>0</t>
  </si>
  <si>
    <t>1</t>
  </si>
  <si>
    <t>0x00</t>
  </si>
  <si>
    <t>0x01</t>
  </si>
  <si>
    <t>SB1DCSDRVR_F_DCS_SHT_GND_</t>
  </si>
  <si>
    <t>SB1DCSDRVR_F_DCS_TOO_HIGH_</t>
  </si>
  <si>
    <t>SB1DCSDRVR_F_DCS_TOO_LOW_</t>
  </si>
  <si>
    <t>SB1DCSDRVR_F_DCS_BAD_SENSOR_</t>
  </si>
  <si>
    <t>SB1DCSDRVR_F_DCS_OPEN_</t>
  </si>
  <si>
    <t>SB1DCSDRVR_F_DCS_CFG_</t>
  </si>
  <si>
    <t>SystemHWName</t>
  </si>
  <si>
    <t>Buckled</t>
  </si>
  <si>
    <t>UnBuckled</t>
  </si>
  <si>
    <t>StatusDID</t>
  </si>
  <si>
    <t>StatusDID_RespLength</t>
  </si>
  <si>
    <t>StatusDID_Start</t>
  </si>
  <si>
    <t>StatusDID_End</t>
  </si>
  <si>
    <t>DIDExpectBuckled</t>
  </si>
  <si>
    <t>DIDExpectUnBuckled</t>
  </si>
  <si>
    <t>StatusMessage</t>
  </si>
  <si>
    <t>StatusSignal</t>
  </si>
  <si>
    <t>MsgExpectBuckled</t>
  </si>
  <si>
    <t>MsgExpectUnBuckled</t>
  </si>
  <si>
    <t>TooHighDTC</t>
  </si>
  <si>
    <t>TooHighQualify</t>
  </si>
  <si>
    <t>TooHighDisQualify</t>
  </si>
  <si>
    <t>TooLowDTC</t>
  </si>
  <si>
    <t>TooLowQualify</t>
  </si>
  <si>
    <t>TooLowDisQualify</t>
  </si>
  <si>
    <t>BadSensorDTC</t>
  </si>
  <si>
    <t>BadSensorQualify</t>
  </si>
  <si>
    <t>BadSensorDisQualify</t>
  </si>
  <si>
    <t>SW_Channel_DCS_2</t>
  </si>
  <si>
    <t>SW_Channel_DCS_3</t>
  </si>
  <si>
    <t>Occupied</t>
  </si>
  <si>
    <t>Empty</t>
  </si>
  <si>
    <t>DIDExpectOccupied</t>
  </si>
  <si>
    <t>DIDExpectEmpty</t>
  </si>
  <si>
    <t>MsgExpectOccupied</t>
  </si>
  <si>
    <t>MsgExpectEmpty</t>
  </si>
  <si>
    <t>SW_Channel_DCS_4</t>
  </si>
  <si>
    <t>Forward</t>
  </si>
  <si>
    <t>Rearward</t>
  </si>
  <si>
    <t>DIDExpectForward</t>
  </si>
  <si>
    <t>DIDExpectRearward</t>
  </si>
  <si>
    <t>MsgExpectForward</t>
  </si>
  <si>
    <t>MsgExpectRearward</t>
  </si>
  <si>
    <t>Suppressing</t>
  </si>
  <si>
    <t>DIDExpectSuppressing</t>
  </si>
  <si>
    <t>MsgExpectSuppressing</t>
  </si>
  <si>
    <t>SW_Channel_DCS_1</t>
  </si>
  <si>
    <t>LostComm</t>
  </si>
  <si>
    <t>LostCommDTC</t>
  </si>
  <si>
    <t>SensorColStart</t>
  </si>
  <si>
    <t>SensorColEnd</t>
  </si>
  <si>
    <t>DTCColStart</t>
  </si>
  <si>
    <t>DTCColEnd</t>
  </si>
  <si>
    <t>Data/ms</t>
  </si>
  <si>
    <t>CrashSeverityLevel</t>
  </si>
  <si>
    <t>CrashType</t>
  </si>
  <si>
    <t>SeverityLevel</t>
  </si>
  <si>
    <t>Time</t>
  </si>
  <si>
    <t>SMI660_X</t>
  </si>
  <si>
    <t>SMI660_Y</t>
  </si>
  <si>
    <t>FRSU_L</t>
  </si>
  <si>
    <t>FRSU_R</t>
  </si>
  <si>
    <t>SRSU_L</t>
  </si>
  <si>
    <t>SRSU_R</t>
  </si>
  <si>
    <t>PRSU_L</t>
  </si>
  <si>
    <t>PRSU_R</t>
  </si>
  <si>
    <t>SMI720_LowGZ</t>
  </si>
  <si>
    <t>SMI720_RollRate</t>
  </si>
  <si>
    <t>DrFrontAB</t>
  </si>
  <si>
    <t>PaFrontAB</t>
  </si>
  <si>
    <t>DrCurtainAB</t>
  </si>
  <si>
    <t>PaCurtainAB</t>
  </si>
  <si>
    <t>RearDrPT</t>
  </si>
  <si>
    <t>RearPaPT</t>
  </si>
  <si>
    <t>EDRDTC</t>
  </si>
  <si>
    <t>CrashDTC</t>
  </si>
  <si>
    <t>CrashCurves</t>
  </si>
  <si>
    <t>DTC</t>
  </si>
  <si>
    <t>LSB=g * sensitivity</t>
  </si>
  <si>
    <t>IMU</t>
  </si>
  <si>
    <t>SMI860_X</t>
  </si>
  <si>
    <t>SMI860_Y</t>
  </si>
  <si>
    <t>SMI860_Z</t>
  </si>
  <si>
    <t>SMI860_Yaw</t>
  </si>
  <si>
    <t>SMI800_RollRate</t>
  </si>
  <si>
    <t>Sensitivity</t>
  </si>
  <si>
    <t>Factor</t>
  </si>
  <si>
    <t>ExpectData</t>
  </si>
  <si>
    <t>Tolerance</t>
  </si>
  <si>
    <t>Msg</t>
  </si>
  <si>
    <t>Signal</t>
  </si>
  <si>
    <t>SignalLength</t>
  </si>
  <si>
    <t>IMUCurves</t>
  </si>
  <si>
    <t>CrashName</t>
  </si>
  <si>
    <t>Type</t>
  </si>
  <si>
    <t>RSUMGR_F_RSU_SAT_SHT_GND_</t>
    <phoneticPr fontId="21" type="noConversion"/>
  </si>
  <si>
    <t>LoopColStart</t>
    <phoneticPr fontId="21" type="noConversion"/>
  </si>
  <si>
    <t>LoopColEnd</t>
    <phoneticPr fontId="21" type="noConversion"/>
  </si>
  <si>
    <t>DeployLoops</t>
    <phoneticPr fontId="21" type="noConversion"/>
  </si>
  <si>
    <t>InValidSgDTC</t>
    <phoneticPr fontId="21" type="noConversion"/>
  </si>
  <si>
    <t>InValidDlc</t>
    <phoneticPr fontId="21" type="noConversion"/>
  </si>
  <si>
    <t>InValidDlcQualify</t>
    <phoneticPr fontId="21" type="noConversion"/>
  </si>
  <si>
    <t>InValidDlcDisQualify</t>
    <phoneticPr fontId="21" type="noConversion"/>
  </si>
  <si>
    <t>InValidSgDisQualify</t>
    <phoneticPr fontId="21" type="noConversion"/>
  </si>
  <si>
    <t>InValidDlcDTC</t>
    <phoneticPr fontId="21" type="noConversion"/>
  </si>
  <si>
    <t>Lamps</t>
    <phoneticPr fontId="21" type="noConversion"/>
  </si>
  <si>
    <t>InValidSgQualify</t>
    <phoneticPr fontId="21" type="noConversion"/>
  </si>
  <si>
    <t>StatusDID_Start</t>
    <phoneticPr fontId="21" type="noConversion"/>
  </si>
  <si>
    <t>DIDExpectNotSuppressing</t>
    <phoneticPr fontId="21" type="noConversion"/>
  </si>
  <si>
    <t>MsgExpectNotSuppressing</t>
    <phoneticPr fontId="21" type="noConversion"/>
  </si>
  <si>
    <t>LostCommQualify</t>
    <phoneticPr fontId="21" type="noConversion"/>
  </si>
  <si>
    <t>LostCommDisQualify</t>
    <phoneticPr fontId="21" type="noConversion"/>
  </si>
  <si>
    <t>PaSideAB</t>
    <phoneticPr fontId="21" type="noConversion"/>
  </si>
  <si>
    <t>DrSideAB</t>
    <phoneticPr fontId="21" type="noConversion"/>
  </si>
  <si>
    <t>StatusSignal</t>
    <phoneticPr fontId="21" type="noConversion"/>
  </si>
  <si>
    <t>StatusMessage</t>
    <phoneticPr fontId="21" type="noConversion"/>
  </si>
  <si>
    <t>Airbag driver side frontal 1st stage Loop Test</t>
  </si>
  <si>
    <t>Airbag driver frontal 1st stage Loop Test</t>
  </si>
  <si>
    <t>Airbag passenger side frontal 1st stage Loop Test</t>
  </si>
  <si>
    <t>Airbag passenger frontal 1st stage Loop Test</t>
  </si>
  <si>
    <t>Sidebag (curtain) - left side Loop Test</t>
  </si>
  <si>
    <t>Sidebag (curtain) - right side Loop Test</t>
  </si>
  <si>
    <t>1st pretensioner passenger side Loop Test</t>
  </si>
  <si>
    <t>1st pretensioner rear driver side Loop Test</t>
  </si>
  <si>
    <t>1st pretensioner rear passenger side Loop Test</t>
  </si>
  <si>
    <t>DrFrontAB</t>
    <phoneticPr fontId="21" type="noConversion"/>
  </si>
  <si>
    <t>PaFrontAB</t>
    <phoneticPr fontId="21" type="noConversion"/>
  </si>
  <si>
    <t>DrPT1</t>
    <phoneticPr fontId="21" type="noConversion"/>
  </si>
  <si>
    <t>DrCurtainAB</t>
    <phoneticPr fontId="21" type="noConversion"/>
  </si>
  <si>
    <t>PaPT1</t>
  </si>
  <si>
    <t>RearDrPT</t>
    <phoneticPr fontId="21" type="noConversion"/>
  </si>
  <si>
    <t>RearPaPT</t>
    <phoneticPr fontId="21" type="noConversion"/>
  </si>
  <si>
    <t>Passenger Side PRSU Sensor</t>
  </si>
  <si>
    <t>Driver Sdie PRSU Sensor</t>
  </si>
  <si>
    <t>SRSU_L</t>
    <phoneticPr fontId="21" type="noConversion"/>
  </si>
  <si>
    <t>PRSU_R</t>
    <phoneticPr fontId="21" type="noConversion"/>
  </si>
  <si>
    <t>SRSU_R</t>
    <phoneticPr fontId="21" type="noConversion"/>
  </si>
  <si>
    <t>PRSU_L</t>
    <phoneticPr fontId="21" type="noConversion"/>
  </si>
  <si>
    <t>FRSU_L</t>
    <phoneticPr fontId="21" type="noConversion"/>
  </si>
  <si>
    <t>1</t>
    <phoneticPr fontId="21" type="noConversion"/>
  </si>
  <si>
    <t>0</t>
    <phoneticPr fontId="21" type="noConversion"/>
  </si>
  <si>
    <t>2</t>
    <phoneticPr fontId="21" type="noConversion"/>
  </si>
  <si>
    <t>3</t>
    <phoneticPr fontId="21" type="noConversion"/>
  </si>
  <si>
    <t>4</t>
    <phoneticPr fontId="21" type="noConversion"/>
  </si>
  <si>
    <t>5</t>
    <phoneticPr fontId="21" type="noConversion"/>
  </si>
  <si>
    <t>8</t>
    <phoneticPr fontId="21" type="noConversion"/>
  </si>
  <si>
    <t>6</t>
    <phoneticPr fontId="21" type="noConversion"/>
  </si>
  <si>
    <t>Front Driver Seatbelt Buckle Switch</t>
  </si>
  <si>
    <t>Passenger Seatbelt buckle Switch+SBR</t>
  </si>
  <si>
    <t>BB2L</t>
  </si>
  <si>
    <t>BB2M</t>
  </si>
  <si>
    <t>BB1L</t>
  </si>
  <si>
    <t>BB2R</t>
  </si>
  <si>
    <t>BB1R</t>
  </si>
  <si>
    <t>SRS_DriverSeatBeltSt</t>
  </si>
  <si>
    <t>SRS_PsngrSeatBeltSt</t>
  </si>
  <si>
    <t>ID0x260</t>
  </si>
  <si>
    <t>BCS_2</t>
  </si>
  <si>
    <t>0x260</t>
  </si>
  <si>
    <t>BCS_VehSpd</t>
    <phoneticPr fontId="21" type="noConversion"/>
  </si>
  <si>
    <t>Yes</t>
    <phoneticPr fontId="21" type="noConversion"/>
  </si>
  <si>
    <t>COM_F_LOST_COMM_BCS_0_define</t>
    <phoneticPr fontId="21" type="noConversion"/>
  </si>
  <si>
    <t>COM_BCS_SIGNAL_DLC_INVALID_0_define</t>
    <phoneticPr fontId="21" type="noConversion"/>
  </si>
  <si>
    <t>BCS_VehSpdVD</t>
  </si>
  <si>
    <t>0x00</t>
    <phoneticPr fontId="21" type="noConversion"/>
  </si>
  <si>
    <t>FRONT_LEVEL0</t>
    <phoneticPr fontId="21" type="noConversion"/>
  </si>
  <si>
    <t>FRONT_LEVEL1</t>
  </si>
  <si>
    <t>FRONT_LEVEL2</t>
  </si>
  <si>
    <t>FRONT_LEVEL3</t>
  </si>
  <si>
    <t>FRONT_LEVEL4</t>
  </si>
  <si>
    <t>FRONT_LEVEL5</t>
  </si>
  <si>
    <t>FRONT_LEVEL6</t>
  </si>
  <si>
    <t>FRONT_LEVEL7</t>
  </si>
  <si>
    <t>LEFT_SIDE_LEVEL_0</t>
    <phoneticPr fontId="21" type="noConversion"/>
  </si>
  <si>
    <t>LEFT_SIDE_LEVEL_1</t>
  </si>
  <si>
    <t>LEFT_SIDE_LEVEL_2</t>
  </si>
  <si>
    <t>LEFT_SIDE_LEVEL_3</t>
  </si>
  <si>
    <t>LEFT_SIDE_LEVEL_4</t>
  </si>
  <si>
    <t>LEFT_SIDE_LEVEL_5</t>
  </si>
  <si>
    <t>LEFT_SIDE_LEVEL_6</t>
  </si>
  <si>
    <t>LEFT_SIDE_LEVEL_7</t>
  </si>
  <si>
    <t>RIGHT_SIDE_LEVEL_0</t>
    <phoneticPr fontId="21" type="noConversion"/>
  </si>
  <si>
    <t>RIGHT_SIDE_LEVEL_1</t>
  </si>
  <si>
    <t>RIGHT_SIDE_LEVEL_2</t>
  </si>
  <si>
    <t>RIGHT_SIDE_LEVEL_3</t>
  </si>
  <si>
    <t>RIGHT_SIDE_LEVEL_4</t>
  </si>
  <si>
    <t>RIGHT_SIDE_LEVEL_5</t>
  </si>
  <si>
    <t>RIGHT_SIDE_LEVEL_6</t>
  </si>
  <si>
    <t>RIGHT_SIDE_LEVEL_7</t>
  </si>
  <si>
    <t>REAR_LEVEL0</t>
    <phoneticPr fontId="21" type="noConversion"/>
  </si>
  <si>
    <t>REAR_LEVEL1</t>
    <phoneticPr fontId="21" type="noConversion"/>
  </si>
  <si>
    <t>REAR_LEVEL2</t>
    <phoneticPr fontId="21" type="noConversion"/>
  </si>
  <si>
    <t>REAR_LEVEL3</t>
    <phoneticPr fontId="21" type="noConversion"/>
  </si>
  <si>
    <t>LEFT_SIDE_LEVEL_P_0</t>
    <phoneticPr fontId="21" type="noConversion"/>
  </si>
  <si>
    <t>LEFT_SIDE_LEVEL_P_1</t>
    <phoneticPr fontId="21" type="noConversion"/>
  </si>
  <si>
    <t>LEFT_SIDE_LEVEL_P_2</t>
    <phoneticPr fontId="21" type="noConversion"/>
  </si>
  <si>
    <t>LEFT_SIDE_LEVEL_P_3</t>
    <phoneticPr fontId="21" type="noConversion"/>
  </si>
  <si>
    <t>LEFT_SIDE_LEVEL_P_4</t>
    <phoneticPr fontId="21" type="noConversion"/>
  </si>
  <si>
    <t>LEFT_SIDE_LEVEL_P_5</t>
    <phoneticPr fontId="21" type="noConversion"/>
  </si>
  <si>
    <t>LEFT_SIDE_LEVEL_P_6</t>
    <phoneticPr fontId="21" type="noConversion"/>
  </si>
  <si>
    <t>LEFT_SIDE_LEVEL_P_7</t>
    <phoneticPr fontId="21" type="noConversion"/>
  </si>
  <si>
    <t>RIGHT_SIDE_LEVEL_P_0</t>
    <phoneticPr fontId="21" type="noConversion"/>
  </si>
  <si>
    <t>RIGHT_SIDE_LEVEL_P_1</t>
    <phoneticPr fontId="21" type="noConversion"/>
  </si>
  <si>
    <t>RIGHT_SIDE_LEVEL_P_2</t>
    <phoneticPr fontId="21" type="noConversion"/>
  </si>
  <si>
    <t>RIGHT_SIDE_LEVEL_P_3</t>
    <phoneticPr fontId="21" type="noConversion"/>
  </si>
  <si>
    <t>RIGHT_SIDE_LEVEL_P_4</t>
    <phoneticPr fontId="21" type="noConversion"/>
  </si>
  <si>
    <t>RIGHT_SIDE_LEVEL_P_5</t>
    <phoneticPr fontId="21" type="noConversion"/>
  </si>
  <si>
    <t>RIGHT_SIDE_LEVEL_P_6</t>
    <phoneticPr fontId="21" type="noConversion"/>
  </si>
  <si>
    <t>RIGHT_SIDE_LEVEL_P_7</t>
    <phoneticPr fontId="21" type="noConversion"/>
  </si>
  <si>
    <t>50</t>
    <phoneticPr fontId="21" type="noConversion"/>
  </si>
  <si>
    <t>DrPT1</t>
  </si>
  <si>
    <t>RSTEDR_F_EDR_LOCKED_EVENT_0_define</t>
    <phoneticPr fontId="21" type="noConversion"/>
  </si>
  <si>
    <t>CSHDTCMGR_F_CRASH_DETECT_FRONT_0_define</t>
    <phoneticPr fontId="21" type="noConversion"/>
  </si>
  <si>
    <t>CSHDTCMGR_F_CRASH_DETECT_SIDE_LEFT_0_define</t>
    <phoneticPr fontId="21" type="noConversion"/>
  </si>
  <si>
    <t>DrSideAB</t>
  </si>
  <si>
    <t>CSHDTCMGR_F_CRASH_DETECT_SIDE_RIGHT_0_define</t>
    <phoneticPr fontId="21" type="noConversion"/>
  </si>
  <si>
    <t>CSHDTCMGR_F_CRASH_DETECT_REAR_0_define</t>
    <phoneticPr fontId="21" type="noConversion"/>
  </si>
  <si>
    <t>LOOP11</t>
  </si>
  <si>
    <t>LOOP12</t>
  </si>
  <si>
    <t>DrKnee</t>
    <phoneticPr fontId="21" type="noConversion"/>
  </si>
  <si>
    <t>1st pretensioner driver side Loop Test</t>
    <phoneticPr fontId="21" type="noConversion"/>
  </si>
  <si>
    <t>Driver Knee Loop Test</t>
    <phoneticPr fontId="21" type="noConversion"/>
  </si>
  <si>
    <t>2nd pretensioner driver side Loop Test</t>
    <phoneticPr fontId="21" type="noConversion"/>
  </si>
  <si>
    <t>SW_Channel_DCS_5</t>
  </si>
  <si>
    <t>SW_Channel_DCS_6</t>
  </si>
  <si>
    <t>BB3L</t>
    <phoneticPr fontId="21" type="noConversion"/>
  </si>
  <si>
    <t>3rd Row Left Seatbelt Buckle Switch</t>
    <phoneticPr fontId="21" type="noConversion"/>
  </si>
  <si>
    <t>3rd Row Right Seatbelt Buckle Switch</t>
    <phoneticPr fontId="21" type="noConversion"/>
  </si>
  <si>
    <t>2nd Row Left Seatbelt Buckle Switch</t>
    <phoneticPr fontId="21" type="noConversion"/>
  </si>
  <si>
    <t>2nd Row Middle Seatbelt Buckle Switch</t>
    <phoneticPr fontId="21" type="noConversion"/>
  </si>
  <si>
    <t>2nd Row Right Seatbelt Buckle Switch</t>
    <phoneticPr fontId="21" type="noConversion"/>
  </si>
  <si>
    <t>200R</t>
    <phoneticPr fontId="21" type="noConversion"/>
  </si>
  <si>
    <t>SRS_Row2LeftSeatBeltSt</t>
    <phoneticPr fontId="21" type="noConversion"/>
  </si>
  <si>
    <t>SRS_Row2RightSeatBeltSt</t>
    <phoneticPr fontId="21" type="noConversion"/>
  </si>
  <si>
    <t>SRS_Row2MiddleSeatBeltSt</t>
    <phoneticPr fontId="21" type="noConversion"/>
  </si>
  <si>
    <t>SRS_Row3LeftSeatBeltSt</t>
    <phoneticPr fontId="21" type="noConversion"/>
  </si>
  <si>
    <t>SRS_Row3RightSeatBeltSt</t>
    <phoneticPr fontId="21" type="noConversion"/>
  </si>
  <si>
    <t>ENS</t>
    <phoneticPr fontId="21" type="noConversion"/>
  </si>
  <si>
    <t>0</t>
    <phoneticPr fontId="21" type="noConversion"/>
  </si>
  <si>
    <t>Yes</t>
    <phoneticPr fontId="21" type="noConversion"/>
  </si>
  <si>
    <t>STB</t>
    <phoneticPr fontId="21" type="noConversion"/>
  </si>
  <si>
    <t>GND</t>
    <phoneticPr fontId="21" type="noConversion"/>
  </si>
  <si>
    <t>Open</t>
    <phoneticPr fontId="21" type="noConversion"/>
  </si>
  <si>
    <t>DrKnee</t>
    <phoneticPr fontId="21" type="noConversion"/>
  </si>
  <si>
    <t>DrPT2</t>
    <phoneticPr fontId="21" type="noConversion"/>
  </si>
  <si>
    <t>ACU_SRS_2</t>
    <phoneticPr fontId="21" type="noConversion"/>
  </si>
  <si>
    <t>SW_Channel_DCS_0</t>
    <phoneticPr fontId="21" type="noConversion"/>
  </si>
  <si>
    <t>FDC0</t>
    <phoneticPr fontId="21" type="noConversion"/>
  </si>
  <si>
    <t>FDC1</t>
    <phoneticPr fontId="21" type="noConversion"/>
  </si>
  <si>
    <t>FDC3</t>
    <phoneticPr fontId="21" type="noConversion"/>
  </si>
  <si>
    <t>FDC4</t>
    <phoneticPr fontId="21" type="noConversion"/>
  </si>
  <si>
    <t>FDC5</t>
    <phoneticPr fontId="21" type="noConversion"/>
  </si>
  <si>
    <t>FDC6</t>
    <phoneticPr fontId="21" type="noConversion"/>
  </si>
  <si>
    <t>FDC8</t>
    <phoneticPr fontId="21" type="noConversion"/>
  </si>
  <si>
    <t>SB1DCSDRVR_F_DCS_CROSS_CONNECT_</t>
    <phoneticPr fontId="21" type="noConversion"/>
  </si>
  <si>
    <t>RSUMGR_F_RSU_SAT_SHT_BAT_0_0_define,RSUMGR_F_RSU_SAT_SHT_BAT_2_0_define</t>
    <phoneticPr fontId="21" type="noConversion"/>
  </si>
  <si>
    <t>RSUMGR_F_RSU_SAT_SHT_BAT_3_0_define,RSUMGR_F_RSU_SAT_SHT_BAT_5_0_define</t>
    <phoneticPr fontId="21" type="noConversion"/>
  </si>
  <si>
    <t>RSUMGR_F_RSU_SAT_SHT_GND_0_0_define,RSUMGR_F_RSU_SAT_SHT_GND_2_0_define</t>
    <phoneticPr fontId="21" type="noConversion"/>
  </si>
  <si>
    <t>RSUMGR_F_RSU_SAT_SHT_GND_3_0_define,RSUMGR_F_RSU_SAT_SHT_GND_5_0_define</t>
    <phoneticPr fontId="21" type="noConversion"/>
  </si>
  <si>
    <t>DrKnee</t>
    <phoneticPr fontId="21" type="noConversion"/>
  </si>
  <si>
    <t>50</t>
  </si>
  <si>
    <t>FRONT</t>
  </si>
  <si>
    <t>SideL</t>
  </si>
  <si>
    <t>SideR</t>
  </si>
  <si>
    <t>Rear</t>
  </si>
  <si>
    <t>Message</t>
  </si>
  <si>
    <t>Signal_Value</t>
  </si>
  <si>
    <t>3200,3600</t>
  </si>
  <si>
    <t>2000,3000</t>
    <phoneticPr fontId="21" type="noConversion"/>
  </si>
  <si>
    <t>500,1000</t>
    <phoneticPr fontId="21" type="noConversion"/>
  </si>
  <si>
    <t>560,1000</t>
    <phoneticPr fontId="21" type="noConversion"/>
  </si>
  <si>
    <t>1800,2000</t>
    <phoneticPr fontId="21" type="noConversion"/>
  </si>
  <si>
    <t>800,1200</t>
    <phoneticPr fontId="21" type="noConversion"/>
  </si>
  <si>
    <t>Unsigned</t>
    <phoneticPr fontId="21" type="noConversion"/>
  </si>
  <si>
    <t>Offset</t>
    <phoneticPr fontId="2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</si>
  <si>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</si>
  <si>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</si>
  <si>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</si>
  <si>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</si>
  <si>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</si>
  <si>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</si>
  <si>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</si>
  <si>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</si>
  <si>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</si>
  <si>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</si>
  <si>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</si>
  <si>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</si>
  <si>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</si>
  <si>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</si>
  <si>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RIGHT_SIDE_LEVEL_P_7</t>
  </si>
  <si>
    <t>DrPT2</t>
  </si>
  <si>
    <t>DataScale</t>
  </si>
  <si>
    <t>3200,3500</t>
  </si>
  <si>
    <t>Test1</t>
  </si>
  <si>
    <t>Test2</t>
  </si>
  <si>
    <t>30</t>
  </si>
  <si>
    <t>Msg1</t>
  </si>
  <si>
    <t>Signal1</t>
  </si>
  <si>
    <t>Signal2</t>
  </si>
  <si>
    <t>+</t>
  </si>
  <si>
    <t>-</t>
  </si>
  <si>
    <t>STSensor</t>
  </si>
  <si>
    <t>BB3R</t>
  </si>
  <si>
    <t>Seat Track Sensor</t>
  </si>
  <si>
    <t>NotSuppressing</t>
  </si>
  <si>
    <t>BeltBuckledSenso</t>
  </si>
  <si>
    <t>Loop</t>
  </si>
  <si>
    <t>CrashOutput</t>
  </si>
  <si>
    <t>ENS</t>
  </si>
  <si>
    <t>0x10AB</t>
  </si>
  <si>
    <t>Release Note</t>
    <phoneticPr fontId="25" type="noConversion"/>
  </si>
  <si>
    <t>No</t>
    <phoneticPr fontId="25" type="noConversion"/>
  </si>
  <si>
    <t>Date</t>
    <phoneticPr fontId="25" type="noConversion"/>
  </si>
  <si>
    <t>Release Detail</t>
    <phoneticPr fontId="25" type="noConversion"/>
  </si>
  <si>
    <t>Found issues</t>
    <phoneticPr fontId="25" type="noConversion"/>
  </si>
  <si>
    <t>Plan</t>
    <phoneticPr fontId="25" type="noConversion"/>
  </si>
  <si>
    <t>Author</t>
    <phoneticPr fontId="21" type="noConversion"/>
  </si>
  <si>
    <t>Victor Yang</t>
    <phoneticPr fontId="25" type="noConversion"/>
  </si>
  <si>
    <t>V1.6</t>
    <phoneticPr fontId="21" type="noConversion"/>
  </si>
  <si>
    <t>Modify the sheet for DCS/Loop/RSU/ENS/Lamps,Remove unnecessary information</t>
    <phoneticPr fontId="21" type="noConversion"/>
  </si>
  <si>
    <t>Communication sheet, add test case if not support lost communication fault, invalid DLC fault,invalid Signal fault</t>
    <phoneticPr fontId="21" type="noConversion"/>
  </si>
  <si>
    <t xml:space="preserve">Crash/CreateCurves: for the sensor data, if the value is 0, don't need to fill 0 manually </t>
    <phoneticPr fontId="21" type="noConversion"/>
  </si>
  <si>
    <t>SystemHWName</t>
    <phoneticPr fontId="21" type="noConversion"/>
  </si>
  <si>
    <t>V1.</t>
    <phoneticPr fontId="21" type="noConversion"/>
  </si>
  <si>
    <t>Communication sheet fix bugs: when no mutil index will can't generate successfully</t>
    <phoneticPr fontId="21" type="noConversion"/>
  </si>
  <si>
    <t>TestObjectStr</t>
    <phoneticPr fontId="5" type="noConversion"/>
  </si>
  <si>
    <t>Project</t>
    <phoneticPr fontId="1" type="noConversion"/>
  </si>
  <si>
    <t>SetObjectFunction</t>
    <phoneticPr fontId="5" type="noConversion"/>
  </si>
  <si>
    <t>ActiveFault_Args</t>
    <phoneticPr fontId="5" type="noConversion"/>
  </si>
  <si>
    <t>QualifyTime</t>
    <phoneticPr fontId="5" type="noConversion"/>
  </si>
  <si>
    <t>DisQualifyTime</t>
    <phoneticPr fontId="5" type="noConversion"/>
  </si>
  <si>
    <t>DTC</t>
    <phoneticPr fontId="5" type="noConversion"/>
  </si>
  <si>
    <t>HistoricFault_Args</t>
    <phoneticPr fontId="5" type="noConversion"/>
  </si>
  <si>
    <t>ScriptTemplate</t>
    <phoneticPr fontId="5" type="noConversion"/>
  </si>
  <si>
    <t>Power_Over</t>
    <phoneticPr fontId="1" type="noConversion"/>
  </si>
  <si>
    <t>GWM_P0102</t>
    <phoneticPr fontId="1" type="noConversion"/>
  </si>
  <si>
    <t>SetVoltage</t>
    <phoneticPr fontId="1" type="noConversion"/>
  </si>
  <si>
    <t>18</t>
    <phoneticPr fontId="1" type="noConversion"/>
  </si>
  <si>
    <t>5000,10000</t>
    <phoneticPr fontId="1" type="noConversion"/>
  </si>
  <si>
    <t>POWER_OVER</t>
    <phoneticPr fontId="1" type="noConversion"/>
  </si>
  <si>
    <t>12</t>
    <phoneticPr fontId="1" type="noConversion"/>
  </si>
  <si>
    <t>Power_VoltageFault.ts</t>
    <phoneticPr fontId="1" type="noConversion"/>
  </si>
  <si>
    <t>Power_Under</t>
    <phoneticPr fontId="1" type="noConversion"/>
  </si>
  <si>
    <t>ExpectResult</t>
    <phoneticPr fontId="21" type="noConversion"/>
  </si>
  <si>
    <t>ConfigStart</t>
    <phoneticPr fontId="21" type="noConversion"/>
  </si>
  <si>
    <t>ConfigEnd</t>
    <phoneticPr fontId="21" type="noConversion"/>
  </si>
  <si>
    <t>Config</t>
    <phoneticPr fontId="21" type="noConversion"/>
  </si>
  <si>
    <t>Abbreviation</t>
    <phoneticPr fontId="21" type="noConversion"/>
  </si>
  <si>
    <t>Frame</t>
    <phoneticPr fontId="21" type="noConversion"/>
  </si>
  <si>
    <t>FrameID</t>
    <phoneticPr fontId="21" type="noConversion"/>
  </si>
  <si>
    <t>FrameDLC</t>
    <phoneticPr fontId="21" type="noConversion"/>
  </si>
  <si>
    <t>PDU</t>
    <phoneticPr fontId="21" type="noConversion"/>
  </si>
  <si>
    <t>HeaderID</t>
    <phoneticPr fontId="21" type="noConversion"/>
  </si>
  <si>
    <t>Signal</t>
    <phoneticPr fontId="21" type="noConversion"/>
  </si>
  <si>
    <t>InValidValue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</si>
</sst>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9" x14ac:knownFonts="1">
    <font>
      <sz val="11"/>
      <color theme="1"/>
      <name val="等线"/>
      <family val="2"/>
      <scheme val="minor"/>
    </font>
    <font>
      <b/>
      <sz val="10"/>
      <name val="Arial"/>
      <family val="2"/>
    </font>
    <font>
      <b/>
      <sz val="10"/>
      <name val="Microsoft Sans Serif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等线"/>
      <family val="2"/>
      <scheme val="minor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sz val="11"/>
      <color rgb="FFFF0000"/>
      <name val="Arial"/>
      <family val="2"/>
    </font>
    <font>
      <b/>
      <sz val="10"/>
      <color rgb="FF7030A0"/>
      <name val="Microsoft Sans Serif"/>
      <family val="2"/>
    </font>
    <font>
      <sz val="11"/>
      <color theme="1"/>
      <name val="Barlow"/>
    </font>
    <font>
      <sz val="12"/>
      <color theme="1"/>
      <name val="Barlow"/>
    </font>
    <font>
      <b/>
      <sz val="10"/>
      <color rgb="FFFF0000"/>
      <name val="Microsoft Sans Serif"/>
      <family val="2"/>
    </font>
    <font>
      <sz val="10"/>
      <color rgb="FFFF0000"/>
      <name val="Arial"/>
      <family val="2"/>
    </font>
    <font>
      <sz val="11"/>
      <color theme="1"/>
      <name val="宋体"/>
      <family val="2"/>
      <charset val="134"/>
    </font>
    <font>
      <b/>
      <sz val="14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27" fillId="0" borderId="0">
      <alignment vertical="center"/>
    </xf>
  </cellStyleXfs>
  <cellXfs count="207">
    <xf numFmtId="0" fontId="0" fillId="0" borderId="0" xfId="0"/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49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6" fillId="2" borderId="0" xfId="0" applyNumberFormat="1" applyFont="1" applyFill="1"/>
    <xf numFmtId="0" fontId="6" fillId="2" borderId="0" xfId="0" applyFont="1" applyFill="1" applyAlignment="1">
      <alignment horizontal="left" vertical="center"/>
    </xf>
    <xf numFmtId="0" fontId="6" fillId="2" borderId="0" xfId="0" applyFont="1" applyFill="1"/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49" fontId="6" fillId="2" borderId="3" xfId="0" applyNumberFormat="1" applyFont="1" applyFill="1" applyBorder="1"/>
    <xf numFmtId="49" fontId="9" fillId="3" borderId="4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center"/>
    </xf>
    <xf numFmtId="0" fontId="6" fillId="2" borderId="4" xfId="0" applyFont="1" applyFill="1" applyBorder="1"/>
    <xf numFmtId="49" fontId="6" fillId="2" borderId="8" xfId="0" applyNumberFormat="1" applyFont="1" applyFill="1" applyBorder="1"/>
    <xf numFmtId="49" fontId="8" fillId="2" borderId="2" xfId="0" applyNumberFormat="1" applyFont="1" applyFill="1" applyBorder="1"/>
    <xf numFmtId="49" fontId="6" fillId="2" borderId="2" xfId="0" applyNumberFormat="1" applyFont="1" applyFill="1" applyBorder="1"/>
    <xf numFmtId="0" fontId="9" fillId="4" borderId="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7" fillId="2" borderId="0" xfId="0" applyNumberFormat="1" applyFont="1" applyFill="1"/>
    <xf numFmtId="0" fontId="7" fillId="2" borderId="0" xfId="0" applyFont="1" applyFill="1"/>
    <xf numFmtId="49" fontId="7" fillId="2" borderId="6" xfId="0" applyNumberFormat="1" applyFont="1" applyFill="1" applyBorder="1"/>
    <xf numFmtId="49" fontId="7" fillId="2" borderId="3" xfId="0" applyNumberFormat="1" applyFont="1" applyFill="1" applyBorder="1"/>
    <xf numFmtId="0" fontId="7" fillId="2" borderId="4" xfId="0" applyFont="1" applyFill="1" applyBorder="1"/>
    <xf numFmtId="49" fontId="7" fillId="2" borderId="8" xfId="0" applyNumberFormat="1" applyFont="1" applyFill="1" applyBorder="1"/>
    <xf numFmtId="0" fontId="2" fillId="3" borderId="2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vertical="center"/>
    </xf>
    <xf numFmtId="49" fontId="7" fillId="5" borderId="10" xfId="0" applyNumberFormat="1" applyFont="1" applyFill="1" applyBorder="1"/>
    <xf numFmtId="0" fontId="9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0" fillId="3" borderId="5" xfId="0" applyFont="1" applyFill="1" applyBorder="1" applyAlignment="1">
      <alignment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49" fontId="15" fillId="3" borderId="1" xfId="0" applyNumberFormat="1" applyFont="1" applyFill="1" applyBorder="1" applyAlignment="1">
      <alignment vertical="center"/>
    </xf>
    <xf numFmtId="49" fontId="15" fillId="3" borderId="5" xfId="0" applyNumberFormat="1" applyFont="1" applyFill="1" applyBorder="1" applyAlignment="1">
      <alignment vertical="center"/>
    </xf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/>
    <xf numFmtId="49" fontId="3" fillId="2" borderId="3" xfId="0" applyNumberFormat="1" applyFont="1" applyFill="1" applyBorder="1" applyAlignment="1">
      <alignment horizontal="left" vertical="center"/>
    </xf>
    <xf numFmtId="0" fontId="4" fillId="3" borderId="2" xfId="0" applyFont="1" applyFill="1" applyBorder="1"/>
    <xf numFmtId="0" fontId="5" fillId="3" borderId="2" xfId="0" quotePrefix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16" fillId="3" borderId="8" xfId="0" applyFont="1" applyFill="1" applyBorder="1"/>
    <xf numFmtId="0" fontId="0" fillId="5" borderId="1" xfId="0" applyFill="1" applyBorder="1"/>
    <xf numFmtId="49" fontId="9" fillId="3" borderId="0" xfId="0" applyNumberFormat="1" applyFont="1" applyFill="1" applyAlignment="1">
      <alignment horizontal="left" vertical="center"/>
    </xf>
    <xf numFmtId="49" fontId="2" fillId="0" borderId="11" xfId="0" applyNumberFormat="1" applyFont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0" fillId="2" borderId="0" xfId="0" applyNumberFormat="1" applyFill="1"/>
    <xf numFmtId="49" fontId="0" fillId="6" borderId="4" xfId="0" applyNumberFormat="1" applyFill="1" applyBorder="1"/>
    <xf numFmtId="49" fontId="0" fillId="2" borderId="4" xfId="0" applyNumberFormat="1" applyFill="1" applyBorder="1"/>
    <xf numFmtId="49" fontId="0" fillId="2" borderId="1" xfId="0" applyNumberFormat="1" applyFill="1" applyBorder="1"/>
    <xf numFmtId="49" fontId="3" fillId="2" borderId="0" xfId="0" applyNumberFormat="1" applyFont="1" applyFill="1" applyAlignment="1">
      <alignment horizontal="left" vertical="center"/>
    </xf>
    <xf numFmtId="49" fontId="16" fillId="3" borderId="8" xfId="0" applyNumberFormat="1" applyFont="1" applyFill="1" applyBorder="1"/>
    <xf numFmtId="49" fontId="9" fillId="3" borderId="2" xfId="0" applyNumberFormat="1" applyFont="1" applyFill="1" applyBorder="1" applyAlignment="1">
      <alignment horizontal="left" vertical="center"/>
    </xf>
    <xf numFmtId="49" fontId="3" fillId="2" borderId="0" xfId="0" applyNumberFormat="1" applyFont="1" applyFill="1"/>
    <xf numFmtId="0" fontId="4" fillId="6" borderId="2" xfId="0" applyFont="1" applyFill="1" applyBorder="1"/>
    <xf numFmtId="49" fontId="4" fillId="6" borderId="2" xfId="0" applyNumberFormat="1" applyFont="1" applyFill="1" applyBorder="1"/>
    <xf numFmtId="49" fontId="3" fillId="6" borderId="3" xfId="0" applyNumberFormat="1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49" fontId="6" fillId="6" borderId="2" xfId="0" applyNumberFormat="1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2" xfId="0" applyFont="1" applyFill="1" applyBorder="1"/>
    <xf numFmtId="49" fontId="6" fillId="6" borderId="2" xfId="0" applyNumberFormat="1" applyFont="1" applyFill="1" applyBorder="1"/>
    <xf numFmtId="0" fontId="18" fillId="2" borderId="1" xfId="0" applyFont="1" applyFill="1" applyBorder="1"/>
    <xf numFmtId="49" fontId="18" fillId="2" borderId="2" xfId="0" applyNumberFormat="1" applyFont="1" applyFill="1" applyBorder="1"/>
    <xf numFmtId="0" fontId="6" fillId="2" borderId="1" xfId="0" applyFont="1" applyFill="1" applyBorder="1" applyAlignment="1">
      <alignment horizontal="left" vertical="center"/>
    </xf>
    <xf numFmtId="49" fontId="6" fillId="6" borderId="3" xfId="0" applyNumberFormat="1" applyFont="1" applyFill="1" applyBorder="1"/>
    <xf numFmtId="49" fontId="7" fillId="6" borderId="3" xfId="0" applyNumberFormat="1" applyFont="1" applyFill="1" applyBorder="1"/>
    <xf numFmtId="49" fontId="7" fillId="6" borderId="7" xfId="0" applyNumberFormat="1" applyFont="1" applyFill="1" applyBorder="1"/>
    <xf numFmtId="49" fontId="6" fillId="6" borderId="2" xfId="0" applyNumberFormat="1" applyFont="1" applyFill="1" applyBorder="1" applyAlignment="1">
      <alignment horizontal="left"/>
    </xf>
    <xf numFmtId="49" fontId="7" fillId="6" borderId="2" xfId="0" applyNumberFormat="1" applyFont="1" applyFill="1" applyBorder="1"/>
    <xf numFmtId="49" fontId="7" fillId="6" borderId="8" xfId="0" applyNumberFormat="1" applyFont="1" applyFill="1" applyBorder="1"/>
    <xf numFmtId="49" fontId="7" fillId="6" borderId="6" xfId="0" applyNumberFormat="1" applyFont="1" applyFill="1" applyBorder="1"/>
    <xf numFmtId="0" fontId="13" fillId="6" borderId="2" xfId="0" applyFont="1" applyFill="1" applyBorder="1" applyAlignment="1">
      <alignment wrapText="1"/>
    </xf>
    <xf numFmtId="49" fontId="0" fillId="6" borderId="6" xfId="0" applyNumberFormat="1" applyFill="1" applyBorder="1"/>
    <xf numFmtId="49" fontId="0" fillId="6" borderId="3" xfId="0" applyNumberFormat="1" applyFill="1" applyBorder="1"/>
    <xf numFmtId="49" fontId="0" fillId="6" borderId="7" xfId="0" applyNumberFormat="1" applyFill="1" applyBorder="1"/>
    <xf numFmtId="0" fontId="0" fillId="6" borderId="1" xfId="0" applyFill="1" applyBorder="1"/>
    <xf numFmtId="0" fontId="19" fillId="3" borderId="2" xfId="0" applyFont="1" applyFill="1" applyBorder="1"/>
    <xf numFmtId="0" fontId="9" fillId="3" borderId="2" xfId="0" applyFont="1" applyFill="1" applyBorder="1" applyAlignment="1">
      <alignment horizontal="center" vertical="center"/>
    </xf>
    <xf numFmtId="0" fontId="19" fillId="3" borderId="9" xfId="0" applyFont="1" applyFill="1" applyBorder="1"/>
    <xf numFmtId="0" fontId="20" fillId="2" borderId="1" xfId="0" applyFont="1" applyFill="1" applyBorder="1"/>
    <xf numFmtId="0" fontId="9" fillId="3" borderId="8" xfId="0" applyFont="1" applyFill="1" applyBorder="1"/>
    <xf numFmtId="0" fontId="9" fillId="3" borderId="2" xfId="0" applyFont="1" applyFill="1" applyBorder="1"/>
    <xf numFmtId="0" fontId="4" fillId="6" borderId="8" xfId="0" applyFont="1" applyFill="1" applyBorder="1"/>
    <xf numFmtId="49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49" fontId="17" fillId="6" borderId="2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7" fillId="6" borderId="1" xfId="0" applyFont="1" applyFill="1" applyBorder="1"/>
    <xf numFmtId="0" fontId="0" fillId="2" borderId="0" xfId="0" applyFill="1"/>
    <xf numFmtId="0" fontId="3" fillId="7" borderId="2" xfId="0" applyFont="1" applyFill="1" applyBorder="1" applyAlignment="1">
      <alignment horizontal="left" vertical="center"/>
    </xf>
    <xf numFmtId="0" fontId="0" fillId="7" borderId="9" xfId="0" applyFill="1" applyBorder="1"/>
    <xf numFmtId="0" fontId="3" fillId="7" borderId="3" xfId="0" applyFont="1" applyFill="1" applyBorder="1" applyAlignment="1">
      <alignment horizontal="left" vertical="center"/>
    </xf>
    <xf numFmtId="0" fontId="0" fillId="7" borderId="7" xfId="0" applyFill="1" applyBorder="1"/>
    <xf numFmtId="176" fontId="6" fillId="6" borderId="2" xfId="0" applyNumberFormat="1" applyFont="1" applyFill="1" applyBorder="1" applyAlignment="1">
      <alignment horizontal="left" vertical="center"/>
    </xf>
    <xf numFmtId="177" fontId="0" fillId="5" borderId="1" xfId="0" applyNumberForma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6" fillId="6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left" vertical="center"/>
    </xf>
    <xf numFmtId="49" fontId="12" fillId="3" borderId="2" xfId="0" applyNumberFormat="1" applyFont="1" applyFill="1" applyBorder="1" applyAlignment="1">
      <alignment vertical="center"/>
    </xf>
    <xf numFmtId="0" fontId="5" fillId="7" borderId="2" xfId="0" applyFont="1" applyFill="1" applyBorder="1"/>
    <xf numFmtId="0" fontId="3" fillId="6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wrapText="1"/>
    </xf>
    <xf numFmtId="49" fontId="9" fillId="3" borderId="8" xfId="0" applyNumberFormat="1" applyFont="1" applyFill="1" applyBorder="1" applyAlignment="1">
      <alignment horizontal="left" vertical="center"/>
    </xf>
    <xf numFmtId="49" fontId="10" fillId="3" borderId="9" xfId="0" applyNumberFormat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wrapText="1"/>
    </xf>
    <xf numFmtId="0" fontId="14" fillId="6" borderId="8" xfId="0" applyFont="1" applyFill="1" applyBorder="1" applyAlignment="1">
      <alignment wrapText="1"/>
    </xf>
    <xf numFmtId="49" fontId="6" fillId="6" borderId="8" xfId="0" applyNumberFormat="1" applyFont="1" applyFill="1" applyBorder="1" applyAlignment="1">
      <alignment horizontal="left" vertical="center"/>
    </xf>
    <xf numFmtId="49" fontId="7" fillId="0" borderId="3" xfId="0" applyNumberFormat="1" applyFont="1" applyBorder="1"/>
    <xf numFmtId="49" fontId="7" fillId="0" borderId="7" xfId="0" applyNumberFormat="1" applyFont="1" applyBorder="1"/>
    <xf numFmtId="49" fontId="7" fillId="2" borderId="12" xfId="0" applyNumberFormat="1" applyFont="1" applyFill="1" applyBorder="1"/>
    <xf numFmtId="49" fontId="18" fillId="2" borderId="13" xfId="0" applyNumberFormat="1" applyFont="1" applyFill="1" applyBorder="1"/>
    <xf numFmtId="49" fontId="6" fillId="2" borderId="13" xfId="0" applyNumberFormat="1" applyFont="1" applyFill="1" applyBorder="1"/>
    <xf numFmtId="49" fontId="8" fillId="2" borderId="13" xfId="0" applyNumberFormat="1" applyFont="1" applyFill="1" applyBorder="1"/>
    <xf numFmtId="49" fontId="7" fillId="6" borderId="13" xfId="0" applyNumberFormat="1" applyFont="1" applyFill="1" applyBorder="1"/>
    <xf numFmtId="0" fontId="7" fillId="2" borderId="15" xfId="0" applyFont="1" applyFill="1" applyBorder="1"/>
    <xf numFmtId="0" fontId="18" fillId="2" borderId="16" xfId="0" applyFont="1" applyFill="1" applyBorder="1"/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/>
    </xf>
    <xf numFmtId="0" fontId="6" fillId="2" borderId="10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49" fontId="9" fillId="3" borderId="12" xfId="0" applyNumberFormat="1" applyFont="1" applyFill="1" applyBorder="1" applyAlignment="1">
      <alignment horizontal="left" vertical="center"/>
    </xf>
    <xf numFmtId="49" fontId="9" fillId="3" borderId="13" xfId="0" applyNumberFormat="1" applyFont="1" applyFill="1" applyBorder="1" applyAlignment="1">
      <alignment horizontal="left" vertical="center"/>
    </xf>
    <xf numFmtId="49" fontId="10" fillId="3" borderId="13" xfId="0" applyNumberFormat="1" applyFont="1" applyFill="1" applyBorder="1" applyAlignment="1">
      <alignment horizontal="left" vertical="center"/>
    </xf>
    <xf numFmtId="49" fontId="12" fillId="3" borderId="13" xfId="0" applyNumberFormat="1" applyFont="1" applyFill="1" applyBorder="1" applyAlignment="1">
      <alignment vertical="center"/>
    </xf>
    <xf numFmtId="49" fontId="10" fillId="3" borderId="14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5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/>
    </xf>
    <xf numFmtId="49" fontId="6" fillId="6" borderId="6" xfId="0" applyNumberFormat="1" applyFont="1" applyFill="1" applyBorder="1" applyAlignment="1">
      <alignment horizontal="left" vertical="center"/>
    </xf>
    <xf numFmtId="49" fontId="6" fillId="6" borderId="3" xfId="0" applyNumberFormat="1" applyFont="1" applyFill="1" applyBorder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/>
    <xf numFmtId="0" fontId="1" fillId="6" borderId="2" xfId="0" applyFont="1" applyFill="1" applyBorder="1" applyAlignment="1">
      <alignment vertical="center"/>
    </xf>
    <xf numFmtId="0" fontId="3" fillId="7" borderId="2" xfId="0" applyFont="1" applyFill="1" applyBorder="1"/>
    <xf numFmtId="0" fontId="3" fillId="7" borderId="9" xfId="0" applyFont="1" applyFill="1" applyBorder="1"/>
    <xf numFmtId="0" fontId="3" fillId="7" borderId="3" xfId="0" applyFont="1" applyFill="1" applyBorder="1"/>
    <xf numFmtId="0" fontId="3" fillId="7" borderId="7" xfId="0" applyFont="1" applyFill="1" applyBorder="1"/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/>
    <xf numFmtId="49" fontId="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0" fillId="6" borderId="3" xfId="0" quotePrefix="1" applyNumberFormat="1" applyFill="1" applyBorder="1"/>
    <xf numFmtId="0" fontId="2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2" xfId="0" applyNumberFormat="1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/>
    </xf>
    <xf numFmtId="0" fontId="26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8" fillId="0" borderId="0" xfId="2" applyNumberFormat="1" applyFont="1" applyAlignment="1"/>
    <xf numFmtId="49" fontId="27" fillId="0" borderId="0" xfId="2" applyNumberFormat="1">
      <alignment vertical="center"/>
    </xf>
    <xf numFmtId="49" fontId="27" fillId="0" borderId="0" xfId="2" quotePrefix="1" applyNumberFormat="1">
      <alignment vertical="center"/>
    </xf>
    <xf numFmtId="0" fontId="24" fillId="8" borderId="0" xfId="0" applyFont="1" applyFill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0" fillId="0" borderId="16" xfId="0" applyBorder="1"/>
    <xf numFmtId="0" fontId="0" fillId="2" borderId="2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8D5CC06-9968-4247-9E23-07C8362B1891}"/>
  </cellStyles>
  <dxfs count="2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yang/Desktop/Test/T1D_RegressionImpro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p"/>
      <sheetName val="RSU"/>
      <sheetName val="DCS"/>
      <sheetName val="Communication"/>
      <sheetName val="Crash"/>
      <sheetName val="IMU"/>
      <sheetName val="Lamps"/>
      <sheetName val="ENS"/>
      <sheetName val="Create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1F72-46D6-422E-8CA1-DDD1479258E6}">
  <dimension ref="B2:G19"/>
  <sheetViews>
    <sheetView workbookViewId="0">
      <selection activeCell="B8" sqref="B8"/>
    </sheetView>
  </sheetViews>
  <sheetFormatPr defaultColWidth="9" defaultRowHeight="13.2" x14ac:dyDescent="0.25"/>
  <cols>
    <col min="1" max="1" width="2" style="182" customWidth="1"/>
    <col min="2" max="2" width="7.5546875" style="184" customWidth="1"/>
    <col min="3" max="3" width="10.44140625" style="191" customWidth="1"/>
    <col min="4" max="4" width="70.33203125" style="182" customWidth="1"/>
    <col min="5" max="5" width="70" style="182" customWidth="1"/>
    <col min="6" max="6" width="45.6640625" style="182" customWidth="1"/>
    <col min="7" max="7" width="11.6640625" style="182" customWidth="1"/>
    <col min="8" max="16384" width="9" style="182"/>
  </cols>
  <sheetData>
    <row r="2" spans="2:7" ht="13.95" customHeight="1" x14ac:dyDescent="0.25">
      <c r="B2" s="195" t="s">
        <v>420</v>
      </c>
      <c r="C2" s="195"/>
      <c r="D2" s="195"/>
      <c r="E2" s="195"/>
      <c r="F2" s="195"/>
      <c r="G2" s="196"/>
    </row>
    <row r="3" spans="2:7" s="184" customFormat="1" x14ac:dyDescent="0.25">
      <c r="B3" s="183" t="s">
        <v>421</v>
      </c>
      <c r="C3" s="183" t="s">
        <v>422</v>
      </c>
      <c r="D3" s="183" t="s">
        <v>423</v>
      </c>
      <c r="E3" s="183" t="s">
        <v>424</v>
      </c>
      <c r="F3" s="183" t="s">
        <v>425</v>
      </c>
      <c r="G3" s="183" t="s">
        <v>426</v>
      </c>
    </row>
    <row r="4" spans="2:7" x14ac:dyDescent="0.25">
      <c r="B4" s="183" t="s">
        <v>428</v>
      </c>
      <c r="C4" s="185">
        <v>44245</v>
      </c>
      <c r="D4" s="186" t="s">
        <v>429</v>
      </c>
      <c r="E4" s="187"/>
      <c r="F4" s="187"/>
      <c r="G4" s="188" t="s">
        <v>427</v>
      </c>
    </row>
    <row r="5" spans="2:7" ht="26.4" x14ac:dyDescent="0.25">
      <c r="B5" s="197"/>
      <c r="C5" s="199"/>
      <c r="D5" s="186" t="s">
        <v>430</v>
      </c>
      <c r="E5" s="189"/>
      <c r="F5" s="187"/>
      <c r="G5" s="188" t="s">
        <v>427</v>
      </c>
    </row>
    <row r="6" spans="2:7" x14ac:dyDescent="0.25">
      <c r="B6" s="198"/>
      <c r="C6" s="200"/>
      <c r="D6" s="188" t="s">
        <v>431</v>
      </c>
      <c r="E6" s="188"/>
      <c r="F6" s="188"/>
      <c r="G6" s="188" t="s">
        <v>427</v>
      </c>
    </row>
    <row r="7" spans="2:7" x14ac:dyDescent="0.25">
      <c r="B7" s="183" t="s">
        <v>433</v>
      </c>
      <c r="C7" s="185">
        <v>44329</v>
      </c>
      <c r="D7" s="188" t="s">
        <v>434</v>
      </c>
      <c r="E7" s="188"/>
      <c r="F7" s="188"/>
      <c r="G7" s="188" t="s">
        <v>427</v>
      </c>
    </row>
    <row r="8" spans="2:7" x14ac:dyDescent="0.25">
      <c r="B8" s="183"/>
      <c r="C8" s="190"/>
      <c r="D8" s="188"/>
      <c r="E8" s="188"/>
      <c r="F8" s="188"/>
      <c r="G8" s="188"/>
    </row>
    <row r="9" spans="2:7" x14ac:dyDescent="0.25">
      <c r="B9" s="183"/>
      <c r="C9" s="190"/>
      <c r="D9" s="188"/>
      <c r="E9" s="188"/>
      <c r="F9" s="188"/>
      <c r="G9" s="188"/>
    </row>
    <row r="10" spans="2:7" x14ac:dyDescent="0.25">
      <c r="B10" s="183"/>
      <c r="C10" s="190"/>
      <c r="D10" s="188"/>
      <c r="E10" s="188"/>
      <c r="F10" s="188"/>
      <c r="G10" s="188"/>
    </row>
    <row r="11" spans="2:7" x14ac:dyDescent="0.25">
      <c r="B11" s="183"/>
      <c r="C11" s="190"/>
      <c r="D11" s="188"/>
      <c r="E11" s="188"/>
      <c r="F11" s="188"/>
      <c r="G11" s="188"/>
    </row>
    <row r="12" spans="2:7" x14ac:dyDescent="0.25">
      <c r="B12" s="183"/>
      <c r="C12" s="190"/>
      <c r="D12" s="188"/>
      <c r="E12" s="188"/>
      <c r="F12" s="188"/>
      <c r="G12" s="188"/>
    </row>
    <row r="13" spans="2:7" x14ac:dyDescent="0.25">
      <c r="B13" s="183"/>
      <c r="C13" s="190"/>
      <c r="D13" s="188"/>
      <c r="E13" s="188"/>
      <c r="F13" s="188"/>
      <c r="G13" s="188"/>
    </row>
    <row r="14" spans="2:7" x14ac:dyDescent="0.25">
      <c r="B14" s="183"/>
      <c r="C14" s="190"/>
      <c r="D14" s="188"/>
      <c r="E14" s="188"/>
      <c r="F14" s="188"/>
      <c r="G14" s="188"/>
    </row>
    <row r="15" spans="2:7" x14ac:dyDescent="0.25">
      <c r="B15" s="183"/>
      <c r="C15" s="190"/>
      <c r="D15" s="188"/>
      <c r="E15" s="188"/>
      <c r="F15" s="188"/>
      <c r="G15" s="188"/>
    </row>
    <row r="16" spans="2:7" x14ac:dyDescent="0.25">
      <c r="B16" s="183"/>
      <c r="C16" s="190"/>
      <c r="D16" s="188"/>
      <c r="E16" s="188"/>
      <c r="F16" s="188"/>
      <c r="G16" s="188"/>
    </row>
    <row r="17" spans="2:7" x14ac:dyDescent="0.25">
      <c r="B17" s="183"/>
      <c r="C17" s="190"/>
      <c r="D17" s="188"/>
      <c r="E17" s="188"/>
      <c r="F17" s="188"/>
      <c r="G17" s="188"/>
    </row>
    <row r="18" spans="2:7" x14ac:dyDescent="0.25">
      <c r="B18" s="183"/>
      <c r="C18" s="190"/>
      <c r="D18" s="188"/>
      <c r="E18" s="188"/>
      <c r="F18" s="188"/>
      <c r="G18" s="188"/>
    </row>
    <row r="19" spans="2:7" x14ac:dyDescent="0.25">
      <c r="B19" s="183"/>
      <c r="C19" s="190"/>
      <c r="D19" s="188"/>
      <c r="E19" s="188"/>
      <c r="F19" s="188"/>
      <c r="G19" s="188"/>
    </row>
  </sheetData>
  <mergeCells count="3">
    <mergeCell ref="B2:G2"/>
    <mergeCell ref="B5:B6"/>
    <mergeCell ref="C5:C6"/>
  </mergeCells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7"/>
  <sheetViews>
    <sheetView zoomScale="85" zoomScaleNormal="85" workbookViewId="0">
      <selection activeCell="A2" sqref="A2:XFD2"/>
    </sheetView>
  </sheetViews>
  <sheetFormatPr defaultColWidth="8.6640625" defaultRowHeight="13.8" x14ac:dyDescent="0.25"/>
  <cols>
    <col min="1" max="1" width="21.6640625" style="116" bestFit="1" customWidth="1"/>
    <col min="2" max="2" width="19" style="116" customWidth="1"/>
    <col min="3" max="3" width="25.33203125" style="116" customWidth="1"/>
    <col min="4" max="4" width="13.6640625" style="116" bestFit="1" customWidth="1"/>
    <col min="5" max="5" width="12.88671875" style="116" bestFit="1" customWidth="1"/>
    <col min="6" max="6" width="12.109375" style="116" bestFit="1" customWidth="1"/>
    <col min="7" max="7" width="11.33203125" style="116" bestFit="1" customWidth="1"/>
    <col min="8" max="8" width="12.44140625" style="116" bestFit="1" customWidth="1"/>
    <col min="9" max="9" width="11.6640625" style="116" bestFit="1" customWidth="1"/>
    <col min="10" max="10" width="8" style="116" bestFit="1" customWidth="1"/>
    <col min="11" max="11" width="7.6640625" style="116" bestFit="1" customWidth="1"/>
    <col min="12" max="12" width="8" style="116" bestFit="1" customWidth="1"/>
    <col min="13" max="13" width="13.109375" style="116" bestFit="1" customWidth="1"/>
    <col min="14" max="14" width="14.44140625" style="116" bestFit="1" customWidth="1"/>
    <col min="15" max="15" width="8.5546875" style="116" bestFit="1" customWidth="1"/>
    <col min="16" max="16" width="9.109375" style="116" bestFit="1" customWidth="1"/>
    <col min="17" max="17" width="9" style="116" bestFit="1" customWidth="1"/>
    <col min="18" max="18" width="9.44140625" style="116" bestFit="1" customWidth="1"/>
    <col min="19" max="19" width="6.88671875" style="116" bestFit="1" customWidth="1"/>
    <col min="20" max="20" width="10.44140625" style="116" bestFit="1" customWidth="1"/>
    <col min="21" max="21" width="11" style="116" bestFit="1" customWidth="1"/>
    <col min="22" max="22" width="7.33203125" style="116" bestFit="1" customWidth="1"/>
    <col min="23" max="23" width="8.44140625" style="116" bestFit="1" customWidth="1"/>
    <col min="24" max="24" width="8.88671875" style="116" bestFit="1" customWidth="1"/>
    <col min="25" max="26" width="8.88671875" style="116" customWidth="1"/>
    <col min="27" max="27" width="37.44140625" style="116" bestFit="1" customWidth="1"/>
    <col min="28" max="28" width="48.109375" style="116" bestFit="1" customWidth="1"/>
    <col min="29" max="29" width="13.5546875" style="116" bestFit="1" customWidth="1"/>
    <col min="30" max="30" width="11.88671875" style="116" bestFit="1" customWidth="1"/>
    <col min="31" max="31" width="5.44140625" style="116" bestFit="1" customWidth="1"/>
    <col min="32" max="32" width="22.44140625" style="116" customWidth="1"/>
    <col min="33" max="35" width="8.6640625" style="116" customWidth="1"/>
    <col min="36" max="16384" width="8.6640625" style="116"/>
  </cols>
  <sheetData>
    <row r="1" spans="1:31" s="67" customFormat="1" ht="13.95" customHeight="1" x14ac:dyDescent="0.25">
      <c r="A1" s="13" t="s">
        <v>36</v>
      </c>
      <c r="B1" s="14" t="s">
        <v>1</v>
      </c>
      <c r="C1" s="14" t="s">
        <v>2</v>
      </c>
      <c r="D1" s="14" t="s">
        <v>159</v>
      </c>
      <c r="E1" s="14" t="s">
        <v>160</v>
      </c>
      <c r="F1" s="14" t="s">
        <v>206</v>
      </c>
      <c r="G1" s="14" t="s">
        <v>207</v>
      </c>
      <c r="H1" s="43" t="s">
        <v>161</v>
      </c>
      <c r="I1" s="44" t="s">
        <v>162</v>
      </c>
      <c r="J1" s="24"/>
      <c r="K1" s="24"/>
      <c r="L1" s="24"/>
      <c r="M1" s="24"/>
      <c r="N1" s="2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24"/>
      <c r="AD1" s="5"/>
    </row>
    <row r="2" spans="1:31" s="60" customFormat="1" ht="15" customHeight="1" thickBot="1" x14ac:dyDescent="0.3">
      <c r="A2" s="91" t="s">
        <v>36</v>
      </c>
      <c r="B2" s="92" t="s">
        <v>164</v>
      </c>
      <c r="C2" s="92" t="s">
        <v>399</v>
      </c>
      <c r="D2" s="92" t="s">
        <v>168</v>
      </c>
      <c r="E2" s="92" t="s">
        <v>175</v>
      </c>
      <c r="F2" s="181" t="s">
        <v>324</v>
      </c>
      <c r="G2" s="92" t="s">
        <v>400</v>
      </c>
      <c r="H2" s="92" t="s">
        <v>184</v>
      </c>
      <c r="I2" s="93" t="s">
        <v>185</v>
      </c>
    </row>
    <row r="3" spans="1:31" s="60" customFormat="1" x14ac:dyDescent="0.25"/>
    <row r="4" spans="1:31" s="60" customFormat="1" x14ac:dyDescent="0.25"/>
    <row r="5" spans="1:31" s="60" customFormat="1" x14ac:dyDescent="0.25"/>
    <row r="6" spans="1:31" s="60" customFormat="1" x14ac:dyDescent="0.25"/>
    <row r="7" spans="1:31" s="60" customFormat="1" x14ac:dyDescent="0.25"/>
    <row r="8" spans="1:31" s="60" customFormat="1" x14ac:dyDescent="0.25"/>
    <row r="11" spans="1:31" ht="15" customHeight="1" thickBot="1" x14ac:dyDescent="0.3"/>
    <row r="12" spans="1:31" x14ac:dyDescent="0.25">
      <c r="A12" s="45" t="s">
        <v>401</v>
      </c>
      <c r="B12" s="46"/>
      <c r="C12" s="46"/>
      <c r="D12" s="98" t="s">
        <v>163</v>
      </c>
      <c r="E12" s="94">
        <v>2</v>
      </c>
      <c r="F12" s="94">
        <v>2</v>
      </c>
      <c r="G12" s="94">
        <v>2</v>
      </c>
      <c r="H12" s="94">
        <v>2</v>
      </c>
      <c r="I12" s="94">
        <v>2</v>
      </c>
      <c r="J12" s="94">
        <v>2</v>
      </c>
      <c r="K12" s="94">
        <v>2</v>
      </c>
      <c r="L12" s="94">
        <v>2</v>
      </c>
      <c r="M12" s="94">
        <v>2</v>
      </c>
      <c r="N12" s="94">
        <v>2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</row>
    <row r="13" spans="1:31" s="40" customFormat="1" ht="13.95" customHeight="1" x14ac:dyDescent="0.25">
      <c r="A13" s="99" t="s">
        <v>164</v>
      </c>
      <c r="B13" s="100" t="s">
        <v>165</v>
      </c>
      <c r="C13" s="100" t="s">
        <v>166</v>
      </c>
      <c r="D13" s="33" t="s">
        <v>167</v>
      </c>
      <c r="E13" s="49" t="s">
        <v>168</v>
      </c>
      <c r="F13" s="49" t="s">
        <v>169</v>
      </c>
      <c r="G13" s="49" t="s">
        <v>170</v>
      </c>
      <c r="H13" s="49" t="s">
        <v>171</v>
      </c>
      <c r="I13" s="49" t="s">
        <v>172</v>
      </c>
      <c r="J13" s="49" t="s">
        <v>173</v>
      </c>
      <c r="K13" s="49" t="s">
        <v>174</v>
      </c>
      <c r="L13" s="49" t="s">
        <v>175</v>
      </c>
      <c r="M13" s="49" t="s">
        <v>176</v>
      </c>
      <c r="N13" s="49" t="s">
        <v>177</v>
      </c>
      <c r="O13" s="50" t="s">
        <v>324</v>
      </c>
      <c r="P13" s="51" t="s">
        <v>178</v>
      </c>
      <c r="Q13" s="51" t="s">
        <v>222</v>
      </c>
      <c r="R13" s="52" t="s">
        <v>179</v>
      </c>
      <c r="S13" s="51" t="s">
        <v>320</v>
      </c>
      <c r="T13" s="51" t="s">
        <v>180</v>
      </c>
      <c r="U13" s="51" t="s">
        <v>181</v>
      </c>
      <c r="V13" s="51" t="s">
        <v>239</v>
      </c>
      <c r="W13" s="51" t="s">
        <v>182</v>
      </c>
      <c r="X13" s="51" t="s">
        <v>183</v>
      </c>
      <c r="Y13" s="51" t="s">
        <v>353</v>
      </c>
      <c r="Z13" s="51" t="s">
        <v>400</v>
      </c>
      <c r="AA13" s="31" t="s">
        <v>184</v>
      </c>
      <c r="AB13" s="31" t="s">
        <v>185</v>
      </c>
      <c r="AC13" s="95" t="s">
        <v>186</v>
      </c>
      <c r="AD13" s="96" t="s">
        <v>208</v>
      </c>
      <c r="AE13" s="97" t="s">
        <v>187</v>
      </c>
    </row>
    <row r="14" spans="1:31" x14ac:dyDescent="0.25">
      <c r="A14" s="101" t="s">
        <v>275</v>
      </c>
      <c r="B14" s="131"/>
      <c r="C14" s="131"/>
      <c r="D14" s="102" t="s">
        <v>319</v>
      </c>
      <c r="E14" s="103">
        <v>75</v>
      </c>
      <c r="F14" s="103"/>
      <c r="G14" s="103">
        <v>75</v>
      </c>
      <c r="H14" s="103">
        <v>75</v>
      </c>
      <c r="I14" s="103">
        <v>0</v>
      </c>
      <c r="J14" s="103">
        <v>0</v>
      </c>
      <c r="K14" s="103">
        <v>0</v>
      </c>
      <c r="L14" s="103">
        <v>0</v>
      </c>
      <c r="M14" s="103"/>
      <c r="N14" s="103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5"/>
      <c r="AB14" s="170"/>
      <c r="AC14" s="173"/>
      <c r="AD14" s="117"/>
      <c r="AE14" s="174"/>
    </row>
    <row r="15" spans="1:31" x14ac:dyDescent="0.25">
      <c r="A15" s="101" t="s">
        <v>276</v>
      </c>
      <c r="B15" s="131"/>
      <c r="C15" s="131"/>
      <c r="D15" s="102" t="s">
        <v>319</v>
      </c>
      <c r="E15" s="103">
        <v>125</v>
      </c>
      <c r="F15" s="103"/>
      <c r="G15" s="103">
        <v>125</v>
      </c>
      <c r="H15" s="103">
        <v>125</v>
      </c>
      <c r="I15" s="103">
        <v>0</v>
      </c>
      <c r="J15" s="103">
        <v>0</v>
      </c>
      <c r="K15" s="103">
        <v>0</v>
      </c>
      <c r="L15" s="103">
        <v>0</v>
      </c>
      <c r="M15" s="103"/>
      <c r="N15" s="103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5"/>
      <c r="AB15" s="170"/>
      <c r="AC15" s="173"/>
      <c r="AD15" s="173"/>
      <c r="AE15" s="174"/>
    </row>
    <row r="16" spans="1:31" x14ac:dyDescent="0.25">
      <c r="A16" s="101" t="s">
        <v>277</v>
      </c>
      <c r="B16" s="131"/>
      <c r="C16" s="131"/>
      <c r="D16" s="102" t="s">
        <v>319</v>
      </c>
      <c r="E16" s="103">
        <v>175</v>
      </c>
      <c r="F16" s="103"/>
      <c r="G16" s="103">
        <v>125</v>
      </c>
      <c r="H16" s="103">
        <v>125</v>
      </c>
      <c r="I16" s="103">
        <v>0</v>
      </c>
      <c r="J16" s="103">
        <v>0</v>
      </c>
      <c r="K16" s="103">
        <v>0</v>
      </c>
      <c r="L16" s="103">
        <v>0</v>
      </c>
      <c r="M16" s="103"/>
      <c r="N16" s="103"/>
      <c r="O16" s="104"/>
      <c r="P16" s="104"/>
      <c r="Q16" s="104"/>
      <c r="R16" s="104"/>
      <c r="S16" s="104" t="s">
        <v>320</v>
      </c>
      <c r="T16" s="104"/>
      <c r="U16" s="104"/>
      <c r="V16" s="104" t="s">
        <v>239</v>
      </c>
      <c r="W16" s="104"/>
      <c r="X16" s="104"/>
      <c r="Y16" s="104"/>
      <c r="Z16" s="104"/>
      <c r="AA16" s="170" t="s">
        <v>321</v>
      </c>
      <c r="AB16" s="170" t="s">
        <v>322</v>
      </c>
      <c r="AC16" s="173"/>
      <c r="AD16" s="117"/>
      <c r="AE16" s="174"/>
    </row>
    <row r="17" spans="1:31" x14ac:dyDescent="0.25">
      <c r="A17" s="101" t="s">
        <v>278</v>
      </c>
      <c r="B17" s="131"/>
      <c r="C17" s="131"/>
      <c r="D17" s="102" t="s">
        <v>319</v>
      </c>
      <c r="E17" s="103">
        <v>225</v>
      </c>
      <c r="F17" s="103"/>
      <c r="G17" s="103">
        <v>125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/>
      <c r="N17" s="103"/>
      <c r="O17" s="104"/>
      <c r="P17" s="104" t="s">
        <v>235</v>
      </c>
      <c r="Q17" s="104"/>
      <c r="R17" s="104" t="s">
        <v>179</v>
      </c>
      <c r="S17" s="104" t="s">
        <v>320</v>
      </c>
      <c r="T17" s="104"/>
      <c r="U17" s="104"/>
      <c r="V17" s="104" t="s">
        <v>239</v>
      </c>
      <c r="W17" s="104"/>
      <c r="X17" s="104"/>
      <c r="Y17" s="104"/>
      <c r="Z17" s="104"/>
      <c r="AA17" s="170" t="s">
        <v>321</v>
      </c>
      <c r="AB17" s="170" t="s">
        <v>322</v>
      </c>
      <c r="AC17" s="173"/>
      <c r="AD17" s="117"/>
      <c r="AE17" s="174"/>
    </row>
    <row r="18" spans="1:31" x14ac:dyDescent="0.25">
      <c r="A18" s="101" t="s">
        <v>279</v>
      </c>
      <c r="B18" s="131"/>
      <c r="C18" s="131"/>
      <c r="D18" s="102" t="s">
        <v>319</v>
      </c>
      <c r="E18" s="103">
        <v>125</v>
      </c>
      <c r="F18" s="103"/>
      <c r="G18" s="103">
        <v>0</v>
      </c>
      <c r="H18" s="103">
        <v>175</v>
      </c>
      <c r="I18" s="103">
        <v>0</v>
      </c>
      <c r="J18" s="103">
        <v>0</v>
      </c>
      <c r="K18" s="103">
        <v>0</v>
      </c>
      <c r="L18" s="103">
        <v>0</v>
      </c>
      <c r="M18" s="103"/>
      <c r="N18" s="103"/>
      <c r="O18" s="104"/>
      <c r="P18" s="104" t="s">
        <v>235</v>
      </c>
      <c r="Q18" s="104"/>
      <c r="R18" s="104" t="s">
        <v>179</v>
      </c>
      <c r="S18" s="104" t="s">
        <v>320</v>
      </c>
      <c r="T18" s="104"/>
      <c r="U18" s="104"/>
      <c r="V18" s="104" t="s">
        <v>239</v>
      </c>
      <c r="W18" s="104" t="s">
        <v>182</v>
      </c>
      <c r="X18" s="104" t="s">
        <v>183</v>
      </c>
      <c r="Y18" s="104"/>
      <c r="Z18" s="104"/>
      <c r="AA18" s="170" t="s">
        <v>321</v>
      </c>
      <c r="AB18" s="170" t="s">
        <v>322</v>
      </c>
      <c r="AC18" s="173"/>
      <c r="AD18" s="117"/>
      <c r="AE18" s="174"/>
    </row>
    <row r="19" spans="1:31" x14ac:dyDescent="0.25">
      <c r="A19" s="101" t="s">
        <v>280</v>
      </c>
      <c r="B19" s="131"/>
      <c r="C19" s="131"/>
      <c r="D19" s="102" t="s">
        <v>319</v>
      </c>
      <c r="E19" s="103">
        <v>175</v>
      </c>
      <c r="F19" s="103"/>
      <c r="G19" s="103">
        <v>0</v>
      </c>
      <c r="H19" s="103">
        <v>175</v>
      </c>
      <c r="I19" s="103">
        <v>0</v>
      </c>
      <c r="J19" s="103">
        <v>0</v>
      </c>
      <c r="K19" s="103">
        <v>0</v>
      </c>
      <c r="L19" s="103">
        <v>0</v>
      </c>
      <c r="M19" s="103"/>
      <c r="N19" s="103"/>
      <c r="O19" s="104" t="s">
        <v>324</v>
      </c>
      <c r="P19" s="104" t="s">
        <v>235</v>
      </c>
      <c r="Q19" s="104" t="s">
        <v>222</v>
      </c>
      <c r="R19" s="104" t="s">
        <v>179</v>
      </c>
      <c r="S19" s="104" t="s">
        <v>320</v>
      </c>
      <c r="T19" s="104"/>
      <c r="U19" s="104"/>
      <c r="V19" s="104" t="s">
        <v>239</v>
      </c>
      <c r="W19" s="104" t="s">
        <v>182</v>
      </c>
      <c r="X19" s="104" t="s">
        <v>183</v>
      </c>
      <c r="Y19" s="104"/>
      <c r="Z19" s="104"/>
      <c r="AA19" s="170" t="s">
        <v>321</v>
      </c>
      <c r="AB19" s="170" t="s">
        <v>322</v>
      </c>
      <c r="AC19" s="173"/>
      <c r="AD19" s="117"/>
      <c r="AE19" s="174"/>
    </row>
    <row r="20" spans="1:31" x14ac:dyDescent="0.25">
      <c r="A20" s="101" t="s">
        <v>281</v>
      </c>
      <c r="B20" s="131"/>
      <c r="C20" s="131"/>
      <c r="D20" s="102" t="s">
        <v>319</v>
      </c>
      <c r="E20" s="103">
        <v>225</v>
      </c>
      <c r="F20" s="103"/>
      <c r="G20" s="103">
        <v>175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/>
      <c r="N20" s="103"/>
      <c r="O20" s="104" t="s">
        <v>324</v>
      </c>
      <c r="P20" s="104" t="s">
        <v>235</v>
      </c>
      <c r="Q20" s="104" t="s">
        <v>222</v>
      </c>
      <c r="R20" s="104" t="s">
        <v>179</v>
      </c>
      <c r="S20" s="104" t="s">
        <v>320</v>
      </c>
      <c r="T20" s="104" t="s">
        <v>180</v>
      </c>
      <c r="U20" s="104" t="s">
        <v>181</v>
      </c>
      <c r="V20" s="104" t="s">
        <v>239</v>
      </c>
      <c r="W20" s="104" t="s">
        <v>182</v>
      </c>
      <c r="X20" s="104" t="s">
        <v>183</v>
      </c>
      <c r="Y20" s="104"/>
      <c r="Z20" s="104"/>
      <c r="AA20" s="170" t="s">
        <v>321</v>
      </c>
      <c r="AB20" s="170" t="s">
        <v>322</v>
      </c>
      <c r="AC20" s="173"/>
      <c r="AD20" s="117"/>
      <c r="AE20" s="174"/>
    </row>
    <row r="21" spans="1:31" ht="15" customHeight="1" thickBot="1" x14ac:dyDescent="0.3">
      <c r="A21" s="101" t="s">
        <v>282</v>
      </c>
      <c r="B21" s="131"/>
      <c r="C21" s="131"/>
      <c r="D21" s="102" t="s">
        <v>319</v>
      </c>
      <c r="E21" s="103">
        <v>125</v>
      </c>
      <c r="F21" s="103">
        <v>0</v>
      </c>
      <c r="G21" s="103">
        <v>225</v>
      </c>
      <c r="H21" s="103">
        <v>225</v>
      </c>
      <c r="I21" s="103">
        <v>0</v>
      </c>
      <c r="J21" s="103">
        <v>0</v>
      </c>
      <c r="K21" s="103">
        <v>0</v>
      </c>
      <c r="L21" s="103">
        <v>0</v>
      </c>
      <c r="M21" s="171"/>
      <c r="N21" s="171"/>
      <c r="O21" s="104" t="s">
        <v>324</v>
      </c>
      <c r="P21" s="104" t="s">
        <v>235</v>
      </c>
      <c r="Q21" s="104" t="s">
        <v>222</v>
      </c>
      <c r="R21" s="104" t="s">
        <v>179</v>
      </c>
      <c r="S21" s="104" t="s">
        <v>320</v>
      </c>
      <c r="T21" s="104" t="s">
        <v>180</v>
      </c>
      <c r="U21" s="104" t="s">
        <v>181</v>
      </c>
      <c r="V21" s="104" t="s">
        <v>239</v>
      </c>
      <c r="W21" s="104" t="s">
        <v>182</v>
      </c>
      <c r="X21" s="104" t="s">
        <v>183</v>
      </c>
      <c r="Y21" s="104" t="s">
        <v>369</v>
      </c>
      <c r="Z21" s="104" t="s">
        <v>354</v>
      </c>
      <c r="AA21" s="170" t="s">
        <v>321</v>
      </c>
      <c r="AB21" s="170" t="s">
        <v>322</v>
      </c>
      <c r="AC21" s="175"/>
      <c r="AD21" s="119"/>
      <c r="AE21" s="176"/>
    </row>
    <row r="22" spans="1:31" x14ac:dyDescent="0.25">
      <c r="A22" s="101" t="s">
        <v>283</v>
      </c>
      <c r="B22" s="131"/>
      <c r="C22" s="131"/>
      <c r="D22" s="102" t="s">
        <v>319</v>
      </c>
      <c r="E22" s="103">
        <v>0</v>
      </c>
      <c r="F22" s="103">
        <v>-75</v>
      </c>
      <c r="G22" s="103">
        <v>0</v>
      </c>
      <c r="H22" s="103">
        <v>0</v>
      </c>
      <c r="I22" s="103">
        <v>75</v>
      </c>
      <c r="J22" s="103">
        <v>0</v>
      </c>
      <c r="K22" s="103">
        <v>0</v>
      </c>
      <c r="L22" s="103">
        <v>0</v>
      </c>
      <c r="M22" s="103"/>
      <c r="N22" s="103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70"/>
      <c r="AB22" s="172"/>
      <c r="AC22" s="173"/>
      <c r="AD22" s="173"/>
      <c r="AE22" s="174"/>
    </row>
    <row r="23" spans="1:31" x14ac:dyDescent="0.25">
      <c r="A23" s="101" t="s">
        <v>284</v>
      </c>
      <c r="B23" s="131"/>
      <c r="C23" s="131"/>
      <c r="D23" s="102" t="s">
        <v>319</v>
      </c>
      <c r="E23" s="103">
        <v>0</v>
      </c>
      <c r="F23" s="103">
        <v>-125</v>
      </c>
      <c r="G23" s="103">
        <v>0</v>
      </c>
      <c r="H23" s="103">
        <v>0</v>
      </c>
      <c r="I23" s="103">
        <v>125</v>
      </c>
      <c r="J23" s="103">
        <v>0</v>
      </c>
      <c r="K23" s="103">
        <v>0</v>
      </c>
      <c r="L23" s="103">
        <v>0</v>
      </c>
      <c r="M23" s="103"/>
      <c r="N23" s="103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70"/>
      <c r="AB23" s="170"/>
      <c r="AC23" s="173"/>
      <c r="AD23" s="173"/>
      <c r="AE23" s="174"/>
    </row>
    <row r="24" spans="1:31" x14ac:dyDescent="0.25">
      <c r="A24" s="101" t="s">
        <v>285</v>
      </c>
      <c r="B24" s="131"/>
      <c r="C24" s="131"/>
      <c r="D24" s="102" t="s">
        <v>319</v>
      </c>
      <c r="E24" s="103">
        <v>0</v>
      </c>
      <c r="F24" s="103">
        <v>-125</v>
      </c>
      <c r="G24" s="103">
        <v>0</v>
      </c>
      <c r="H24" s="103">
        <v>0</v>
      </c>
      <c r="I24" s="103">
        <v>175</v>
      </c>
      <c r="J24" s="103">
        <v>0</v>
      </c>
      <c r="K24" s="103">
        <v>0</v>
      </c>
      <c r="L24" s="103">
        <v>0</v>
      </c>
      <c r="M24" s="103"/>
      <c r="N24" s="103"/>
      <c r="O24" s="104"/>
      <c r="P24" s="104"/>
      <c r="Q24" s="104"/>
      <c r="R24" s="104"/>
      <c r="S24" s="104" t="s">
        <v>320</v>
      </c>
      <c r="T24" s="104"/>
      <c r="U24" s="104"/>
      <c r="V24" s="104" t="s">
        <v>239</v>
      </c>
      <c r="W24" s="104"/>
      <c r="X24" s="104"/>
      <c r="Y24" s="104"/>
      <c r="Z24" s="104"/>
      <c r="AA24" s="170" t="s">
        <v>321</v>
      </c>
      <c r="AB24" s="170"/>
      <c r="AC24" s="173"/>
      <c r="AD24" s="173"/>
      <c r="AE24" s="174"/>
    </row>
    <row r="25" spans="1:31" x14ac:dyDescent="0.25">
      <c r="A25" s="101" t="s">
        <v>286</v>
      </c>
      <c r="B25" s="131"/>
      <c r="C25" s="131"/>
      <c r="D25" s="102" t="s">
        <v>319</v>
      </c>
      <c r="E25" s="103">
        <v>0</v>
      </c>
      <c r="F25" s="103">
        <v>-125</v>
      </c>
      <c r="G25" s="103">
        <v>0</v>
      </c>
      <c r="H25" s="103">
        <v>0</v>
      </c>
      <c r="I25" s="103">
        <v>225</v>
      </c>
      <c r="J25" s="103">
        <v>0</v>
      </c>
      <c r="K25" s="103">
        <v>0</v>
      </c>
      <c r="L25" s="103">
        <v>0</v>
      </c>
      <c r="M25" s="103"/>
      <c r="N25" s="103"/>
      <c r="O25" s="104"/>
      <c r="P25" s="104"/>
      <c r="Q25" s="104"/>
      <c r="R25" s="104"/>
      <c r="S25" s="104" t="s">
        <v>320</v>
      </c>
      <c r="T25" s="104"/>
      <c r="U25" s="104"/>
      <c r="V25" s="104" t="s">
        <v>239</v>
      </c>
      <c r="W25" s="104" t="s">
        <v>182</v>
      </c>
      <c r="X25" s="104"/>
      <c r="Y25" s="104"/>
      <c r="Z25" s="104"/>
      <c r="AA25" s="170" t="s">
        <v>321</v>
      </c>
      <c r="AB25" s="170" t="s">
        <v>323</v>
      </c>
      <c r="AC25" s="173"/>
      <c r="AD25" s="173"/>
      <c r="AE25" s="174"/>
    </row>
    <row r="26" spans="1:31" x14ac:dyDescent="0.25">
      <c r="A26" s="101" t="s">
        <v>287</v>
      </c>
      <c r="B26" s="131"/>
      <c r="C26" s="131"/>
      <c r="D26" s="102" t="s">
        <v>319</v>
      </c>
      <c r="E26" s="103">
        <v>0</v>
      </c>
      <c r="F26" s="103">
        <v>-175</v>
      </c>
      <c r="G26" s="103">
        <v>0</v>
      </c>
      <c r="H26" s="103">
        <v>0</v>
      </c>
      <c r="I26" s="103">
        <v>125</v>
      </c>
      <c r="J26" s="103">
        <v>0</v>
      </c>
      <c r="K26" s="103">
        <v>0</v>
      </c>
      <c r="L26" s="103">
        <v>0</v>
      </c>
      <c r="M26" s="103"/>
      <c r="N26" s="103"/>
      <c r="O26" s="104"/>
      <c r="P26" s="104"/>
      <c r="Q26" s="104"/>
      <c r="R26" s="104"/>
      <c r="S26" s="104" t="s">
        <v>320</v>
      </c>
      <c r="T26" s="104"/>
      <c r="U26" s="104"/>
      <c r="V26" s="104" t="s">
        <v>239</v>
      </c>
      <c r="W26" s="104" t="s">
        <v>182</v>
      </c>
      <c r="X26" s="104" t="s">
        <v>183</v>
      </c>
      <c r="Y26" s="104"/>
      <c r="Z26" s="104"/>
      <c r="AA26" s="170" t="s">
        <v>321</v>
      </c>
      <c r="AB26" s="170" t="s">
        <v>323</v>
      </c>
      <c r="AC26" s="173"/>
      <c r="AD26" s="173"/>
      <c r="AE26" s="174"/>
    </row>
    <row r="27" spans="1:31" x14ac:dyDescent="0.25">
      <c r="A27" s="101" t="s">
        <v>288</v>
      </c>
      <c r="B27" s="131"/>
      <c r="C27" s="131"/>
      <c r="D27" s="102" t="s">
        <v>319</v>
      </c>
      <c r="E27" s="103">
        <v>0</v>
      </c>
      <c r="F27" s="103">
        <v>-175</v>
      </c>
      <c r="G27" s="103">
        <v>0</v>
      </c>
      <c r="H27" s="103">
        <v>0</v>
      </c>
      <c r="I27" s="103">
        <v>175</v>
      </c>
      <c r="J27" s="103">
        <v>0</v>
      </c>
      <c r="K27" s="103">
        <v>0</v>
      </c>
      <c r="L27" s="103">
        <v>0</v>
      </c>
      <c r="M27" s="103"/>
      <c r="N27" s="103"/>
      <c r="O27" s="104" t="s">
        <v>324</v>
      </c>
      <c r="P27" s="104"/>
      <c r="Q27" s="104"/>
      <c r="R27" s="104"/>
      <c r="S27" s="104" t="s">
        <v>320</v>
      </c>
      <c r="T27" s="104"/>
      <c r="U27" s="104"/>
      <c r="V27" s="104" t="s">
        <v>239</v>
      </c>
      <c r="W27" s="104" t="s">
        <v>182</v>
      </c>
      <c r="X27" s="104" t="s">
        <v>183</v>
      </c>
      <c r="Y27" s="104"/>
      <c r="Z27" s="104"/>
      <c r="AA27" s="170" t="s">
        <v>321</v>
      </c>
      <c r="AB27" s="170" t="s">
        <v>323</v>
      </c>
      <c r="AC27" s="173"/>
      <c r="AD27" s="173"/>
      <c r="AE27" s="174"/>
    </row>
    <row r="28" spans="1:31" x14ac:dyDescent="0.25">
      <c r="A28" s="101" t="s">
        <v>289</v>
      </c>
      <c r="B28" s="131"/>
      <c r="C28" s="131"/>
      <c r="D28" s="102" t="s">
        <v>319</v>
      </c>
      <c r="E28" s="103">
        <v>0</v>
      </c>
      <c r="F28" s="103">
        <v>-175</v>
      </c>
      <c r="G28" s="103">
        <v>0</v>
      </c>
      <c r="H28" s="103">
        <v>0</v>
      </c>
      <c r="I28" s="103">
        <v>225</v>
      </c>
      <c r="J28" s="103">
        <v>0</v>
      </c>
      <c r="K28" s="103">
        <v>0</v>
      </c>
      <c r="L28" s="103">
        <v>0</v>
      </c>
      <c r="M28" s="103"/>
      <c r="N28" s="103"/>
      <c r="O28" s="104" t="s">
        <v>324</v>
      </c>
      <c r="P28" s="104"/>
      <c r="Q28" s="104"/>
      <c r="R28" s="104"/>
      <c r="S28" s="104" t="s">
        <v>320</v>
      </c>
      <c r="T28" s="104" t="s">
        <v>180</v>
      </c>
      <c r="U28" s="104"/>
      <c r="V28" s="104" t="s">
        <v>239</v>
      </c>
      <c r="W28" s="104" t="s">
        <v>182</v>
      </c>
      <c r="X28" s="104" t="s">
        <v>183</v>
      </c>
      <c r="Y28" s="104"/>
      <c r="Z28" s="104"/>
      <c r="AA28" s="170" t="s">
        <v>321</v>
      </c>
      <c r="AB28" s="170" t="s">
        <v>323</v>
      </c>
      <c r="AC28" s="173"/>
      <c r="AD28" s="173"/>
      <c r="AE28" s="174"/>
    </row>
    <row r="29" spans="1:31" x14ac:dyDescent="0.25">
      <c r="A29" s="101" t="s">
        <v>290</v>
      </c>
      <c r="B29" s="131"/>
      <c r="C29" s="131"/>
      <c r="D29" s="102" t="s">
        <v>319</v>
      </c>
      <c r="E29" s="103">
        <v>0</v>
      </c>
      <c r="F29" s="103">
        <v>-225</v>
      </c>
      <c r="G29" s="103">
        <v>0</v>
      </c>
      <c r="H29" s="103">
        <v>0</v>
      </c>
      <c r="I29" s="103">
        <v>125</v>
      </c>
      <c r="J29" s="103">
        <v>0</v>
      </c>
      <c r="K29" s="103">
        <v>0</v>
      </c>
      <c r="L29" s="103">
        <v>0</v>
      </c>
      <c r="M29" s="103"/>
      <c r="N29" s="103"/>
      <c r="O29" s="104" t="s">
        <v>324</v>
      </c>
      <c r="P29" s="104"/>
      <c r="Q29" s="104" t="s">
        <v>222</v>
      </c>
      <c r="R29" s="104"/>
      <c r="S29" s="104" t="s">
        <v>320</v>
      </c>
      <c r="T29" s="104" t="s">
        <v>180</v>
      </c>
      <c r="U29" s="104"/>
      <c r="V29" s="104" t="s">
        <v>239</v>
      </c>
      <c r="W29" s="104" t="s">
        <v>182</v>
      </c>
      <c r="X29" s="104" t="s">
        <v>183</v>
      </c>
      <c r="Y29" s="104"/>
      <c r="Z29" s="104"/>
      <c r="AA29" s="170" t="s">
        <v>321</v>
      </c>
      <c r="AB29" s="170" t="s">
        <v>323</v>
      </c>
      <c r="AC29" s="173"/>
      <c r="AD29" s="173"/>
      <c r="AE29" s="174"/>
    </row>
    <row r="30" spans="1:31" x14ac:dyDescent="0.25">
      <c r="A30" s="101" t="s">
        <v>291</v>
      </c>
      <c r="B30" s="131"/>
      <c r="C30" s="131"/>
      <c r="D30" s="102" t="s">
        <v>319</v>
      </c>
      <c r="E30" s="103">
        <v>0</v>
      </c>
      <c r="F30" s="103">
        <v>75</v>
      </c>
      <c r="G30" s="103">
        <v>0</v>
      </c>
      <c r="H30" s="103">
        <v>0</v>
      </c>
      <c r="I30" s="103">
        <v>0</v>
      </c>
      <c r="J30" s="103">
        <v>75</v>
      </c>
      <c r="K30" s="103">
        <v>0</v>
      </c>
      <c r="L30" s="103">
        <v>0</v>
      </c>
      <c r="M30" s="103"/>
      <c r="N30" s="103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70"/>
      <c r="AB30" s="172"/>
      <c r="AC30" s="173"/>
      <c r="AD30" s="173"/>
      <c r="AE30" s="174"/>
    </row>
    <row r="31" spans="1:31" x14ac:dyDescent="0.25">
      <c r="A31" s="101" t="s">
        <v>292</v>
      </c>
      <c r="B31" s="131"/>
      <c r="C31" s="131"/>
      <c r="D31" s="102" t="s">
        <v>319</v>
      </c>
      <c r="E31" s="103">
        <v>0</v>
      </c>
      <c r="F31" s="103">
        <v>125</v>
      </c>
      <c r="G31" s="103">
        <v>0</v>
      </c>
      <c r="H31" s="103">
        <v>0</v>
      </c>
      <c r="I31" s="103">
        <v>0</v>
      </c>
      <c r="J31" s="103">
        <v>125</v>
      </c>
      <c r="K31" s="103">
        <v>0</v>
      </c>
      <c r="L31" s="103">
        <v>0</v>
      </c>
      <c r="M31" s="103"/>
      <c r="N31" s="103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70"/>
      <c r="AB31" s="172"/>
      <c r="AC31" s="173"/>
      <c r="AD31" s="173"/>
      <c r="AE31" s="174"/>
    </row>
    <row r="32" spans="1:31" x14ac:dyDescent="0.25">
      <c r="A32" s="101" t="s">
        <v>293</v>
      </c>
      <c r="B32" s="131"/>
      <c r="C32" s="131"/>
      <c r="D32" s="102" t="s">
        <v>319</v>
      </c>
      <c r="E32" s="103">
        <v>0</v>
      </c>
      <c r="F32" s="103">
        <v>125</v>
      </c>
      <c r="G32" s="103">
        <v>0</v>
      </c>
      <c r="H32" s="103">
        <v>0</v>
      </c>
      <c r="I32" s="103">
        <v>0</v>
      </c>
      <c r="J32" s="103">
        <v>175</v>
      </c>
      <c r="K32" s="103">
        <v>0</v>
      </c>
      <c r="L32" s="103">
        <v>0</v>
      </c>
      <c r="M32" s="103"/>
      <c r="N32" s="103"/>
      <c r="O32" s="104"/>
      <c r="P32" s="104"/>
      <c r="Q32" s="104"/>
      <c r="R32" s="104"/>
      <c r="S32" s="104" t="s">
        <v>320</v>
      </c>
      <c r="T32" s="104"/>
      <c r="U32" s="104"/>
      <c r="V32" s="104" t="s">
        <v>239</v>
      </c>
      <c r="W32" s="104"/>
      <c r="X32" s="104"/>
      <c r="Y32" s="104"/>
      <c r="Z32" s="104"/>
      <c r="AA32" s="170" t="s">
        <v>321</v>
      </c>
      <c r="AB32" s="170"/>
      <c r="AC32" s="173"/>
      <c r="AD32" s="173"/>
      <c r="AE32" s="174"/>
    </row>
    <row r="33" spans="1:31" x14ac:dyDescent="0.25">
      <c r="A33" s="101" t="s">
        <v>294</v>
      </c>
      <c r="B33" s="131"/>
      <c r="C33" s="131"/>
      <c r="D33" s="102" t="s">
        <v>319</v>
      </c>
      <c r="E33" s="103">
        <v>0</v>
      </c>
      <c r="F33" s="103">
        <v>125</v>
      </c>
      <c r="G33" s="103">
        <v>0</v>
      </c>
      <c r="H33" s="103">
        <v>0</v>
      </c>
      <c r="I33" s="103">
        <v>0</v>
      </c>
      <c r="J33" s="103">
        <v>225</v>
      </c>
      <c r="K33" s="103">
        <v>0</v>
      </c>
      <c r="L33" s="103">
        <v>0</v>
      </c>
      <c r="M33" s="103"/>
      <c r="N33" s="103"/>
      <c r="O33" s="104"/>
      <c r="P33" s="104"/>
      <c r="Q33" s="104"/>
      <c r="R33" s="104"/>
      <c r="S33" s="104" t="s">
        <v>320</v>
      </c>
      <c r="T33" s="104"/>
      <c r="U33" s="104"/>
      <c r="V33" s="104" t="s">
        <v>239</v>
      </c>
      <c r="W33" s="104"/>
      <c r="X33" s="104" t="s">
        <v>183</v>
      </c>
      <c r="Y33" s="104"/>
      <c r="Z33" s="104"/>
      <c r="AA33" s="170" t="s">
        <v>321</v>
      </c>
      <c r="AB33" s="170" t="s">
        <v>325</v>
      </c>
      <c r="AC33" s="173"/>
      <c r="AD33" s="173"/>
      <c r="AE33" s="174"/>
    </row>
    <row r="34" spans="1:31" x14ac:dyDescent="0.25">
      <c r="A34" s="101" t="s">
        <v>295</v>
      </c>
      <c r="B34" s="131"/>
      <c r="C34" s="131"/>
      <c r="D34" s="102" t="s">
        <v>319</v>
      </c>
      <c r="E34" s="103">
        <v>0</v>
      </c>
      <c r="F34" s="103">
        <v>175</v>
      </c>
      <c r="G34" s="103">
        <v>0</v>
      </c>
      <c r="H34" s="103">
        <v>0</v>
      </c>
      <c r="I34" s="103">
        <v>0</v>
      </c>
      <c r="J34" s="103">
        <v>125</v>
      </c>
      <c r="K34" s="103">
        <v>0</v>
      </c>
      <c r="L34" s="103">
        <v>0</v>
      </c>
      <c r="M34" s="103"/>
      <c r="N34" s="103"/>
      <c r="O34" s="104"/>
      <c r="P34" s="104"/>
      <c r="Q34" s="104"/>
      <c r="R34" s="104"/>
      <c r="S34" s="104" t="s">
        <v>320</v>
      </c>
      <c r="T34" s="104"/>
      <c r="U34" s="104"/>
      <c r="V34" s="104" t="s">
        <v>239</v>
      </c>
      <c r="W34" s="104" t="s">
        <v>182</v>
      </c>
      <c r="X34" s="104" t="s">
        <v>183</v>
      </c>
      <c r="Y34" s="104"/>
      <c r="Z34" s="104"/>
      <c r="AA34" s="170" t="s">
        <v>321</v>
      </c>
      <c r="AB34" s="170" t="s">
        <v>325</v>
      </c>
      <c r="AC34" s="173"/>
      <c r="AD34" s="173"/>
      <c r="AE34" s="174"/>
    </row>
    <row r="35" spans="1:31" x14ac:dyDescent="0.25">
      <c r="A35" s="101" t="s">
        <v>296</v>
      </c>
      <c r="B35" s="131"/>
      <c r="C35" s="131"/>
      <c r="D35" s="102" t="s">
        <v>319</v>
      </c>
      <c r="E35" s="103">
        <v>0</v>
      </c>
      <c r="F35" s="103">
        <v>175</v>
      </c>
      <c r="G35" s="103">
        <v>0</v>
      </c>
      <c r="H35" s="103">
        <v>0</v>
      </c>
      <c r="I35" s="103">
        <v>0</v>
      </c>
      <c r="J35" s="103">
        <v>175</v>
      </c>
      <c r="K35" s="103">
        <v>0</v>
      </c>
      <c r="L35" s="103">
        <v>0</v>
      </c>
      <c r="M35" s="103"/>
      <c r="N35" s="103"/>
      <c r="O35" s="104"/>
      <c r="P35" s="104"/>
      <c r="Q35" s="104" t="s">
        <v>222</v>
      </c>
      <c r="R35" s="104"/>
      <c r="S35" s="104" t="s">
        <v>320</v>
      </c>
      <c r="T35" s="104"/>
      <c r="U35" s="104"/>
      <c r="V35" s="104" t="s">
        <v>239</v>
      </c>
      <c r="W35" s="104" t="s">
        <v>182</v>
      </c>
      <c r="X35" s="104" t="s">
        <v>183</v>
      </c>
      <c r="Y35" s="104"/>
      <c r="Z35" s="104"/>
      <c r="AA35" s="170" t="s">
        <v>321</v>
      </c>
      <c r="AB35" s="170" t="s">
        <v>325</v>
      </c>
      <c r="AC35" s="173"/>
      <c r="AD35" s="173"/>
      <c r="AE35" s="174"/>
    </row>
    <row r="36" spans="1:31" x14ac:dyDescent="0.25">
      <c r="A36" s="101" t="s">
        <v>297</v>
      </c>
      <c r="B36" s="131"/>
      <c r="C36" s="131"/>
      <c r="D36" s="102" t="s">
        <v>319</v>
      </c>
      <c r="E36" s="103">
        <v>0</v>
      </c>
      <c r="F36" s="103">
        <v>175</v>
      </c>
      <c r="G36" s="103">
        <v>0</v>
      </c>
      <c r="H36" s="103">
        <v>0</v>
      </c>
      <c r="I36" s="103">
        <v>0</v>
      </c>
      <c r="J36" s="103">
        <v>225</v>
      </c>
      <c r="K36" s="103">
        <v>0</v>
      </c>
      <c r="L36" s="103">
        <v>0</v>
      </c>
      <c r="M36" s="103"/>
      <c r="N36" s="103"/>
      <c r="O36" s="104"/>
      <c r="P36" s="104"/>
      <c r="Q36" s="104" t="s">
        <v>222</v>
      </c>
      <c r="R36" s="104"/>
      <c r="S36" s="104" t="s">
        <v>320</v>
      </c>
      <c r="T36" s="104"/>
      <c r="U36" s="104" t="s">
        <v>181</v>
      </c>
      <c r="V36" s="104" t="s">
        <v>239</v>
      </c>
      <c r="W36" s="104" t="s">
        <v>182</v>
      </c>
      <c r="X36" s="104" t="s">
        <v>183</v>
      </c>
      <c r="Y36" s="104"/>
      <c r="Z36" s="104"/>
      <c r="AA36" s="170" t="s">
        <v>321</v>
      </c>
      <c r="AB36" s="170" t="s">
        <v>325</v>
      </c>
      <c r="AC36" s="173"/>
      <c r="AD36" s="173"/>
      <c r="AE36" s="174"/>
    </row>
    <row r="37" spans="1:31" x14ac:dyDescent="0.25">
      <c r="A37" s="101" t="s">
        <v>298</v>
      </c>
      <c r="B37" s="131"/>
      <c r="C37" s="131"/>
      <c r="D37" s="102" t="s">
        <v>319</v>
      </c>
      <c r="E37" s="103">
        <v>0</v>
      </c>
      <c r="F37" s="103">
        <v>225</v>
      </c>
      <c r="G37" s="103">
        <v>0</v>
      </c>
      <c r="H37" s="103">
        <v>0</v>
      </c>
      <c r="I37" s="103">
        <v>0</v>
      </c>
      <c r="J37" s="103">
        <v>125</v>
      </c>
      <c r="K37" s="103">
        <v>0</v>
      </c>
      <c r="L37" s="103">
        <v>0</v>
      </c>
      <c r="M37" s="103"/>
      <c r="N37" s="103"/>
      <c r="O37" s="104" t="s">
        <v>324</v>
      </c>
      <c r="P37" s="104"/>
      <c r="Q37" s="104" t="s">
        <v>222</v>
      </c>
      <c r="R37" s="104"/>
      <c r="S37" s="104" t="s">
        <v>320</v>
      </c>
      <c r="T37" s="104"/>
      <c r="U37" s="104" t="s">
        <v>181</v>
      </c>
      <c r="V37" s="104" t="s">
        <v>239</v>
      </c>
      <c r="W37" s="104" t="s">
        <v>182</v>
      </c>
      <c r="X37" s="104" t="s">
        <v>183</v>
      </c>
      <c r="Y37" s="104"/>
      <c r="Z37" s="104"/>
      <c r="AA37" s="170" t="s">
        <v>321</v>
      </c>
      <c r="AB37" s="170" t="s">
        <v>325</v>
      </c>
      <c r="AC37" s="173"/>
      <c r="AD37" s="173"/>
      <c r="AE37" s="174"/>
    </row>
    <row r="38" spans="1:31" x14ac:dyDescent="0.25">
      <c r="A38" s="101" t="s">
        <v>299</v>
      </c>
      <c r="B38" s="131"/>
      <c r="C38" s="131"/>
      <c r="D38" s="102" t="s">
        <v>319</v>
      </c>
      <c r="E38" s="103">
        <v>-85</v>
      </c>
      <c r="F38" s="103">
        <v>0</v>
      </c>
      <c r="G38" s="103">
        <v>-75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/>
      <c r="N38" s="103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70"/>
      <c r="AB38" s="172"/>
      <c r="AC38" s="173"/>
      <c r="AD38" s="173"/>
      <c r="AE38" s="174"/>
    </row>
    <row r="39" spans="1:31" x14ac:dyDescent="0.25">
      <c r="A39" s="101" t="s">
        <v>300</v>
      </c>
      <c r="B39" s="131"/>
      <c r="C39" s="131"/>
      <c r="D39" s="102" t="s">
        <v>319</v>
      </c>
      <c r="E39" s="103">
        <v>-125</v>
      </c>
      <c r="F39" s="103">
        <v>0</v>
      </c>
      <c r="G39" s="103">
        <v>0</v>
      </c>
      <c r="H39" s="103">
        <v>-125</v>
      </c>
      <c r="I39" s="103">
        <v>0</v>
      </c>
      <c r="J39" s="103">
        <v>0</v>
      </c>
      <c r="K39" s="103">
        <v>0</v>
      </c>
      <c r="L39" s="103">
        <v>0</v>
      </c>
      <c r="M39" s="103"/>
      <c r="N39" s="103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70"/>
      <c r="AB39" s="172"/>
      <c r="AC39" s="173"/>
      <c r="AD39" s="173"/>
      <c r="AE39" s="174"/>
    </row>
    <row r="40" spans="1:31" x14ac:dyDescent="0.25">
      <c r="A40" s="101" t="s">
        <v>301</v>
      </c>
      <c r="B40" s="131"/>
      <c r="C40" s="131"/>
      <c r="D40" s="102" t="s">
        <v>319</v>
      </c>
      <c r="E40" s="103">
        <v>-175</v>
      </c>
      <c r="F40" s="103">
        <v>0</v>
      </c>
      <c r="G40" s="103">
        <v>-175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/>
      <c r="N40" s="103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70"/>
      <c r="AB40" s="170" t="s">
        <v>326</v>
      </c>
      <c r="AC40" s="173"/>
      <c r="AD40" s="173"/>
      <c r="AE40" s="174"/>
    </row>
    <row r="41" spans="1:31" x14ac:dyDescent="0.25">
      <c r="A41" s="101" t="s">
        <v>302</v>
      </c>
      <c r="B41" s="131"/>
      <c r="C41" s="131"/>
      <c r="D41" s="102" t="s">
        <v>319</v>
      </c>
      <c r="E41" s="103">
        <v>-225</v>
      </c>
      <c r="F41" s="103">
        <v>0</v>
      </c>
      <c r="G41" s="103">
        <v>-175</v>
      </c>
      <c r="H41" s="103">
        <v>-175</v>
      </c>
      <c r="I41" s="103">
        <v>0</v>
      </c>
      <c r="J41" s="103">
        <v>0</v>
      </c>
      <c r="K41" s="103">
        <v>0</v>
      </c>
      <c r="L41" s="103">
        <v>0</v>
      </c>
      <c r="M41" s="103"/>
      <c r="N41" s="103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70"/>
      <c r="AB41" s="170" t="s">
        <v>326</v>
      </c>
      <c r="AC41" s="173"/>
      <c r="AD41" s="173"/>
      <c r="AE41" s="174"/>
    </row>
    <row r="42" spans="1:31" x14ac:dyDescent="0.25">
      <c r="A42" s="101" t="s">
        <v>303</v>
      </c>
      <c r="B42" s="131"/>
      <c r="C42" s="131"/>
      <c r="D42" s="102" t="s">
        <v>319</v>
      </c>
      <c r="E42" s="103">
        <v>0</v>
      </c>
      <c r="F42" s="103">
        <v>-75</v>
      </c>
      <c r="G42" s="103">
        <v>0</v>
      </c>
      <c r="H42" s="103">
        <v>0</v>
      </c>
      <c r="I42" s="103">
        <v>0</v>
      </c>
      <c r="J42" s="103">
        <v>0</v>
      </c>
      <c r="K42" s="103">
        <v>75</v>
      </c>
      <c r="L42" s="103">
        <v>0</v>
      </c>
      <c r="M42" s="103"/>
      <c r="N42" s="103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70"/>
      <c r="AB42" s="172"/>
      <c r="AC42" s="173"/>
      <c r="AD42" s="173"/>
      <c r="AE42" s="174"/>
    </row>
    <row r="43" spans="1:31" x14ac:dyDescent="0.25">
      <c r="A43" s="101" t="s">
        <v>304</v>
      </c>
      <c r="B43" s="131"/>
      <c r="C43" s="131"/>
      <c r="D43" s="102" t="s">
        <v>319</v>
      </c>
      <c r="E43" s="103">
        <v>0</v>
      </c>
      <c r="F43" s="103">
        <v>-125</v>
      </c>
      <c r="G43" s="103">
        <v>0</v>
      </c>
      <c r="H43" s="103">
        <v>0</v>
      </c>
      <c r="I43" s="103">
        <v>0</v>
      </c>
      <c r="J43" s="103">
        <v>0</v>
      </c>
      <c r="K43" s="103">
        <v>125</v>
      </c>
      <c r="L43" s="103">
        <v>0</v>
      </c>
      <c r="M43" s="103"/>
      <c r="N43" s="103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70"/>
      <c r="AB43" s="170"/>
      <c r="AC43" s="173"/>
      <c r="AD43" s="173"/>
      <c r="AE43" s="174"/>
    </row>
    <row r="44" spans="1:31" x14ac:dyDescent="0.25">
      <c r="A44" s="101" t="s">
        <v>305</v>
      </c>
      <c r="B44" s="131"/>
      <c r="C44" s="131"/>
      <c r="D44" s="102" t="s">
        <v>319</v>
      </c>
      <c r="E44" s="103">
        <v>0</v>
      </c>
      <c r="F44" s="103">
        <v>-125</v>
      </c>
      <c r="G44" s="103">
        <v>0</v>
      </c>
      <c r="H44" s="103">
        <v>0</v>
      </c>
      <c r="I44" s="103">
        <v>0</v>
      </c>
      <c r="J44" s="103">
        <v>0</v>
      </c>
      <c r="K44" s="103">
        <v>175</v>
      </c>
      <c r="L44" s="103">
        <v>0</v>
      </c>
      <c r="M44" s="103"/>
      <c r="N44" s="103"/>
      <c r="O44" s="104"/>
      <c r="P44" s="104"/>
      <c r="Q44" s="104"/>
      <c r="R44" s="104"/>
      <c r="S44" s="104" t="s">
        <v>320</v>
      </c>
      <c r="T44" s="104"/>
      <c r="U44" s="104"/>
      <c r="V44" s="104" t="s">
        <v>239</v>
      </c>
      <c r="W44" s="104"/>
      <c r="X44" s="104"/>
      <c r="Y44" s="104"/>
      <c r="Z44" s="104"/>
      <c r="AA44" s="170" t="s">
        <v>321</v>
      </c>
      <c r="AB44" s="170"/>
      <c r="AC44" s="173"/>
      <c r="AD44" s="173"/>
      <c r="AE44" s="174"/>
    </row>
    <row r="45" spans="1:31" x14ac:dyDescent="0.25">
      <c r="A45" s="101" t="s">
        <v>306</v>
      </c>
      <c r="B45" s="131"/>
      <c r="C45" s="131"/>
      <c r="D45" s="102" t="s">
        <v>319</v>
      </c>
      <c r="E45" s="103">
        <v>0</v>
      </c>
      <c r="F45" s="103">
        <v>-125</v>
      </c>
      <c r="G45" s="103">
        <v>0</v>
      </c>
      <c r="H45" s="103">
        <v>0</v>
      </c>
      <c r="I45" s="103">
        <v>0</v>
      </c>
      <c r="J45" s="103">
        <v>0</v>
      </c>
      <c r="K45" s="103">
        <v>225</v>
      </c>
      <c r="L45" s="103">
        <v>0</v>
      </c>
      <c r="M45" s="103"/>
      <c r="N45" s="103"/>
      <c r="O45" s="104"/>
      <c r="P45" s="104"/>
      <c r="Q45" s="104"/>
      <c r="R45" s="104"/>
      <c r="S45" s="104" t="s">
        <v>320</v>
      </c>
      <c r="T45" s="104"/>
      <c r="U45" s="104"/>
      <c r="V45" s="104" t="s">
        <v>239</v>
      </c>
      <c r="W45" s="104" t="s">
        <v>182</v>
      </c>
      <c r="X45" s="104"/>
      <c r="Y45" s="104"/>
      <c r="Z45" s="104"/>
      <c r="AA45" s="170" t="s">
        <v>321</v>
      </c>
      <c r="AB45" s="170" t="s">
        <v>323</v>
      </c>
      <c r="AC45" s="173"/>
      <c r="AD45" s="173"/>
      <c r="AE45" s="174"/>
    </row>
    <row r="46" spans="1:31" x14ac:dyDescent="0.25">
      <c r="A46" s="101" t="s">
        <v>307</v>
      </c>
      <c r="B46" s="131"/>
      <c r="C46" s="131"/>
      <c r="D46" s="102" t="s">
        <v>319</v>
      </c>
      <c r="E46" s="103">
        <v>0</v>
      </c>
      <c r="F46" s="103">
        <v>-175</v>
      </c>
      <c r="G46" s="103">
        <v>0</v>
      </c>
      <c r="H46" s="103">
        <v>0</v>
      </c>
      <c r="I46" s="103">
        <v>0</v>
      </c>
      <c r="J46" s="103">
        <v>0</v>
      </c>
      <c r="K46" s="103">
        <v>125</v>
      </c>
      <c r="L46" s="103">
        <v>0</v>
      </c>
      <c r="M46" s="103"/>
      <c r="N46" s="103"/>
      <c r="O46" s="104"/>
      <c r="P46" s="104"/>
      <c r="Q46" s="104"/>
      <c r="R46" s="104"/>
      <c r="S46" s="104" t="s">
        <v>320</v>
      </c>
      <c r="T46" s="104"/>
      <c r="U46" s="104"/>
      <c r="V46" s="104" t="s">
        <v>239</v>
      </c>
      <c r="W46" s="104" t="s">
        <v>182</v>
      </c>
      <c r="X46" s="104" t="s">
        <v>183</v>
      </c>
      <c r="Y46" s="104"/>
      <c r="Z46" s="104"/>
      <c r="AA46" s="170" t="s">
        <v>321</v>
      </c>
      <c r="AB46" s="170" t="s">
        <v>323</v>
      </c>
      <c r="AC46" s="173"/>
      <c r="AD46" s="173"/>
      <c r="AE46" s="174"/>
    </row>
    <row r="47" spans="1:31" x14ac:dyDescent="0.25">
      <c r="A47" s="101" t="s">
        <v>308</v>
      </c>
      <c r="B47" s="131"/>
      <c r="C47" s="131"/>
      <c r="D47" s="102" t="s">
        <v>319</v>
      </c>
      <c r="E47" s="103">
        <v>0</v>
      </c>
      <c r="F47" s="103">
        <v>-175</v>
      </c>
      <c r="G47" s="103">
        <v>0</v>
      </c>
      <c r="H47" s="103">
        <v>0</v>
      </c>
      <c r="I47" s="103">
        <v>0</v>
      </c>
      <c r="J47" s="103">
        <v>0</v>
      </c>
      <c r="K47" s="103">
        <v>175</v>
      </c>
      <c r="L47" s="103">
        <v>0</v>
      </c>
      <c r="M47" s="103"/>
      <c r="N47" s="103"/>
      <c r="O47" s="104" t="s">
        <v>324</v>
      </c>
      <c r="P47" s="104"/>
      <c r="Q47" s="104"/>
      <c r="R47" s="104"/>
      <c r="S47" s="104" t="s">
        <v>320</v>
      </c>
      <c r="T47" s="104"/>
      <c r="U47" s="104"/>
      <c r="V47" s="104" t="s">
        <v>239</v>
      </c>
      <c r="W47" s="104" t="s">
        <v>182</v>
      </c>
      <c r="X47" s="104" t="s">
        <v>183</v>
      </c>
      <c r="Y47" s="104"/>
      <c r="Z47" s="104"/>
      <c r="AA47" s="170" t="s">
        <v>321</v>
      </c>
      <c r="AB47" s="170" t="s">
        <v>323</v>
      </c>
      <c r="AC47" s="173"/>
      <c r="AD47" s="173"/>
      <c r="AE47" s="174"/>
    </row>
    <row r="48" spans="1:31" x14ac:dyDescent="0.25">
      <c r="A48" s="101" t="s">
        <v>309</v>
      </c>
      <c r="B48" s="131"/>
      <c r="C48" s="131"/>
      <c r="D48" s="102" t="s">
        <v>319</v>
      </c>
      <c r="E48" s="103">
        <v>0</v>
      </c>
      <c r="F48" s="103">
        <v>-175</v>
      </c>
      <c r="G48" s="103">
        <v>0</v>
      </c>
      <c r="H48" s="103">
        <v>0</v>
      </c>
      <c r="I48" s="103">
        <v>0</v>
      </c>
      <c r="J48" s="103">
        <v>0</v>
      </c>
      <c r="K48" s="103">
        <v>225</v>
      </c>
      <c r="L48" s="103">
        <v>0</v>
      </c>
      <c r="M48" s="103"/>
      <c r="N48" s="103"/>
      <c r="O48" s="104" t="s">
        <v>324</v>
      </c>
      <c r="P48" s="104"/>
      <c r="Q48" s="104"/>
      <c r="R48" s="104"/>
      <c r="S48" s="104" t="s">
        <v>320</v>
      </c>
      <c r="T48" s="104" t="s">
        <v>180</v>
      </c>
      <c r="U48" s="104"/>
      <c r="V48" s="104" t="s">
        <v>239</v>
      </c>
      <c r="W48" s="104" t="s">
        <v>182</v>
      </c>
      <c r="X48" s="104" t="s">
        <v>183</v>
      </c>
      <c r="Y48" s="104"/>
      <c r="Z48" s="104"/>
      <c r="AA48" s="170" t="s">
        <v>321</v>
      </c>
      <c r="AB48" s="170" t="s">
        <v>323</v>
      </c>
      <c r="AC48" s="173"/>
      <c r="AD48" s="173"/>
      <c r="AE48" s="174"/>
    </row>
    <row r="49" spans="1:31" x14ac:dyDescent="0.25">
      <c r="A49" s="101" t="s">
        <v>310</v>
      </c>
      <c r="B49" s="131"/>
      <c r="C49" s="131"/>
      <c r="D49" s="102" t="s">
        <v>319</v>
      </c>
      <c r="E49" s="103">
        <v>0</v>
      </c>
      <c r="F49" s="103">
        <v>-225</v>
      </c>
      <c r="G49" s="103">
        <v>0</v>
      </c>
      <c r="H49" s="103">
        <v>0</v>
      </c>
      <c r="I49" s="103">
        <v>0</v>
      </c>
      <c r="J49" s="103">
        <v>0</v>
      </c>
      <c r="K49" s="103">
        <v>125</v>
      </c>
      <c r="L49" s="103">
        <v>0</v>
      </c>
      <c r="M49" s="103"/>
      <c r="N49" s="103"/>
      <c r="O49" s="104" t="s">
        <v>324</v>
      </c>
      <c r="P49" s="104"/>
      <c r="Q49" s="104" t="s">
        <v>222</v>
      </c>
      <c r="R49" s="104"/>
      <c r="S49" s="104" t="s">
        <v>320</v>
      </c>
      <c r="T49" s="104" t="s">
        <v>180</v>
      </c>
      <c r="U49" s="104"/>
      <c r="V49" s="104" t="s">
        <v>239</v>
      </c>
      <c r="W49" s="104" t="s">
        <v>182</v>
      </c>
      <c r="X49" s="104" t="s">
        <v>183</v>
      </c>
      <c r="Y49" s="104"/>
      <c r="Z49" s="104"/>
      <c r="AA49" s="170" t="s">
        <v>321</v>
      </c>
      <c r="AB49" s="170" t="s">
        <v>323</v>
      </c>
      <c r="AC49" s="173"/>
      <c r="AD49" s="173"/>
      <c r="AE49" s="174"/>
    </row>
    <row r="50" spans="1:31" x14ac:dyDescent="0.25">
      <c r="A50" s="101" t="s">
        <v>311</v>
      </c>
      <c r="B50" s="131"/>
      <c r="C50" s="131"/>
      <c r="D50" s="102" t="s">
        <v>319</v>
      </c>
      <c r="E50" s="103">
        <v>0</v>
      </c>
      <c r="F50" s="103">
        <v>75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75</v>
      </c>
      <c r="M50" s="103"/>
      <c r="N50" s="103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70"/>
      <c r="AB50" s="172"/>
      <c r="AC50" s="173"/>
      <c r="AD50" s="173"/>
      <c r="AE50" s="174"/>
    </row>
    <row r="51" spans="1:31" x14ac:dyDescent="0.25">
      <c r="A51" s="101" t="s">
        <v>312</v>
      </c>
      <c r="B51" s="131"/>
      <c r="C51" s="131"/>
      <c r="D51" s="102" t="s">
        <v>319</v>
      </c>
      <c r="E51" s="103">
        <v>0</v>
      </c>
      <c r="F51" s="103">
        <v>125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125</v>
      </c>
      <c r="M51" s="103"/>
      <c r="N51" s="103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70"/>
      <c r="AB51" s="172"/>
      <c r="AC51" s="173"/>
      <c r="AD51" s="173"/>
      <c r="AE51" s="174"/>
    </row>
    <row r="52" spans="1:31" x14ac:dyDescent="0.25">
      <c r="A52" s="101" t="s">
        <v>313</v>
      </c>
      <c r="B52" s="131"/>
      <c r="C52" s="131"/>
      <c r="D52" s="102" t="s">
        <v>319</v>
      </c>
      <c r="E52" s="103">
        <v>0</v>
      </c>
      <c r="F52" s="103">
        <v>125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175</v>
      </c>
      <c r="M52" s="103"/>
      <c r="N52" s="103"/>
      <c r="O52" s="104"/>
      <c r="P52" s="104"/>
      <c r="Q52" s="104"/>
      <c r="R52" s="104"/>
      <c r="S52" s="104" t="s">
        <v>320</v>
      </c>
      <c r="T52" s="104"/>
      <c r="U52" s="104"/>
      <c r="V52" s="104" t="s">
        <v>239</v>
      </c>
      <c r="W52" s="104"/>
      <c r="X52" s="104"/>
      <c r="Y52" s="104"/>
      <c r="Z52" s="104"/>
      <c r="AA52" s="170" t="s">
        <v>321</v>
      </c>
      <c r="AB52" s="170"/>
      <c r="AC52" s="173"/>
      <c r="AD52" s="173"/>
      <c r="AE52" s="174"/>
    </row>
    <row r="53" spans="1:31" x14ac:dyDescent="0.25">
      <c r="A53" s="101" t="s">
        <v>314</v>
      </c>
      <c r="B53" s="131"/>
      <c r="C53" s="131"/>
      <c r="D53" s="102" t="s">
        <v>319</v>
      </c>
      <c r="E53" s="103">
        <v>0</v>
      </c>
      <c r="F53" s="103">
        <v>125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225</v>
      </c>
      <c r="M53" s="103"/>
      <c r="N53" s="103"/>
      <c r="O53" s="104"/>
      <c r="P53" s="104"/>
      <c r="Q53" s="104"/>
      <c r="R53" s="104"/>
      <c r="S53" s="104" t="s">
        <v>320</v>
      </c>
      <c r="T53" s="104"/>
      <c r="U53" s="104"/>
      <c r="V53" s="104" t="s">
        <v>239</v>
      </c>
      <c r="W53" s="104"/>
      <c r="X53" s="104" t="s">
        <v>183</v>
      </c>
      <c r="Y53" s="104"/>
      <c r="Z53" s="104"/>
      <c r="AA53" s="170" t="s">
        <v>321</v>
      </c>
      <c r="AB53" s="170" t="s">
        <v>325</v>
      </c>
      <c r="AC53" s="173"/>
      <c r="AD53" s="173"/>
      <c r="AE53" s="174"/>
    </row>
    <row r="54" spans="1:31" x14ac:dyDescent="0.25">
      <c r="A54" s="101" t="s">
        <v>315</v>
      </c>
      <c r="B54" s="131"/>
      <c r="C54" s="131"/>
      <c r="D54" s="102" t="s">
        <v>319</v>
      </c>
      <c r="E54" s="103">
        <v>0</v>
      </c>
      <c r="F54" s="103">
        <v>175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125</v>
      </c>
      <c r="M54" s="103"/>
      <c r="N54" s="103"/>
      <c r="O54" s="104"/>
      <c r="P54" s="104"/>
      <c r="Q54" s="104"/>
      <c r="R54" s="104"/>
      <c r="S54" s="104" t="s">
        <v>320</v>
      </c>
      <c r="T54" s="104"/>
      <c r="U54" s="104"/>
      <c r="V54" s="104" t="s">
        <v>239</v>
      </c>
      <c r="W54" s="104" t="s">
        <v>182</v>
      </c>
      <c r="X54" s="104" t="s">
        <v>183</v>
      </c>
      <c r="Y54" s="104"/>
      <c r="Z54" s="104"/>
      <c r="AA54" s="170" t="s">
        <v>321</v>
      </c>
      <c r="AB54" s="170" t="s">
        <v>325</v>
      </c>
      <c r="AC54" s="173"/>
      <c r="AD54" s="173"/>
      <c r="AE54" s="174"/>
    </row>
    <row r="55" spans="1:31" x14ac:dyDescent="0.25">
      <c r="A55" s="101" t="s">
        <v>316</v>
      </c>
      <c r="B55" s="131"/>
      <c r="C55" s="131"/>
      <c r="D55" s="102" t="s">
        <v>319</v>
      </c>
      <c r="E55" s="103">
        <v>0</v>
      </c>
      <c r="F55" s="103">
        <v>175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175</v>
      </c>
      <c r="M55" s="103"/>
      <c r="N55" s="103"/>
      <c r="O55" s="104"/>
      <c r="P55" s="104"/>
      <c r="Q55" s="104" t="s">
        <v>222</v>
      </c>
      <c r="R55" s="104"/>
      <c r="S55" s="104" t="s">
        <v>320</v>
      </c>
      <c r="T55" s="104"/>
      <c r="U55" s="104"/>
      <c r="V55" s="104" t="s">
        <v>239</v>
      </c>
      <c r="W55" s="104" t="s">
        <v>182</v>
      </c>
      <c r="X55" s="104" t="s">
        <v>183</v>
      </c>
      <c r="Y55" s="104"/>
      <c r="Z55" s="104"/>
      <c r="AA55" s="170" t="s">
        <v>321</v>
      </c>
      <c r="AB55" s="170" t="s">
        <v>325</v>
      </c>
      <c r="AC55" s="173"/>
      <c r="AD55" s="173"/>
      <c r="AE55" s="174"/>
    </row>
    <row r="56" spans="1:31" x14ac:dyDescent="0.25">
      <c r="A56" s="101" t="s">
        <v>317</v>
      </c>
      <c r="B56" s="131"/>
      <c r="C56" s="131"/>
      <c r="D56" s="102" t="s">
        <v>319</v>
      </c>
      <c r="E56" s="103">
        <v>0</v>
      </c>
      <c r="F56" s="103">
        <v>175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225</v>
      </c>
      <c r="M56" s="103"/>
      <c r="N56" s="103"/>
      <c r="O56" s="104"/>
      <c r="P56" s="104"/>
      <c r="Q56" s="104" t="s">
        <v>222</v>
      </c>
      <c r="R56" s="104"/>
      <c r="S56" s="104" t="s">
        <v>320</v>
      </c>
      <c r="T56" s="104"/>
      <c r="U56" s="104" t="s">
        <v>181</v>
      </c>
      <c r="V56" s="104" t="s">
        <v>239</v>
      </c>
      <c r="W56" s="104" t="s">
        <v>182</v>
      </c>
      <c r="X56" s="104" t="s">
        <v>183</v>
      </c>
      <c r="Y56" s="104"/>
      <c r="Z56" s="104"/>
      <c r="AA56" s="170" t="s">
        <v>321</v>
      </c>
      <c r="AB56" s="170" t="s">
        <v>325</v>
      </c>
      <c r="AC56" s="173"/>
      <c r="AD56" s="173"/>
      <c r="AE56" s="174"/>
    </row>
    <row r="57" spans="1:31" x14ac:dyDescent="0.25">
      <c r="A57" s="101" t="s">
        <v>399</v>
      </c>
      <c r="B57" s="131"/>
      <c r="C57" s="131"/>
      <c r="D57" s="102" t="s">
        <v>319</v>
      </c>
      <c r="E57" s="103">
        <v>0</v>
      </c>
      <c r="F57" s="103">
        <v>225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125</v>
      </c>
      <c r="M57" s="103"/>
      <c r="N57" s="103"/>
      <c r="O57" s="104" t="s">
        <v>324</v>
      </c>
      <c r="P57" s="104"/>
      <c r="Q57" s="104" t="s">
        <v>222</v>
      </c>
      <c r="R57" s="104"/>
      <c r="S57" s="104" t="s">
        <v>320</v>
      </c>
      <c r="T57" s="104"/>
      <c r="U57" s="104" t="s">
        <v>181</v>
      </c>
      <c r="V57" s="104" t="s">
        <v>239</v>
      </c>
      <c r="W57" s="104" t="s">
        <v>182</v>
      </c>
      <c r="X57" s="104" t="s">
        <v>183</v>
      </c>
      <c r="Y57" s="104"/>
      <c r="Z57" s="104"/>
      <c r="AA57" s="170" t="s">
        <v>321</v>
      </c>
      <c r="AB57" s="170" t="s">
        <v>325</v>
      </c>
      <c r="AC57" s="173"/>
      <c r="AD57" s="173"/>
      <c r="AE57" s="174"/>
    </row>
  </sheetData>
  <phoneticPr fontId="21" type="noConversion"/>
  <conditionalFormatting sqref="E13:N13">
    <cfRule type="expression" dxfId="8" priority="1">
      <formula>$F13="enable"</formula>
    </cfRule>
  </conditionalFormatting>
  <dataValidations count="1">
    <dataValidation operator="greaterThanOrEqual" showInputMessage="1" showErrorMessage="1" errorTitle="注意" error="数据不能为空" sqref="E13:N13" xr:uid="{00000000-0002-0000-0400-000000000000}"/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6"/>
  <sheetViews>
    <sheetView workbookViewId="0">
      <selection activeCell="C2" sqref="C2"/>
    </sheetView>
  </sheetViews>
  <sheetFormatPr defaultColWidth="8.6640625" defaultRowHeight="13.8" x14ac:dyDescent="0.25"/>
  <cols>
    <col min="1" max="1" width="15.44140625" style="116" bestFit="1" customWidth="1"/>
    <col min="2" max="2" width="8.6640625" style="116" bestFit="1" customWidth="1"/>
    <col min="3" max="3" width="16.6640625" style="116" bestFit="1" customWidth="1"/>
    <col min="4" max="4" width="13.6640625" style="116" bestFit="1" customWidth="1"/>
    <col min="5" max="5" width="12.88671875" style="116" bestFit="1" customWidth="1"/>
    <col min="6" max="6" width="11.109375" style="116" bestFit="1" customWidth="1"/>
    <col min="7" max="7" width="14.44140625" style="116" bestFit="1" customWidth="1"/>
    <col min="8" max="8" width="9.5546875" style="116" bestFit="1" customWidth="1"/>
    <col min="9" max="9" width="14.6640625" style="116" customWidth="1"/>
    <col min="10" max="10" width="10.44140625" style="116" bestFit="1" customWidth="1"/>
    <col min="11" max="11" width="6.44140625" style="116" bestFit="1" customWidth="1"/>
    <col min="12" max="12" width="14.44140625" style="116" customWidth="1"/>
    <col min="13" max="14" width="9.44140625" style="116" bestFit="1" customWidth="1"/>
    <col min="15" max="15" width="12.44140625" style="116" customWidth="1"/>
    <col min="16" max="16" width="13.5546875" style="116" bestFit="1" customWidth="1"/>
    <col min="17" max="17" width="11.5546875" style="116" bestFit="1" customWidth="1"/>
    <col min="18" max="20" width="8.6640625" style="116" customWidth="1"/>
    <col min="21" max="16384" width="8.6640625" style="116"/>
  </cols>
  <sheetData>
    <row r="1" spans="1:17" s="67" customFormat="1" ht="13.95" customHeight="1" x14ac:dyDescent="0.25">
      <c r="A1" s="13" t="s">
        <v>36</v>
      </c>
      <c r="B1" s="14" t="s">
        <v>1</v>
      </c>
      <c r="C1" s="14" t="s">
        <v>2</v>
      </c>
      <c r="D1" s="14" t="s">
        <v>159</v>
      </c>
      <c r="E1" s="15" t="s">
        <v>160</v>
      </c>
      <c r="F1" s="56"/>
      <c r="G1" s="5"/>
      <c r="H1" s="24"/>
      <c r="I1" s="24"/>
      <c r="J1" s="24"/>
      <c r="K1" s="24"/>
      <c r="L1" s="24"/>
      <c r="M1" s="24"/>
      <c r="N1" s="24"/>
      <c r="O1" s="24"/>
      <c r="P1" s="24"/>
    </row>
    <row r="2" spans="1:17" s="60" customFormat="1" ht="15" customHeight="1" thickBot="1" x14ac:dyDescent="0.3">
      <c r="A2" s="91" t="s">
        <v>36</v>
      </c>
      <c r="B2" s="92" t="s">
        <v>189</v>
      </c>
      <c r="C2" s="92" t="s">
        <v>404</v>
      </c>
      <c r="D2" s="92" t="s">
        <v>190</v>
      </c>
      <c r="E2" s="93" t="s">
        <v>194</v>
      </c>
    </row>
    <row r="3" spans="1:17" s="60" customFormat="1" x14ac:dyDescent="0.25"/>
    <row r="4" spans="1:17" s="60" customFormat="1" x14ac:dyDescent="0.25"/>
    <row r="5" spans="1:17" s="60" customFormat="1" x14ac:dyDescent="0.25"/>
    <row r="6" spans="1:17" s="60" customFormat="1" x14ac:dyDescent="0.25"/>
    <row r="7" spans="1:17" s="60" customFormat="1" x14ac:dyDescent="0.25"/>
    <row r="8" spans="1:17" s="60" customFormat="1" x14ac:dyDescent="0.25"/>
    <row r="11" spans="1:17" ht="15" customHeight="1" thickBot="1" x14ac:dyDescent="0.3">
      <c r="C11" s="116" t="s">
        <v>188</v>
      </c>
    </row>
    <row r="12" spans="1:17" x14ac:dyDescent="0.25">
      <c r="A12" s="45" t="s">
        <v>401</v>
      </c>
      <c r="B12" s="46" t="s">
        <v>163</v>
      </c>
      <c r="C12" s="115">
        <v>2</v>
      </c>
      <c r="D12" s="115">
        <v>2</v>
      </c>
      <c r="E12" s="115">
        <v>2</v>
      </c>
      <c r="F12" s="115">
        <v>2</v>
      </c>
      <c r="G12" s="115">
        <v>2</v>
      </c>
      <c r="H12" s="115"/>
      <c r="I12" s="46"/>
      <c r="J12" s="46"/>
      <c r="K12" s="46"/>
      <c r="L12" s="46"/>
      <c r="M12" s="46"/>
      <c r="N12" s="46"/>
      <c r="O12" s="46"/>
      <c r="P12" s="46"/>
      <c r="Q12" s="47"/>
    </row>
    <row r="13" spans="1:17" s="40" customFormat="1" ht="13.95" customHeight="1" x14ac:dyDescent="0.25">
      <c r="A13" s="54" t="s">
        <v>189</v>
      </c>
      <c r="B13" s="33" t="s">
        <v>167</v>
      </c>
      <c r="C13" s="49" t="s">
        <v>190</v>
      </c>
      <c r="D13" s="49" t="s">
        <v>191</v>
      </c>
      <c r="E13" s="49" t="s">
        <v>192</v>
      </c>
      <c r="F13" s="49" t="s">
        <v>193</v>
      </c>
      <c r="G13" s="49" t="s">
        <v>194</v>
      </c>
      <c r="H13" s="53" t="s">
        <v>195</v>
      </c>
      <c r="I13" s="95" t="s">
        <v>197</v>
      </c>
      <c r="J13" s="95" t="s">
        <v>198</v>
      </c>
      <c r="K13" s="95" t="s">
        <v>199</v>
      </c>
      <c r="L13" s="95" t="s">
        <v>200</v>
      </c>
      <c r="M13" s="95" t="s">
        <v>196</v>
      </c>
      <c r="N13" s="95" t="s">
        <v>384</v>
      </c>
      <c r="O13" s="95" t="s">
        <v>201</v>
      </c>
      <c r="P13" s="95" t="s">
        <v>383</v>
      </c>
      <c r="Q13" s="97" t="s">
        <v>202</v>
      </c>
    </row>
    <row r="14" spans="1:17" ht="14.4" customHeight="1" x14ac:dyDescent="0.25">
      <c r="A14" s="101" t="s">
        <v>403</v>
      </c>
      <c r="B14" s="109" t="s">
        <v>405</v>
      </c>
      <c r="C14" s="103">
        <v>-8000</v>
      </c>
      <c r="D14" s="103">
        <v>0</v>
      </c>
      <c r="E14" s="103">
        <v>0</v>
      </c>
      <c r="F14" s="103">
        <v>0</v>
      </c>
      <c r="G14" s="103">
        <v>0</v>
      </c>
      <c r="H14" s="103">
        <v>5000</v>
      </c>
      <c r="I14" s="103"/>
      <c r="J14" s="103">
        <v>1</v>
      </c>
      <c r="K14" s="113" t="s">
        <v>406</v>
      </c>
      <c r="L14" s="113" t="s">
        <v>407</v>
      </c>
      <c r="M14" s="103">
        <v>1.8900000000000001E-4</v>
      </c>
      <c r="N14" s="103">
        <v>9.8000000000000007</v>
      </c>
      <c r="O14" s="114">
        <v>11</v>
      </c>
      <c r="P14" s="114" t="s">
        <v>409</v>
      </c>
      <c r="Q14" s="118"/>
    </row>
    <row r="15" spans="1:17" ht="14.4" customHeight="1" x14ac:dyDescent="0.25">
      <c r="A15" s="101" t="s">
        <v>404</v>
      </c>
      <c r="B15" s="109" t="s">
        <v>405</v>
      </c>
      <c r="C15" s="103">
        <v>0</v>
      </c>
      <c r="D15" s="103">
        <v>8000</v>
      </c>
      <c r="E15" s="103">
        <v>0</v>
      </c>
      <c r="F15" s="103">
        <v>0</v>
      </c>
      <c r="G15" s="103">
        <v>0</v>
      </c>
      <c r="H15" s="103">
        <v>5000</v>
      </c>
      <c r="I15" s="103"/>
      <c r="J15" s="103">
        <v>2</v>
      </c>
      <c r="K15" s="113" t="s">
        <v>406</v>
      </c>
      <c r="L15" s="113" t="s">
        <v>408</v>
      </c>
      <c r="M15" s="103">
        <v>1.8900000000000001E-4</v>
      </c>
      <c r="N15" s="103">
        <v>9.8000000000000007</v>
      </c>
      <c r="O15" s="114">
        <v>12</v>
      </c>
      <c r="P15" s="114" t="s">
        <v>410</v>
      </c>
      <c r="Q15" s="118"/>
    </row>
    <row r="16" spans="1:17" ht="14.4" customHeight="1" x14ac:dyDescent="0.25">
      <c r="A16" s="101"/>
      <c r="B16" s="109"/>
      <c r="C16" s="103"/>
      <c r="D16" s="103"/>
      <c r="E16" s="103"/>
      <c r="F16" s="103"/>
      <c r="G16" s="103"/>
      <c r="H16" s="103"/>
      <c r="I16" s="113"/>
      <c r="J16" s="113"/>
      <c r="K16" s="113"/>
      <c r="L16" s="113"/>
      <c r="M16" s="103"/>
      <c r="N16" s="103"/>
      <c r="O16" s="114"/>
      <c r="P16" s="114"/>
      <c r="Q16" s="118"/>
    </row>
    <row r="17" spans="1:17" ht="14.4" customHeight="1" x14ac:dyDescent="0.25">
      <c r="A17" s="101"/>
      <c r="B17" s="109"/>
      <c r="C17" s="103"/>
      <c r="D17" s="103"/>
      <c r="E17" s="103"/>
      <c r="F17" s="103"/>
      <c r="G17" s="103"/>
      <c r="H17" s="103"/>
      <c r="I17" s="113"/>
      <c r="J17" s="113"/>
      <c r="K17" s="113"/>
      <c r="L17" s="113"/>
      <c r="M17" s="103"/>
      <c r="N17" s="103"/>
      <c r="O17" s="114"/>
      <c r="P17" s="114"/>
      <c r="Q17" s="118"/>
    </row>
    <row r="18" spans="1:17" ht="14.4" customHeight="1" x14ac:dyDescent="0.25">
      <c r="A18" s="101"/>
      <c r="B18" s="109"/>
      <c r="C18" s="103"/>
      <c r="D18" s="103"/>
      <c r="E18" s="103"/>
      <c r="F18" s="103"/>
      <c r="G18" s="103"/>
      <c r="H18" s="103"/>
      <c r="I18" s="113"/>
      <c r="J18" s="113"/>
      <c r="K18" s="113"/>
      <c r="L18" s="113"/>
      <c r="M18" s="103"/>
      <c r="N18" s="103"/>
      <c r="O18" s="114"/>
      <c r="P18" s="114"/>
      <c r="Q18" s="118"/>
    </row>
    <row r="19" spans="1:17" ht="14.4" customHeight="1" x14ac:dyDescent="0.25">
      <c r="A19" s="101"/>
      <c r="B19" s="109"/>
      <c r="C19" s="103"/>
      <c r="D19" s="103"/>
      <c r="E19" s="103"/>
      <c r="F19" s="103"/>
      <c r="G19" s="103"/>
      <c r="H19" s="103"/>
      <c r="I19" s="113"/>
      <c r="J19" s="113"/>
      <c r="K19" s="113"/>
      <c r="L19" s="113"/>
      <c r="M19" s="103"/>
      <c r="N19" s="103"/>
      <c r="O19" s="114"/>
      <c r="P19" s="114"/>
      <c r="Q19" s="118"/>
    </row>
    <row r="20" spans="1:17" ht="14.4" customHeight="1" x14ac:dyDescent="0.25">
      <c r="A20" s="101"/>
      <c r="B20" s="109"/>
      <c r="C20" s="103"/>
      <c r="D20" s="103"/>
      <c r="E20" s="103"/>
      <c r="F20" s="103"/>
      <c r="G20" s="103"/>
      <c r="H20" s="103"/>
      <c r="I20" s="113"/>
      <c r="J20" s="113"/>
      <c r="K20" s="113"/>
      <c r="L20" s="113"/>
      <c r="M20" s="103"/>
      <c r="N20" s="103"/>
      <c r="O20" s="114"/>
      <c r="P20" s="114"/>
      <c r="Q20" s="118"/>
    </row>
    <row r="21" spans="1:17" ht="14.4" customHeight="1" x14ac:dyDescent="0.25">
      <c r="A21" s="101"/>
      <c r="B21" s="109"/>
      <c r="C21" s="103"/>
      <c r="D21" s="103"/>
      <c r="E21" s="103"/>
      <c r="F21" s="103"/>
      <c r="G21" s="103"/>
      <c r="H21" s="103"/>
      <c r="I21" s="105"/>
      <c r="J21" s="105"/>
      <c r="K21" s="113"/>
      <c r="L21" s="113"/>
      <c r="M21" s="103"/>
      <c r="N21" s="103"/>
      <c r="O21" s="114"/>
      <c r="P21" s="114"/>
      <c r="Q21" s="118"/>
    </row>
    <row r="22" spans="1:17" x14ac:dyDescent="0.25">
      <c r="A22" s="110"/>
      <c r="B22" s="105"/>
      <c r="C22" s="111"/>
      <c r="D22" s="112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14"/>
      <c r="Q22" s="118"/>
    </row>
    <row r="23" spans="1:17" x14ac:dyDescent="0.25">
      <c r="A23" s="110"/>
      <c r="B23" s="105"/>
      <c r="C23" s="111"/>
      <c r="D23" s="112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14"/>
      <c r="Q23" s="118"/>
    </row>
    <row r="24" spans="1:17" x14ac:dyDescent="0.25">
      <c r="A24" s="110"/>
      <c r="B24" s="105"/>
      <c r="C24" s="111"/>
      <c r="D24" s="112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14"/>
      <c r="Q24" s="118"/>
    </row>
    <row r="25" spans="1:17" ht="15" customHeight="1" thickBot="1" x14ac:dyDescent="0.3">
      <c r="A25" s="106"/>
      <c r="B25" s="107"/>
      <c r="C25" s="108"/>
      <c r="D25" s="70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14"/>
      <c r="Q25" s="120"/>
    </row>
    <row r="26" spans="1:17" x14ac:dyDescent="0.25">
      <c r="A26" s="41"/>
      <c r="B26" s="41"/>
      <c r="C26" s="42"/>
      <c r="D26" s="6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7" x14ac:dyDescent="0.25">
      <c r="A27" s="41"/>
      <c r="B27" s="41"/>
      <c r="C27" s="42"/>
      <c r="D27" s="64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7" x14ac:dyDescent="0.25">
      <c r="A28" s="41"/>
      <c r="B28" s="41"/>
      <c r="C28" s="42"/>
      <c r="D28" s="64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7" x14ac:dyDescent="0.25">
      <c r="A29" s="41"/>
      <c r="B29" s="41"/>
      <c r="C29" s="42"/>
      <c r="D29" s="64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7" x14ac:dyDescent="0.25">
      <c r="A30" s="41"/>
      <c r="B30" s="41"/>
      <c r="C30" s="42"/>
      <c r="D30" s="64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7" x14ac:dyDescent="0.25">
      <c r="A31" s="42"/>
      <c r="B31" s="41"/>
      <c r="C31" s="42"/>
      <c r="D31" s="64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7" x14ac:dyDescent="0.25">
      <c r="A32" s="41"/>
      <c r="B32" s="41"/>
      <c r="C32" s="42"/>
      <c r="D32" s="64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 x14ac:dyDescent="0.25">
      <c r="A33" s="41"/>
      <c r="B33" s="41"/>
      <c r="C33" s="42"/>
      <c r="D33" s="64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 x14ac:dyDescent="0.25">
      <c r="A34" s="41"/>
      <c r="B34" s="41"/>
      <c r="C34" s="42"/>
      <c r="D34" s="64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 x14ac:dyDescent="0.25">
      <c r="A35" s="41"/>
      <c r="B35" s="41"/>
      <c r="C35" s="42"/>
      <c r="D35" s="64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 x14ac:dyDescent="0.25">
      <c r="A36" s="41"/>
      <c r="B36" s="41"/>
      <c r="C36" s="42"/>
      <c r="D36" s="64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</sheetData>
  <phoneticPr fontId="21" type="noConversion"/>
  <conditionalFormatting sqref="C13:G13">
    <cfRule type="expression" dxfId="7" priority="9">
      <formula>$D13="enable"</formula>
    </cfRule>
  </conditionalFormatting>
  <conditionalFormatting sqref="A14">
    <cfRule type="expression" dxfId="6" priority="8">
      <formula>$D14="enable"</formula>
    </cfRule>
  </conditionalFormatting>
  <conditionalFormatting sqref="A15">
    <cfRule type="expression" dxfId="5" priority="7">
      <formula>$D15="enable"</formula>
    </cfRule>
  </conditionalFormatting>
  <conditionalFormatting sqref="A16">
    <cfRule type="expression" dxfId="4" priority="6">
      <formula>$D16="enable"</formula>
    </cfRule>
  </conditionalFormatting>
  <conditionalFormatting sqref="A17:A19">
    <cfRule type="expression" dxfId="3" priority="5">
      <formula>$D17="enable"</formula>
    </cfRule>
  </conditionalFormatting>
  <conditionalFormatting sqref="A20">
    <cfRule type="expression" dxfId="2" priority="2">
      <formula>$D20="enable"</formula>
    </cfRule>
  </conditionalFormatting>
  <conditionalFormatting sqref="A21">
    <cfRule type="expression" dxfId="1" priority="1">
      <formula>$D21="enable"</formula>
    </cfRule>
  </conditionalFormatting>
  <dataValidations count="2">
    <dataValidation operator="greaterThanOrEqual" showInputMessage="1" showErrorMessage="1" errorTitle="注意" error="数据不能为空" sqref="C13:G13 A14:A21" xr:uid="{00000000-0002-0000-0500-000000000000}"/>
    <dataValidation type="list" allowBlank="1" showInputMessage="1" showErrorMessage="1" sqref="P14:P25" xr:uid="{FF8825CD-57E0-41A2-BD6F-116F5CE1A9C2}">
      <formula1>"+,-"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16F2-5C05-43D7-8552-F8F78FF66A15}">
  <dimension ref="A1:I3"/>
  <sheetViews>
    <sheetView workbookViewId="0">
      <selection activeCell="B3" sqref="B3"/>
    </sheetView>
  </sheetViews>
  <sheetFormatPr defaultColWidth="12.44140625" defaultRowHeight="15.6" x14ac:dyDescent="0.25"/>
  <cols>
    <col min="1" max="2" width="20.109375" style="193" customWidth="1"/>
    <col min="3" max="3" width="20.5546875" style="193" customWidth="1"/>
    <col min="4" max="4" width="17.6640625" style="193" customWidth="1"/>
    <col min="5" max="5" width="17.5546875" style="193" customWidth="1"/>
    <col min="6" max="6" width="17" style="193" customWidth="1"/>
    <col min="7" max="7" width="17.109375" style="193" customWidth="1"/>
    <col min="8" max="8" width="21.33203125" style="193" customWidth="1"/>
    <col min="9" max="9" width="22.88671875" style="193" customWidth="1"/>
    <col min="10" max="16384" width="12.44140625" style="193"/>
  </cols>
  <sheetData>
    <row r="1" spans="1:9" s="192" customFormat="1" ht="13.8" x14ac:dyDescent="0.25">
      <c r="A1" s="192" t="s">
        <v>435</v>
      </c>
      <c r="B1" s="192" t="s">
        <v>436</v>
      </c>
      <c r="C1" s="192" t="s">
        <v>437</v>
      </c>
      <c r="D1" s="192" t="s">
        <v>438</v>
      </c>
      <c r="E1" s="192" t="s">
        <v>439</v>
      </c>
      <c r="F1" s="192" t="s">
        <v>440</v>
      </c>
      <c r="G1" s="192" t="s">
        <v>441</v>
      </c>
      <c r="H1" s="192" t="s">
        <v>442</v>
      </c>
      <c r="I1" s="192" t="s">
        <v>443</v>
      </c>
    </row>
    <row r="2" spans="1:9" x14ac:dyDescent="0.25">
      <c r="A2" s="193" t="s">
        <v>444</v>
      </c>
      <c r="B2" s="193" t="s">
        <v>445</v>
      </c>
      <c r="C2" s="193" t="s">
        <v>446</v>
      </c>
      <c r="D2" s="194" t="s">
        <v>447</v>
      </c>
      <c r="E2" s="193" t="s">
        <v>448</v>
      </c>
      <c r="F2" s="193" t="s">
        <v>448</v>
      </c>
      <c r="G2" s="193" t="s">
        <v>449</v>
      </c>
      <c r="H2" s="193" t="s">
        <v>450</v>
      </c>
      <c r="I2" s="193" t="s">
        <v>451</v>
      </c>
    </row>
    <row r="3" spans="1:9" x14ac:dyDescent="0.25">
      <c r="A3" s="193" t="s">
        <v>452</v>
      </c>
      <c r="B3" s="193" t="s">
        <v>445</v>
      </c>
      <c r="C3" s="193" t="s">
        <v>446</v>
      </c>
      <c r="D3" s="193" t="s">
        <v>447</v>
      </c>
      <c r="E3" s="193" t="s">
        <v>448</v>
      </c>
      <c r="F3" s="193" t="s">
        <v>448</v>
      </c>
      <c r="G3" s="193" t="s">
        <v>449</v>
      </c>
      <c r="H3" s="193" t="s">
        <v>450</v>
      </c>
      <c r="I3" s="193" t="s">
        <v>451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workbookViewId="0">
      <selection activeCell="D13" sqref="D13"/>
    </sheetView>
  </sheetViews>
  <sheetFormatPr defaultColWidth="8.6640625" defaultRowHeight="13.8" x14ac:dyDescent="0.25"/>
  <cols>
    <col min="1" max="1" width="36.5546875" style="60" customWidth="1"/>
    <col min="2" max="2" width="22.44140625" style="60" customWidth="1"/>
    <col min="3" max="3" width="20.44140625" style="60" customWidth="1"/>
    <col min="4" max="4" width="21" style="60" customWidth="1"/>
    <col min="5" max="5" width="15" style="60" customWidth="1"/>
    <col min="6" max="6" width="12.109375" style="60" customWidth="1"/>
    <col min="7" max="7" width="15.44140625" style="60" customWidth="1"/>
    <col min="8" max="8" width="16.44140625" style="60" customWidth="1"/>
    <col min="9" max="9" width="12.44140625" style="60" customWidth="1"/>
    <col min="10" max="10" width="15.44140625" style="60" customWidth="1"/>
    <col min="11" max="11" width="11" style="60" customWidth="1"/>
    <col min="12" max="12" width="10" style="60" customWidth="1"/>
    <col min="13" max="13" width="14" style="60" customWidth="1"/>
    <col min="14" max="14" width="12" style="60" customWidth="1"/>
    <col min="15" max="15" width="11.6640625" style="60" customWidth="1"/>
    <col min="16" max="16" width="15.109375" style="60" customWidth="1"/>
    <col min="17" max="17" width="12.44140625" style="60" customWidth="1"/>
    <col min="18" max="18" width="14" style="60" customWidth="1"/>
    <col min="19" max="19" width="44.109375" style="60" customWidth="1"/>
    <col min="20" max="20" width="49.5546875" style="60" customWidth="1"/>
    <col min="21" max="21" width="20.44140625" style="60" customWidth="1"/>
    <col min="22" max="22" width="14" style="60" customWidth="1"/>
    <col min="23" max="23" width="15.5546875" style="60" customWidth="1"/>
    <col min="24" max="24" width="22.44140625" style="60" customWidth="1"/>
    <col min="25" max="29" width="8.6640625" style="60" customWidth="1"/>
    <col min="30" max="16384" width="8.6640625" style="60"/>
  </cols>
  <sheetData>
    <row r="1" spans="1:20" ht="14.4" customHeight="1" thickBot="1" x14ac:dyDescent="0.3"/>
    <row r="2" spans="1:20" x14ac:dyDescent="0.25">
      <c r="A2" s="61"/>
      <c r="B2" s="62"/>
      <c r="C2" s="62"/>
      <c r="D2" s="63" t="s">
        <v>163</v>
      </c>
      <c r="E2" s="55">
        <v>2</v>
      </c>
      <c r="F2" s="122">
        <v>2</v>
      </c>
      <c r="G2" s="122">
        <v>2</v>
      </c>
      <c r="H2" s="122">
        <v>2</v>
      </c>
      <c r="I2" s="55">
        <v>2</v>
      </c>
      <c r="J2" s="122">
        <v>2</v>
      </c>
      <c r="K2" s="122">
        <v>2</v>
      </c>
      <c r="L2" s="122">
        <v>2</v>
      </c>
      <c r="M2" s="64"/>
      <c r="N2" s="64"/>
      <c r="O2" s="64"/>
    </row>
    <row r="3" spans="1:20" s="67" customFormat="1" ht="13.95" customHeight="1" x14ac:dyDescent="0.25">
      <c r="A3" s="65" t="s">
        <v>203</v>
      </c>
      <c r="B3" s="65" t="s">
        <v>204</v>
      </c>
      <c r="C3" s="65" t="s">
        <v>186</v>
      </c>
      <c r="D3" s="66" t="s">
        <v>167</v>
      </c>
      <c r="E3" s="49" t="s">
        <v>168</v>
      </c>
      <c r="F3" s="49" t="s">
        <v>169</v>
      </c>
      <c r="G3" s="49" t="s">
        <v>170</v>
      </c>
      <c r="H3" s="49" t="s">
        <v>171</v>
      </c>
      <c r="I3" s="49" t="s">
        <v>172</v>
      </c>
      <c r="J3" s="49" t="s">
        <v>173</v>
      </c>
      <c r="K3" s="49" t="s">
        <v>174</v>
      </c>
      <c r="L3" s="49" t="s">
        <v>175</v>
      </c>
      <c r="M3" s="64"/>
      <c r="N3" s="64"/>
      <c r="O3" s="64"/>
    </row>
    <row r="4" spans="1:20" ht="14.4" customHeight="1" thickBot="1" x14ac:dyDescent="0.3">
      <c r="A4" s="101" t="s">
        <v>371</v>
      </c>
      <c r="B4" s="69"/>
      <c r="C4" s="69"/>
      <c r="D4" s="48" t="s">
        <v>370</v>
      </c>
      <c r="E4" s="103">
        <v>125</v>
      </c>
      <c r="F4" s="103">
        <v>0</v>
      </c>
      <c r="G4" s="103">
        <v>225</v>
      </c>
      <c r="H4" s="103">
        <v>225</v>
      </c>
      <c r="I4" s="103">
        <v>0</v>
      </c>
      <c r="J4" s="103">
        <v>0</v>
      </c>
      <c r="K4" s="103">
        <v>0</v>
      </c>
      <c r="L4" s="103">
        <v>0</v>
      </c>
      <c r="M4" s="64"/>
      <c r="N4" s="64"/>
      <c r="O4" s="64"/>
      <c r="P4" s="64"/>
      <c r="Q4" s="64"/>
      <c r="R4" s="64"/>
      <c r="T4" s="64"/>
    </row>
    <row r="5" spans="1:20" ht="14.4" customHeight="1" x14ac:dyDescent="0.25">
      <c r="A5" s="68" t="s">
        <v>372</v>
      </c>
      <c r="B5" s="69"/>
      <c r="C5" s="69"/>
      <c r="D5" s="102" t="s">
        <v>319</v>
      </c>
      <c r="E5" s="103">
        <v>0</v>
      </c>
      <c r="F5" s="103">
        <v>-225</v>
      </c>
      <c r="G5" s="103">
        <v>0</v>
      </c>
      <c r="H5" s="103">
        <v>0</v>
      </c>
      <c r="I5" s="103">
        <v>125</v>
      </c>
      <c r="J5" s="103">
        <v>0</v>
      </c>
      <c r="K5" s="103">
        <v>0</v>
      </c>
      <c r="L5" s="103">
        <v>0</v>
      </c>
      <c r="P5" s="64"/>
      <c r="Q5" s="64"/>
      <c r="R5" s="64"/>
      <c r="T5" s="64"/>
    </row>
    <row r="6" spans="1:20" x14ac:dyDescent="0.25">
      <c r="A6" s="68" t="s">
        <v>373</v>
      </c>
      <c r="B6" s="69"/>
      <c r="C6" s="69"/>
      <c r="D6" s="102" t="s">
        <v>319</v>
      </c>
      <c r="E6" s="103">
        <v>0</v>
      </c>
      <c r="F6" s="103">
        <v>225</v>
      </c>
      <c r="G6" s="103">
        <v>0</v>
      </c>
      <c r="H6" s="103">
        <v>0</v>
      </c>
      <c r="I6" s="103">
        <v>0</v>
      </c>
      <c r="J6" s="103">
        <v>125</v>
      </c>
      <c r="K6" s="103">
        <v>0</v>
      </c>
      <c r="L6" s="103">
        <v>0</v>
      </c>
      <c r="M6" s="64"/>
      <c r="N6" s="64"/>
      <c r="O6" s="64"/>
    </row>
    <row r="7" spans="1:20" x14ac:dyDescent="0.25">
      <c r="A7" s="68" t="s">
        <v>374</v>
      </c>
      <c r="B7" s="69"/>
      <c r="C7" s="69"/>
      <c r="D7" s="102" t="s">
        <v>319</v>
      </c>
      <c r="E7" s="103">
        <v>-225</v>
      </c>
      <c r="F7" s="103">
        <v>0</v>
      </c>
      <c r="G7" s="103">
        <v>-175</v>
      </c>
      <c r="H7" s="103">
        <v>-175</v>
      </c>
      <c r="I7" s="103">
        <v>0</v>
      </c>
      <c r="J7" s="103">
        <v>0</v>
      </c>
      <c r="K7" s="103">
        <v>0</v>
      </c>
      <c r="L7" s="103">
        <v>0</v>
      </c>
      <c r="M7" s="64"/>
      <c r="N7" s="64"/>
      <c r="O7" s="64"/>
    </row>
  </sheetData>
  <phoneticPr fontId="21" type="noConversion"/>
  <conditionalFormatting sqref="E3:L3">
    <cfRule type="expression" dxfId="0" priority="1">
      <formula>$F3="enable"</formula>
    </cfRule>
  </conditionalFormatting>
  <dataValidations count="1">
    <dataValidation operator="greaterThanOrEqual" showInputMessage="1" showErrorMessage="1" errorTitle="注意" error="数据不能为空" sqref="E3:L3" xr:uid="{BD45AFEC-1D42-47C7-BACD-B72FED50C584}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3"/>
  <sheetViews>
    <sheetView zoomScale="80" zoomScaleNormal="80" workbookViewId="0">
      <pane xSplit="2" topLeftCell="C1" activePane="topRight" state="frozen"/>
      <selection pane="topRight" sqref="A1:A3"/>
    </sheetView>
  </sheetViews>
  <sheetFormatPr defaultColWidth="8.6640625" defaultRowHeight="13.8" x14ac:dyDescent="0.25"/>
  <cols>
    <col min="1" max="1" width="45.44140625" style="9" bestFit="1" customWidth="1"/>
    <col min="2" max="2" width="25.33203125" style="9" customWidth="1"/>
    <col min="3" max="3" width="15.33203125" style="9" bestFit="1" customWidth="1"/>
    <col min="4" max="4" width="10" style="9" bestFit="1" customWidth="1"/>
    <col min="5" max="5" width="13.5546875" style="9" bestFit="1" customWidth="1"/>
    <col min="6" max="6" width="12.44140625" style="9" bestFit="1" customWidth="1"/>
    <col min="7" max="7" width="22.33203125" style="9" bestFit="1" customWidth="1"/>
    <col min="8" max="8" width="13.44140625" style="9" bestFit="1" customWidth="1"/>
    <col min="9" max="10" width="13.5546875" style="9" bestFit="1" customWidth="1"/>
    <col min="11" max="11" width="13.44140625" style="9" bestFit="1" customWidth="1"/>
    <col min="12" max="12" width="6.6640625" style="9" bestFit="1" customWidth="1"/>
    <col min="13" max="13" width="9.44140625" style="9" bestFit="1" customWidth="1"/>
    <col min="14" max="14" width="51.88671875" style="9" bestFit="1" customWidth="1"/>
    <col min="15" max="15" width="13.44140625" style="9" bestFit="1" customWidth="1"/>
    <col min="16" max="16" width="16.109375" style="9" bestFit="1" customWidth="1"/>
    <col min="17" max="17" width="47.5546875" style="9" bestFit="1" customWidth="1"/>
    <col min="18" max="18" width="10.44140625" style="9" bestFit="1" customWidth="1"/>
    <col min="19" max="19" width="13.109375" style="9" bestFit="1" customWidth="1"/>
    <col min="20" max="20" width="46.6640625" style="9" bestFit="1" customWidth="1"/>
    <col min="21" max="21" width="10.5546875" style="9" bestFit="1" customWidth="1"/>
    <col min="22" max="22" width="13.44140625" style="9" bestFit="1" customWidth="1"/>
    <col min="23" max="23" width="43.33203125" style="9" bestFit="1" customWidth="1"/>
    <col min="24" max="24" width="14" style="9" bestFit="1" customWidth="1"/>
    <col min="25" max="25" width="16.88671875" style="9" bestFit="1" customWidth="1"/>
    <col min="26" max="26" width="43.44140625" style="9" bestFit="1" customWidth="1"/>
    <col min="27" max="27" width="13.88671875" style="9" bestFit="1" customWidth="1"/>
    <col min="28" max="28" width="16.5546875" style="9" bestFit="1" customWidth="1"/>
    <col min="29" max="29" width="39" style="9" bestFit="1" customWidth="1"/>
    <col min="30" max="30" width="11.44140625" style="9" bestFit="1" customWidth="1"/>
    <col min="31" max="31" width="14.109375" style="9" bestFit="1" customWidth="1"/>
    <col min="32" max="32" width="54.44140625" style="9" bestFit="1" customWidth="1"/>
    <col min="33" max="33" width="10.44140625" style="9" bestFit="1" customWidth="1"/>
    <col min="34" max="34" width="13.109375" style="9" bestFit="1" customWidth="1"/>
    <col min="35" max="37" width="8.6640625" style="9" customWidth="1"/>
    <col min="38" max="16384" width="8.6640625" style="9"/>
  </cols>
  <sheetData>
    <row r="1" spans="1:50" s="7" customFormat="1" ht="14.4" customHeight="1" thickBot="1" x14ac:dyDescent="0.3">
      <c r="A1" s="13" t="s">
        <v>456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24"/>
      <c r="J1" s="24"/>
      <c r="K1" s="24"/>
      <c r="L1" s="24"/>
      <c r="M1" s="24"/>
      <c r="N1" s="24"/>
      <c r="O1" s="24"/>
      <c r="P1" s="24"/>
      <c r="Q1" s="5"/>
      <c r="R1" s="5"/>
      <c r="S1" s="5"/>
      <c r="T1" s="5"/>
      <c r="U1" s="5"/>
      <c r="V1" s="5"/>
      <c r="W1" s="5"/>
      <c r="X1" s="5"/>
      <c r="Y1" s="5"/>
      <c r="Z1" s="24"/>
      <c r="AA1" s="24"/>
      <c r="AB1" s="24"/>
      <c r="AC1" s="24"/>
      <c r="AD1" s="24"/>
      <c r="AE1" s="24"/>
      <c r="AF1" s="24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8"/>
    </row>
    <row r="2" spans="1:50" s="25" customFormat="1" x14ac:dyDescent="0.25">
      <c r="A2" s="88" t="s">
        <v>454</v>
      </c>
      <c r="B2" s="87" t="s">
        <v>416</v>
      </c>
      <c r="C2" s="87" t="s">
        <v>0</v>
      </c>
      <c r="D2" s="79" t="s">
        <v>400</v>
      </c>
      <c r="E2" s="129"/>
      <c r="F2" s="129"/>
      <c r="G2" s="129" t="s">
        <v>7</v>
      </c>
      <c r="H2" s="129" t="s">
        <v>13</v>
      </c>
      <c r="I2" s="24"/>
      <c r="J2" s="24"/>
      <c r="K2" s="24"/>
      <c r="L2" s="24"/>
      <c r="M2" s="24"/>
      <c r="N2" s="24"/>
      <c r="O2" s="24"/>
      <c r="P2" s="24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</row>
    <row r="3" spans="1:50" s="7" customFormat="1" ht="14.4" thickBot="1" x14ac:dyDescent="0.3">
      <c r="A3" s="89" t="s">
        <v>455</v>
      </c>
    </row>
    <row r="4" spans="1:50" s="7" customFormat="1" x14ac:dyDescent="0.25"/>
    <row r="5" spans="1:50" s="7" customFormat="1" x14ac:dyDescent="0.25"/>
    <row r="6" spans="1:50" s="7" customFormat="1" x14ac:dyDescent="0.25"/>
    <row r="7" spans="1:50" s="7" customFormat="1" x14ac:dyDescent="0.25">
      <c r="N7" s="9"/>
    </row>
    <row r="8" spans="1:50" s="7" customFormat="1" ht="14.4" customHeight="1" thickBot="1" x14ac:dyDescent="0.3"/>
    <row r="9" spans="1:50" ht="17.399999999999999" customHeight="1" x14ac:dyDescent="0.3">
      <c r="A9" s="16"/>
      <c r="B9" s="80" t="s">
        <v>15</v>
      </c>
      <c r="C9" s="201" t="s">
        <v>16</v>
      </c>
      <c r="D9" s="202"/>
      <c r="E9" s="202"/>
      <c r="F9" s="82" t="str">
        <f>IF(ISBLANK($F$10),"",$F$10)</f>
        <v>INHERENT</v>
      </c>
      <c r="G9" s="82" t="str">
        <f>IF(ISBLANK($G$10),"",$G$10)</f>
        <v>CROSS_CONNECTED</v>
      </c>
      <c r="H9" s="82" t="str">
        <f>IF(ISBLANK($H$10),"",$H$10)</f>
        <v>BUSS_HI_ON</v>
      </c>
      <c r="I9" s="82" t="str">
        <f>IF(ISBLANK($I$10),"",$I$10)</f>
        <v>BUSS_Lo_ON</v>
      </c>
      <c r="J9" s="82" t="str">
        <f>IF(ISBLANK($J$10),"",$J$10)</f>
        <v>HRES_FAULT</v>
      </c>
      <c r="K9" s="82" t="str">
        <f>IF(ISBLANK($K$10),"",$K$10)</f>
        <v>LRES_FAULT</v>
      </c>
      <c r="L9" s="82" t="str">
        <f>IF(ISBLANK($L$10),"",$L$10)</f>
        <v>OPEN</v>
      </c>
      <c r="M9" s="82" t="str">
        <f>IF(ISBLANK($M$10),"",$M$10)</f>
        <v>NotConfig</v>
      </c>
      <c r="N9" s="82" t="str">
        <f>IF(ISBLANK($N$10),"",$N$10&amp;D9&amp;"_0_define")</f>
        <v>LOOPSMGR_F_LOP_CROSS_CONNECT__0_define</v>
      </c>
      <c r="O9" s="82" t="str">
        <f>IF(ISBLANK($O$10),"",$O$10)</f>
        <v>2000,3000</v>
      </c>
      <c r="P9" s="82" t="str">
        <f>IF(ISBLANK($P$10),"",$P$10)</f>
        <v>500,1000</v>
      </c>
      <c r="Q9" s="82" t="str">
        <f>IF(ISBLANK($Q$10),"",$Q$10&amp;D9&amp;"_0_define")</f>
        <v>LOOPSMGR_F_LOP_SHT_TO_PLUS__0_define</v>
      </c>
      <c r="R9" s="82" t="str">
        <f>IF(ISBLANK($R$10),"",$R$10)</f>
        <v>2000,3000</v>
      </c>
      <c r="S9" s="82" t="str">
        <f>IF(ISBLANK($S$10),"",$S$10)</f>
        <v>500,1000</v>
      </c>
      <c r="T9" s="82" t="str">
        <f>IF(ISBLANK($T$10),"",$T$10&amp;D9&amp;"_0_define")</f>
        <v>LOOPSMGR_F_LOP_SHT_TO_GND__0_define</v>
      </c>
      <c r="U9" s="82" t="str">
        <f>IF(ISBLANK($U$10),"",$U$10)</f>
        <v>2000,3000</v>
      </c>
      <c r="V9" s="82" t="str">
        <f>IF(ISBLANK($V$10),"",$V$10)</f>
        <v>500,1000</v>
      </c>
      <c r="W9" s="82" t="str">
        <f>IF(ISBLANK($W$10),"",$W$10&amp;D9&amp;"_0_define")</f>
        <v>LOOPSMGR_F_LOP_HIGH_RES__0_define</v>
      </c>
      <c r="X9" s="82" t="str">
        <f>IF(ISBLANK($X$10),"",$X$10)</f>
        <v>2000,3000</v>
      </c>
      <c r="Y9" s="82" t="str">
        <f>IF(ISBLANK($Y$10),"",$Y$10)</f>
        <v>500,1000</v>
      </c>
      <c r="Z9" s="82" t="str">
        <f>IF(ISBLANK($Z$10),"",$Z$10&amp;D9&amp;"_0_define")</f>
        <v>LOOPSMGR_F_LOP_LOW_RES__0_define</v>
      </c>
      <c r="AA9" s="82" t="str">
        <f>IF(ISBLANK($AA$10),"",$AA$10)</f>
        <v>2000,3000</v>
      </c>
      <c r="AB9" s="82" t="str">
        <f>IF(ISBLANK($AB$10),"",$AB$10)</f>
        <v>500,1000</v>
      </c>
      <c r="AC9" s="82" t="str">
        <f>IF(ISBLANK($AC$10),"",$AC$10&amp;D9&amp;"_0_define")</f>
        <v>LOOPSMGR_F_LOP_OPEN__0_define</v>
      </c>
      <c r="AD9" s="82" t="str">
        <f>IF(ISBLANK($AD$10),"",$AD$10)</f>
        <v>2000,3000</v>
      </c>
      <c r="AE9" s="82" t="str">
        <f>IF(ISBLANK($AE$10),"",$AE$10)</f>
        <v>500,1000</v>
      </c>
      <c r="AF9" s="82" t="str">
        <f>IF(ISBLANK($AF$10),"",$AF$10&amp;D9&amp;"0_define")</f>
        <v>LOOPSMGR_F_LOP_UNEXPECTED_SQUIB_0_define</v>
      </c>
      <c r="AG9" s="82" t="str">
        <f>IF(ISBLANK($AG$10),"",$AG$10)</f>
        <v>2000,3000</v>
      </c>
      <c r="AH9" s="123" t="str">
        <f>IF(ISBLANK($AH$10),"",$AH$10)</f>
        <v>500,1000</v>
      </c>
    </row>
    <row r="10" spans="1:50" s="7" customFormat="1" ht="17.399999999999999" customHeight="1" x14ac:dyDescent="0.3">
      <c r="A10" s="17"/>
      <c r="B10" s="81" t="s">
        <v>17</v>
      </c>
      <c r="C10" s="19"/>
      <c r="D10" s="19"/>
      <c r="E10" s="18"/>
      <c r="F10" s="72" t="s">
        <v>18</v>
      </c>
      <c r="G10" s="72" t="s">
        <v>19</v>
      </c>
      <c r="H10" s="78" t="s">
        <v>20</v>
      </c>
      <c r="I10" s="78" t="s">
        <v>21</v>
      </c>
      <c r="J10" s="78" t="s">
        <v>22</v>
      </c>
      <c r="K10" s="78" t="s">
        <v>23</v>
      </c>
      <c r="L10" s="72" t="s">
        <v>24</v>
      </c>
      <c r="M10" s="78" t="s">
        <v>25</v>
      </c>
      <c r="N10" s="79" t="s">
        <v>26</v>
      </c>
      <c r="O10" s="79" t="s">
        <v>378</v>
      </c>
      <c r="P10" s="79" t="s">
        <v>379</v>
      </c>
      <c r="Q10" s="79" t="s">
        <v>27</v>
      </c>
      <c r="R10" s="79" t="s">
        <v>378</v>
      </c>
      <c r="S10" s="79" t="s">
        <v>379</v>
      </c>
      <c r="T10" s="79" t="s">
        <v>28</v>
      </c>
      <c r="U10" s="79" t="s">
        <v>378</v>
      </c>
      <c r="V10" s="79" t="s">
        <v>379</v>
      </c>
      <c r="W10" s="79" t="s">
        <v>29</v>
      </c>
      <c r="X10" s="79" t="s">
        <v>378</v>
      </c>
      <c r="Y10" s="79" t="s">
        <v>379</v>
      </c>
      <c r="Z10" s="79" t="s">
        <v>30</v>
      </c>
      <c r="AA10" s="79" t="s">
        <v>378</v>
      </c>
      <c r="AB10" s="79" t="s">
        <v>379</v>
      </c>
      <c r="AC10" s="79" t="s">
        <v>31</v>
      </c>
      <c r="AD10" s="79" t="s">
        <v>378</v>
      </c>
      <c r="AE10" s="79" t="s">
        <v>379</v>
      </c>
      <c r="AF10" s="79" t="s">
        <v>32</v>
      </c>
      <c r="AG10" s="79" t="s">
        <v>378</v>
      </c>
      <c r="AH10" s="79" t="s">
        <v>379</v>
      </c>
    </row>
    <row r="11" spans="1:50" ht="14.4" thickBot="1" x14ac:dyDescent="0.3">
      <c r="A11" s="20" t="s">
        <v>116</v>
      </c>
      <c r="B11" s="21" t="s">
        <v>0</v>
      </c>
      <c r="C11" s="21" t="s">
        <v>34</v>
      </c>
      <c r="D11" s="21" t="s">
        <v>35</v>
      </c>
      <c r="E11" s="21" t="s">
        <v>36</v>
      </c>
      <c r="F11" s="22" t="s">
        <v>37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38</v>
      </c>
      <c r="O11" s="22" t="s">
        <v>39</v>
      </c>
      <c r="P11" s="22" t="s">
        <v>40</v>
      </c>
      <c r="Q11" s="22" t="s">
        <v>41</v>
      </c>
      <c r="R11" s="22" t="s">
        <v>42</v>
      </c>
      <c r="S11" s="22" t="s">
        <v>43</v>
      </c>
      <c r="T11" s="22" t="s">
        <v>44</v>
      </c>
      <c r="U11" s="22" t="s">
        <v>45</v>
      </c>
      <c r="V11" s="22" t="s">
        <v>46</v>
      </c>
      <c r="W11" s="22" t="s">
        <v>47</v>
      </c>
      <c r="X11" s="22" t="s">
        <v>48</v>
      </c>
      <c r="Y11" s="22" t="s">
        <v>49</v>
      </c>
      <c r="Z11" s="22" t="s">
        <v>50</v>
      </c>
      <c r="AA11" s="22" t="s">
        <v>51</v>
      </c>
      <c r="AB11" s="22" t="s">
        <v>52</v>
      </c>
      <c r="AC11" s="22" t="s">
        <v>53</v>
      </c>
      <c r="AD11" s="22" t="s">
        <v>54</v>
      </c>
      <c r="AE11" s="22" t="s">
        <v>55</v>
      </c>
      <c r="AF11" s="22" t="s">
        <v>56</v>
      </c>
      <c r="AG11" s="22" t="s">
        <v>57</v>
      </c>
      <c r="AH11" s="23" t="s">
        <v>58</v>
      </c>
    </row>
    <row r="12" spans="1:50" ht="14.4" thickBot="1" x14ac:dyDescent="0.3">
      <c r="A12" s="73" t="s">
        <v>226</v>
      </c>
      <c r="B12" s="73" t="s">
        <v>223</v>
      </c>
      <c r="C12" s="73" t="s">
        <v>61</v>
      </c>
      <c r="D12" s="73" t="s">
        <v>59</v>
      </c>
      <c r="E12" s="73" t="s">
        <v>60</v>
      </c>
      <c r="F12" s="4" t="str">
        <f t="shared" ref="F12:F23" si="0">IF(ISBLANK($F$10),"",$F$10)</f>
        <v>INHERENT</v>
      </c>
      <c r="G12" s="4" t="str">
        <f t="shared" ref="G12:G23" si="1">IF(ISBLANK($G$10),"",$G$10)</f>
        <v>CROSS_CONNECTED</v>
      </c>
      <c r="H12" s="4" t="str">
        <f t="shared" ref="H12:H23" si="2">IF(ISBLANK($H$10),"",$H$10)</f>
        <v>BUSS_HI_ON</v>
      </c>
      <c r="I12" s="4" t="str">
        <f t="shared" ref="I12:I23" si="3">IF(ISBLANK($I$10),"",$I$10)</f>
        <v>BUSS_Lo_ON</v>
      </c>
      <c r="J12" s="4" t="str">
        <f t="shared" ref="J12:J23" si="4">IF(ISBLANK($J$10),"",$J$10)</f>
        <v>HRES_FAULT</v>
      </c>
      <c r="K12" s="4" t="str">
        <f t="shared" ref="K12:K23" si="5">IF(ISBLANK($K$10),"",$K$10)</f>
        <v>LRES_FAULT</v>
      </c>
      <c r="L12" s="4" t="str">
        <f t="shared" ref="L12:L23" si="6">IF(ISBLANK($L$10),"",$L$10)</f>
        <v>OPEN</v>
      </c>
      <c r="M12" s="4" t="str">
        <f t="shared" ref="M12:M23" si="7">IF(ISBLANK($M$10),"",$M$10)</f>
        <v>NotConfig</v>
      </c>
      <c r="N12" s="4" t="str">
        <f t="shared" ref="N12:N21" si="8">IF(ISBLANK($N$10),"",$N$10&amp;D12&amp;"_0_define")</f>
        <v>LOOPSMGR_F_LOP_CROSS_CONNECT_00_0_define</v>
      </c>
      <c r="O12" s="4" t="str">
        <f t="shared" ref="O12:O23" si="9">IF(ISBLANK($O$10),"",$O$10)</f>
        <v>2000,3000</v>
      </c>
      <c r="P12" s="4" t="str">
        <f t="shared" ref="P12:P23" si="10">IF(ISBLANK($P$10),"",$P$10)</f>
        <v>500,1000</v>
      </c>
      <c r="Q12" s="4" t="str">
        <f t="shared" ref="Q12:Q21" si="11">IF(ISBLANK($Q$10),"",$Q$10&amp;D12&amp;"_0_define")</f>
        <v>LOOPSMGR_F_LOP_SHT_TO_PLUS_00_0_define</v>
      </c>
      <c r="R12" s="4" t="str">
        <f t="shared" ref="R12:R23" si="12">IF(ISBLANK($R$10),"",$R$10)</f>
        <v>2000,3000</v>
      </c>
      <c r="S12" s="4" t="str">
        <f t="shared" ref="S12:S23" si="13">IF(ISBLANK($S$10),"",$S$10)</f>
        <v>500,1000</v>
      </c>
      <c r="T12" s="4" t="str">
        <f t="shared" ref="T12:T21" si="14">IF(ISBLANK($T$10),"",$T$10&amp;D12&amp;"_0_define")</f>
        <v>LOOPSMGR_F_LOP_SHT_TO_GND_00_0_define</v>
      </c>
      <c r="U12" s="4" t="str">
        <f t="shared" ref="U12:U23" si="15">IF(ISBLANK($U$10),"",$U$10)</f>
        <v>2000,3000</v>
      </c>
      <c r="V12" s="4" t="str">
        <f t="shared" ref="V12:V23" si="16">IF(ISBLANK($V$10),"",$V$10)</f>
        <v>500,1000</v>
      </c>
      <c r="W12" s="4" t="str">
        <f t="shared" ref="W12:W21" si="17">IF(ISBLANK($W$10),"",$W$10&amp;D12&amp;"_0_define")</f>
        <v>LOOPSMGR_F_LOP_HIGH_RES_00_0_define</v>
      </c>
      <c r="X12" s="4" t="str">
        <f t="shared" ref="X12:X23" si="18">IF(ISBLANK($X$10),"",$X$10)</f>
        <v>2000,3000</v>
      </c>
      <c r="Y12" s="4" t="str">
        <f t="shared" ref="Y12:Y23" si="19">IF(ISBLANK($Y$10),"",$Y$10)</f>
        <v>500,1000</v>
      </c>
      <c r="Z12" s="4" t="str">
        <f t="shared" ref="Z12:Z21" si="20">IF(ISBLANK($Z$10),"",$Z$10&amp;D12&amp;"_0_define")</f>
        <v>LOOPSMGR_F_LOP_LOW_RES_00_0_define</v>
      </c>
      <c r="AA12" s="4" t="str">
        <f t="shared" ref="AA12:AA23" si="21">IF(ISBLANK($AA$10),"",$AA$10)</f>
        <v>2000,3000</v>
      </c>
      <c r="AB12" s="4" t="str">
        <f t="shared" ref="AB12:AB23" si="22">IF(ISBLANK($AB$10),"",$AB$10)</f>
        <v>500,1000</v>
      </c>
      <c r="AC12" s="4" t="str">
        <f>IF(ISBLANK($AC$10),"",$AC$10&amp;D12&amp;"_0_define")</f>
        <v>LOOPSMGR_F_LOP_OPEN_00_0_define</v>
      </c>
      <c r="AD12" s="4" t="str">
        <f t="shared" ref="AD12:AD23" si="23">IF(ISBLANK($AD$10),"",$AD$10)</f>
        <v>2000,3000</v>
      </c>
      <c r="AE12" s="4" t="str">
        <f t="shared" ref="AE12:AE23" si="24">IF(ISBLANK($AE$10),"",$AE$10)</f>
        <v>500,1000</v>
      </c>
      <c r="AF12" s="4" t="str">
        <f>IF(ISBLANK($AF$10),"",$AF$10&amp;D12&amp;"_0_define")</f>
        <v>LOOPSMGR_F_LOP_UNEXPECTED_SQUIB_00_0_define</v>
      </c>
      <c r="AG12" s="4" t="str">
        <f t="shared" ref="AG12:AG23" si="25">IF(ISBLANK($AG$10),"",$AG$10)</f>
        <v>2000,3000</v>
      </c>
      <c r="AH12" s="123" t="str">
        <f t="shared" ref="AH12:AH23" si="26">IF(ISBLANK($AH$10),"",$AH$10)</f>
        <v>500,1000</v>
      </c>
    </row>
    <row r="13" spans="1:50" ht="14.4" thickBot="1" x14ac:dyDescent="0.3">
      <c r="A13" s="73" t="s">
        <v>227</v>
      </c>
      <c r="B13" s="73" t="s">
        <v>235</v>
      </c>
      <c r="C13" s="73" t="s">
        <v>63</v>
      </c>
      <c r="D13" s="73" t="s">
        <v>62</v>
      </c>
      <c r="E13" s="73" t="s">
        <v>60</v>
      </c>
      <c r="F13" s="4" t="str">
        <f t="shared" si="0"/>
        <v>INHERENT</v>
      </c>
      <c r="G13" s="4" t="str">
        <f t="shared" si="1"/>
        <v>CROSS_CONNECTED</v>
      </c>
      <c r="H13" s="4" t="str">
        <f t="shared" si="2"/>
        <v>BUSS_HI_ON</v>
      </c>
      <c r="I13" s="4" t="str">
        <f t="shared" si="3"/>
        <v>BUSS_Lo_ON</v>
      </c>
      <c r="J13" s="4" t="str">
        <f t="shared" si="4"/>
        <v>HRES_FAULT</v>
      </c>
      <c r="K13" s="4" t="str">
        <f t="shared" si="5"/>
        <v>LRES_FAULT</v>
      </c>
      <c r="L13" s="4" t="str">
        <f t="shared" si="6"/>
        <v>OPEN</v>
      </c>
      <c r="M13" s="4" t="str">
        <f t="shared" si="7"/>
        <v>NotConfig</v>
      </c>
      <c r="N13" s="4" t="str">
        <f t="shared" si="8"/>
        <v>LOOPSMGR_F_LOP_CROSS_CONNECT_01_0_define</v>
      </c>
      <c r="O13" s="4" t="str">
        <f t="shared" si="9"/>
        <v>2000,3000</v>
      </c>
      <c r="P13" s="4" t="str">
        <f t="shared" si="10"/>
        <v>500,1000</v>
      </c>
      <c r="Q13" s="4" t="str">
        <f t="shared" si="11"/>
        <v>LOOPSMGR_F_LOP_SHT_TO_PLUS_01_0_define</v>
      </c>
      <c r="R13" s="4" t="str">
        <f t="shared" si="12"/>
        <v>2000,3000</v>
      </c>
      <c r="S13" s="4" t="str">
        <f t="shared" si="13"/>
        <v>500,1000</v>
      </c>
      <c r="T13" s="4" t="str">
        <f t="shared" si="14"/>
        <v>LOOPSMGR_F_LOP_SHT_TO_GND_01_0_define</v>
      </c>
      <c r="U13" s="4" t="str">
        <f t="shared" si="15"/>
        <v>2000,3000</v>
      </c>
      <c r="V13" s="4" t="str">
        <f t="shared" si="16"/>
        <v>500,1000</v>
      </c>
      <c r="W13" s="4" t="str">
        <f t="shared" si="17"/>
        <v>LOOPSMGR_F_LOP_HIGH_RES_01_0_define</v>
      </c>
      <c r="X13" s="4" t="str">
        <f t="shared" si="18"/>
        <v>2000,3000</v>
      </c>
      <c r="Y13" s="4" t="str">
        <f t="shared" si="19"/>
        <v>500,1000</v>
      </c>
      <c r="Z13" s="4" t="str">
        <f t="shared" si="20"/>
        <v>LOOPSMGR_F_LOP_LOW_RES_01_0_define</v>
      </c>
      <c r="AA13" s="4" t="str">
        <f t="shared" si="21"/>
        <v>2000,3000</v>
      </c>
      <c r="AB13" s="4" t="str">
        <f t="shared" si="22"/>
        <v>500,1000</v>
      </c>
      <c r="AC13" s="4" t="str">
        <f t="shared" ref="AC13:AC21" si="27">IF(ISBLANK($AC$10),"",$AC$10&amp;D13&amp;"_0_define")</f>
        <v>LOOPSMGR_F_LOP_OPEN_01_0_define</v>
      </c>
      <c r="AD13" s="4" t="str">
        <f t="shared" si="23"/>
        <v>2000,3000</v>
      </c>
      <c r="AE13" s="4" t="str">
        <f t="shared" si="24"/>
        <v>500,1000</v>
      </c>
      <c r="AF13" s="4" t="str">
        <f t="shared" ref="AF13:AF21" si="28">IF(ISBLANK($AF$10),"",$AF$10&amp;D13&amp;"_0_define")</f>
        <v>LOOPSMGR_F_LOP_UNEXPECTED_SQUIB_01_0_define</v>
      </c>
      <c r="AG13" s="4" t="str">
        <f t="shared" si="25"/>
        <v>2000,3000</v>
      </c>
      <c r="AH13" s="123" t="str">
        <f t="shared" si="26"/>
        <v>500,1000</v>
      </c>
    </row>
    <row r="14" spans="1:50" ht="14.4" thickBot="1" x14ac:dyDescent="0.3">
      <c r="A14" s="73" t="s">
        <v>228</v>
      </c>
      <c r="B14" s="73" t="s">
        <v>222</v>
      </c>
      <c r="C14" s="73" t="s">
        <v>65</v>
      </c>
      <c r="D14" s="73" t="s">
        <v>64</v>
      </c>
      <c r="E14" s="73" t="s">
        <v>60</v>
      </c>
      <c r="F14" s="4" t="str">
        <f t="shared" si="0"/>
        <v>INHERENT</v>
      </c>
      <c r="G14" s="4" t="str">
        <f t="shared" si="1"/>
        <v>CROSS_CONNECTED</v>
      </c>
      <c r="H14" s="4" t="str">
        <f t="shared" si="2"/>
        <v>BUSS_HI_ON</v>
      </c>
      <c r="I14" s="4" t="str">
        <f t="shared" si="3"/>
        <v>BUSS_Lo_ON</v>
      </c>
      <c r="J14" s="4" t="str">
        <f t="shared" si="4"/>
        <v>HRES_FAULT</v>
      </c>
      <c r="K14" s="4" t="str">
        <f t="shared" si="5"/>
        <v>LRES_FAULT</v>
      </c>
      <c r="L14" s="4" t="str">
        <f t="shared" si="6"/>
        <v>OPEN</v>
      </c>
      <c r="M14" s="4" t="str">
        <f t="shared" si="7"/>
        <v>NotConfig</v>
      </c>
      <c r="N14" s="4" t="str">
        <f t="shared" si="8"/>
        <v>LOOPSMGR_F_LOP_CROSS_CONNECT_02_0_define</v>
      </c>
      <c r="O14" s="4" t="str">
        <f t="shared" si="9"/>
        <v>2000,3000</v>
      </c>
      <c r="P14" s="4" t="str">
        <f t="shared" si="10"/>
        <v>500,1000</v>
      </c>
      <c r="Q14" s="4" t="str">
        <f t="shared" si="11"/>
        <v>LOOPSMGR_F_LOP_SHT_TO_PLUS_02_0_define</v>
      </c>
      <c r="R14" s="4" t="str">
        <f t="shared" si="12"/>
        <v>2000,3000</v>
      </c>
      <c r="S14" s="4" t="str">
        <f t="shared" si="13"/>
        <v>500,1000</v>
      </c>
      <c r="T14" s="4" t="str">
        <f t="shared" si="14"/>
        <v>LOOPSMGR_F_LOP_SHT_TO_GND_02_0_define</v>
      </c>
      <c r="U14" s="4" t="str">
        <f t="shared" si="15"/>
        <v>2000,3000</v>
      </c>
      <c r="V14" s="4" t="str">
        <f t="shared" si="16"/>
        <v>500,1000</v>
      </c>
      <c r="W14" s="4" t="str">
        <f t="shared" si="17"/>
        <v>LOOPSMGR_F_LOP_HIGH_RES_02_0_define</v>
      </c>
      <c r="X14" s="4" t="str">
        <f t="shared" si="18"/>
        <v>2000,3000</v>
      </c>
      <c r="Y14" s="4" t="str">
        <f t="shared" si="19"/>
        <v>500,1000</v>
      </c>
      <c r="Z14" s="4" t="str">
        <f t="shared" si="20"/>
        <v>LOOPSMGR_F_LOP_LOW_RES_02_0_define</v>
      </c>
      <c r="AA14" s="4" t="str">
        <f t="shared" si="21"/>
        <v>2000,3000</v>
      </c>
      <c r="AB14" s="4" t="str">
        <f t="shared" si="22"/>
        <v>500,1000</v>
      </c>
      <c r="AC14" s="4" t="str">
        <f t="shared" si="27"/>
        <v>LOOPSMGR_F_LOP_OPEN_02_0_define</v>
      </c>
      <c r="AD14" s="4" t="str">
        <f t="shared" si="23"/>
        <v>2000,3000</v>
      </c>
      <c r="AE14" s="4" t="str">
        <f t="shared" si="24"/>
        <v>500,1000</v>
      </c>
      <c r="AF14" s="4" t="str">
        <f t="shared" si="28"/>
        <v>LOOPSMGR_F_LOP_UNEXPECTED_SQUIB_02_0_define</v>
      </c>
      <c r="AG14" s="4" t="str">
        <f t="shared" si="25"/>
        <v>2000,3000</v>
      </c>
      <c r="AH14" s="123" t="str">
        <f t="shared" si="26"/>
        <v>500,1000</v>
      </c>
    </row>
    <row r="15" spans="1:50" ht="14.4" thickBot="1" x14ac:dyDescent="0.3">
      <c r="A15" s="73" t="s">
        <v>229</v>
      </c>
      <c r="B15" s="73" t="s">
        <v>236</v>
      </c>
      <c r="C15" s="73" t="s">
        <v>67</v>
      </c>
      <c r="D15" s="73" t="s">
        <v>66</v>
      </c>
      <c r="E15" s="73" t="s">
        <v>60</v>
      </c>
      <c r="F15" s="4" t="str">
        <f t="shared" si="0"/>
        <v>INHERENT</v>
      </c>
      <c r="G15" s="4" t="str">
        <f t="shared" si="1"/>
        <v>CROSS_CONNECTED</v>
      </c>
      <c r="H15" s="4" t="str">
        <f t="shared" si="2"/>
        <v>BUSS_HI_ON</v>
      </c>
      <c r="I15" s="4" t="str">
        <f t="shared" si="3"/>
        <v>BUSS_Lo_ON</v>
      </c>
      <c r="J15" s="4" t="str">
        <f t="shared" si="4"/>
        <v>HRES_FAULT</v>
      </c>
      <c r="K15" s="4" t="str">
        <f t="shared" si="5"/>
        <v>LRES_FAULT</v>
      </c>
      <c r="L15" s="4" t="str">
        <f t="shared" si="6"/>
        <v>OPEN</v>
      </c>
      <c r="M15" s="4" t="str">
        <f t="shared" si="7"/>
        <v>NotConfig</v>
      </c>
      <c r="N15" s="4" t="str">
        <f t="shared" si="8"/>
        <v>LOOPSMGR_F_LOP_CROSS_CONNECT_03_0_define</v>
      </c>
      <c r="O15" s="4" t="str">
        <f t="shared" si="9"/>
        <v>2000,3000</v>
      </c>
      <c r="P15" s="4" t="str">
        <f t="shared" si="10"/>
        <v>500,1000</v>
      </c>
      <c r="Q15" s="4" t="str">
        <f t="shared" si="11"/>
        <v>LOOPSMGR_F_LOP_SHT_TO_PLUS_03_0_define</v>
      </c>
      <c r="R15" s="4" t="str">
        <f t="shared" si="12"/>
        <v>2000,3000</v>
      </c>
      <c r="S15" s="4" t="str">
        <f t="shared" si="13"/>
        <v>500,1000</v>
      </c>
      <c r="T15" s="4" t="str">
        <f t="shared" si="14"/>
        <v>LOOPSMGR_F_LOP_SHT_TO_GND_03_0_define</v>
      </c>
      <c r="U15" s="4" t="str">
        <f t="shared" si="15"/>
        <v>2000,3000</v>
      </c>
      <c r="V15" s="4" t="str">
        <f t="shared" si="16"/>
        <v>500,1000</v>
      </c>
      <c r="W15" s="4" t="str">
        <f t="shared" si="17"/>
        <v>LOOPSMGR_F_LOP_HIGH_RES_03_0_define</v>
      </c>
      <c r="X15" s="4" t="str">
        <f t="shared" si="18"/>
        <v>2000,3000</v>
      </c>
      <c r="Y15" s="4" t="str">
        <f t="shared" si="19"/>
        <v>500,1000</v>
      </c>
      <c r="Z15" s="4" t="str">
        <f t="shared" si="20"/>
        <v>LOOPSMGR_F_LOP_LOW_RES_03_0_define</v>
      </c>
      <c r="AA15" s="4" t="str">
        <f t="shared" si="21"/>
        <v>2000,3000</v>
      </c>
      <c r="AB15" s="4" t="str">
        <f t="shared" si="22"/>
        <v>500,1000</v>
      </c>
      <c r="AC15" s="4" t="str">
        <f t="shared" si="27"/>
        <v>LOOPSMGR_F_LOP_OPEN_03_0_define</v>
      </c>
      <c r="AD15" s="4" t="str">
        <f t="shared" si="23"/>
        <v>2000,3000</v>
      </c>
      <c r="AE15" s="4" t="str">
        <f t="shared" si="24"/>
        <v>500,1000</v>
      </c>
      <c r="AF15" s="4" t="str">
        <f t="shared" si="28"/>
        <v>LOOPSMGR_F_LOP_UNEXPECTED_SQUIB_03_0_define</v>
      </c>
      <c r="AG15" s="4" t="str">
        <f t="shared" si="25"/>
        <v>2000,3000</v>
      </c>
      <c r="AH15" s="123" t="str">
        <f t="shared" si="26"/>
        <v>500,1000</v>
      </c>
    </row>
    <row r="16" spans="1:50" ht="14.4" thickBot="1" x14ac:dyDescent="0.3">
      <c r="A16" s="73" t="s">
        <v>330</v>
      </c>
      <c r="B16" s="73" t="s">
        <v>237</v>
      </c>
      <c r="C16" s="73" t="s">
        <v>69</v>
      </c>
      <c r="D16" s="73" t="s">
        <v>68</v>
      </c>
      <c r="E16" s="73" t="s">
        <v>60</v>
      </c>
      <c r="F16" s="4" t="str">
        <f t="shared" si="0"/>
        <v>INHERENT</v>
      </c>
      <c r="G16" s="4" t="str">
        <f t="shared" si="1"/>
        <v>CROSS_CONNECTED</v>
      </c>
      <c r="H16" s="4" t="str">
        <f t="shared" si="2"/>
        <v>BUSS_HI_ON</v>
      </c>
      <c r="I16" s="4" t="str">
        <f t="shared" si="3"/>
        <v>BUSS_Lo_ON</v>
      </c>
      <c r="J16" s="4" t="str">
        <f t="shared" si="4"/>
        <v>HRES_FAULT</v>
      </c>
      <c r="K16" s="4" t="str">
        <f t="shared" si="5"/>
        <v>LRES_FAULT</v>
      </c>
      <c r="L16" s="4" t="str">
        <f t="shared" si="6"/>
        <v>OPEN</v>
      </c>
      <c r="M16" s="4" t="str">
        <f t="shared" si="7"/>
        <v>NotConfig</v>
      </c>
      <c r="N16" s="4" t="str">
        <f t="shared" si="8"/>
        <v>LOOPSMGR_F_LOP_CROSS_CONNECT_04_0_define</v>
      </c>
      <c r="O16" s="4" t="str">
        <f t="shared" si="9"/>
        <v>2000,3000</v>
      </c>
      <c r="P16" s="4" t="str">
        <f t="shared" si="10"/>
        <v>500,1000</v>
      </c>
      <c r="Q16" s="4" t="str">
        <f t="shared" si="11"/>
        <v>LOOPSMGR_F_LOP_SHT_TO_PLUS_04_0_define</v>
      </c>
      <c r="R16" s="4" t="str">
        <f t="shared" si="12"/>
        <v>2000,3000</v>
      </c>
      <c r="S16" s="4" t="str">
        <f t="shared" si="13"/>
        <v>500,1000</v>
      </c>
      <c r="T16" s="4" t="str">
        <f t="shared" si="14"/>
        <v>LOOPSMGR_F_LOP_SHT_TO_GND_04_0_define</v>
      </c>
      <c r="U16" s="4" t="str">
        <f t="shared" si="15"/>
        <v>2000,3000</v>
      </c>
      <c r="V16" s="4" t="str">
        <f t="shared" si="16"/>
        <v>500,1000</v>
      </c>
      <c r="W16" s="4" t="str">
        <f t="shared" si="17"/>
        <v>LOOPSMGR_F_LOP_HIGH_RES_04_0_define</v>
      </c>
      <c r="X16" s="4" t="str">
        <f t="shared" si="18"/>
        <v>2000,3000</v>
      </c>
      <c r="Y16" s="4" t="str">
        <f t="shared" si="19"/>
        <v>500,1000</v>
      </c>
      <c r="Z16" s="4" t="str">
        <f t="shared" si="20"/>
        <v>LOOPSMGR_F_LOP_LOW_RES_04_0_define</v>
      </c>
      <c r="AA16" s="4" t="str">
        <f t="shared" si="21"/>
        <v>2000,3000</v>
      </c>
      <c r="AB16" s="4" t="str">
        <f t="shared" si="22"/>
        <v>500,1000</v>
      </c>
      <c r="AC16" s="4" t="str">
        <f t="shared" si="27"/>
        <v>LOOPSMGR_F_LOP_OPEN_04_0_define</v>
      </c>
      <c r="AD16" s="4" t="str">
        <f t="shared" si="23"/>
        <v>2000,3000</v>
      </c>
      <c r="AE16" s="4" t="str">
        <f t="shared" si="24"/>
        <v>500,1000</v>
      </c>
      <c r="AF16" s="4" t="str">
        <f t="shared" si="28"/>
        <v>LOOPSMGR_F_LOP_UNEXPECTED_SQUIB_04_0_define</v>
      </c>
      <c r="AG16" s="4" t="str">
        <f t="shared" si="25"/>
        <v>2000,3000</v>
      </c>
      <c r="AH16" s="123" t="str">
        <f t="shared" si="26"/>
        <v>500,1000</v>
      </c>
    </row>
    <row r="17" spans="1:34" ht="14.4" thickBot="1" x14ac:dyDescent="0.3">
      <c r="A17" s="73" t="s">
        <v>230</v>
      </c>
      <c r="B17" s="73" t="s">
        <v>238</v>
      </c>
      <c r="C17" s="73" t="s">
        <v>71</v>
      </c>
      <c r="D17" s="73" t="s">
        <v>70</v>
      </c>
      <c r="E17" s="73" t="s">
        <v>60</v>
      </c>
      <c r="F17" s="4" t="str">
        <f t="shared" si="0"/>
        <v>INHERENT</v>
      </c>
      <c r="G17" s="4" t="str">
        <f t="shared" si="1"/>
        <v>CROSS_CONNECTED</v>
      </c>
      <c r="H17" s="4" t="str">
        <f t="shared" si="2"/>
        <v>BUSS_HI_ON</v>
      </c>
      <c r="I17" s="4" t="str">
        <f t="shared" si="3"/>
        <v>BUSS_Lo_ON</v>
      </c>
      <c r="J17" s="4" t="str">
        <f t="shared" si="4"/>
        <v>HRES_FAULT</v>
      </c>
      <c r="K17" s="4" t="str">
        <f t="shared" si="5"/>
        <v>LRES_FAULT</v>
      </c>
      <c r="L17" s="4" t="str">
        <f t="shared" si="6"/>
        <v>OPEN</v>
      </c>
      <c r="M17" s="4" t="str">
        <f t="shared" si="7"/>
        <v>NotConfig</v>
      </c>
      <c r="N17" s="4" t="str">
        <f t="shared" si="8"/>
        <v>LOOPSMGR_F_LOP_CROSS_CONNECT_05_0_define</v>
      </c>
      <c r="O17" s="4" t="str">
        <f t="shared" si="9"/>
        <v>2000,3000</v>
      </c>
      <c r="P17" s="4" t="str">
        <f t="shared" si="10"/>
        <v>500,1000</v>
      </c>
      <c r="Q17" s="4" t="str">
        <f t="shared" si="11"/>
        <v>LOOPSMGR_F_LOP_SHT_TO_PLUS_05_0_define</v>
      </c>
      <c r="R17" s="4" t="str">
        <f t="shared" si="12"/>
        <v>2000,3000</v>
      </c>
      <c r="S17" s="4" t="str">
        <f t="shared" si="13"/>
        <v>500,1000</v>
      </c>
      <c r="T17" s="4" t="str">
        <f t="shared" si="14"/>
        <v>LOOPSMGR_F_LOP_SHT_TO_GND_05_0_define</v>
      </c>
      <c r="U17" s="4" t="str">
        <f t="shared" si="15"/>
        <v>2000,3000</v>
      </c>
      <c r="V17" s="4" t="str">
        <f t="shared" si="16"/>
        <v>500,1000</v>
      </c>
      <c r="W17" s="4" t="str">
        <f t="shared" si="17"/>
        <v>LOOPSMGR_F_LOP_HIGH_RES_05_0_define</v>
      </c>
      <c r="X17" s="4" t="str">
        <f t="shared" si="18"/>
        <v>2000,3000</v>
      </c>
      <c r="Y17" s="4" t="str">
        <f t="shared" si="19"/>
        <v>500,1000</v>
      </c>
      <c r="Z17" s="4" t="str">
        <f t="shared" si="20"/>
        <v>LOOPSMGR_F_LOP_LOW_RES_05_0_define</v>
      </c>
      <c r="AA17" s="4" t="str">
        <f t="shared" si="21"/>
        <v>2000,3000</v>
      </c>
      <c r="AB17" s="4" t="str">
        <f t="shared" si="22"/>
        <v>500,1000</v>
      </c>
      <c r="AC17" s="4" t="str">
        <f t="shared" si="27"/>
        <v>LOOPSMGR_F_LOP_OPEN_05_0_define</v>
      </c>
      <c r="AD17" s="4" t="str">
        <f t="shared" si="23"/>
        <v>2000,3000</v>
      </c>
      <c r="AE17" s="4" t="str">
        <f t="shared" si="24"/>
        <v>500,1000</v>
      </c>
      <c r="AF17" s="4" t="str">
        <f t="shared" si="28"/>
        <v>LOOPSMGR_F_LOP_UNEXPECTED_SQUIB_05_0_define</v>
      </c>
      <c r="AG17" s="4" t="str">
        <f t="shared" si="25"/>
        <v>2000,3000</v>
      </c>
      <c r="AH17" s="123" t="str">
        <f t="shared" si="26"/>
        <v>500,1000</v>
      </c>
    </row>
    <row r="18" spans="1:34" ht="14.4" thickBot="1" x14ac:dyDescent="0.3">
      <c r="A18" s="73" t="s">
        <v>231</v>
      </c>
      <c r="B18" s="73" t="s">
        <v>181</v>
      </c>
      <c r="C18" s="73" t="s">
        <v>73</v>
      </c>
      <c r="D18" s="73" t="s">
        <v>72</v>
      </c>
      <c r="E18" s="73" t="s">
        <v>60</v>
      </c>
      <c r="F18" s="4" t="str">
        <f t="shared" si="0"/>
        <v>INHERENT</v>
      </c>
      <c r="G18" s="4" t="str">
        <f t="shared" si="1"/>
        <v>CROSS_CONNECTED</v>
      </c>
      <c r="H18" s="4" t="str">
        <f t="shared" si="2"/>
        <v>BUSS_HI_ON</v>
      </c>
      <c r="I18" s="4" t="str">
        <f t="shared" si="3"/>
        <v>BUSS_Lo_ON</v>
      </c>
      <c r="J18" s="4" t="str">
        <f t="shared" si="4"/>
        <v>HRES_FAULT</v>
      </c>
      <c r="K18" s="4" t="str">
        <f t="shared" si="5"/>
        <v>LRES_FAULT</v>
      </c>
      <c r="L18" s="4" t="str">
        <f t="shared" si="6"/>
        <v>OPEN</v>
      </c>
      <c r="M18" s="4" t="str">
        <f t="shared" si="7"/>
        <v>NotConfig</v>
      </c>
      <c r="N18" s="4" t="str">
        <f t="shared" si="8"/>
        <v>LOOPSMGR_F_LOP_CROSS_CONNECT_06_0_define</v>
      </c>
      <c r="O18" s="4" t="str">
        <f t="shared" si="9"/>
        <v>2000,3000</v>
      </c>
      <c r="P18" s="4" t="str">
        <f t="shared" si="10"/>
        <v>500,1000</v>
      </c>
      <c r="Q18" s="4" t="str">
        <f t="shared" si="11"/>
        <v>LOOPSMGR_F_LOP_SHT_TO_PLUS_06_0_define</v>
      </c>
      <c r="R18" s="4" t="str">
        <f t="shared" si="12"/>
        <v>2000,3000</v>
      </c>
      <c r="S18" s="4" t="str">
        <f t="shared" si="13"/>
        <v>500,1000</v>
      </c>
      <c r="T18" s="4" t="str">
        <f t="shared" si="14"/>
        <v>LOOPSMGR_F_LOP_SHT_TO_GND_06_0_define</v>
      </c>
      <c r="U18" s="4" t="str">
        <f t="shared" si="15"/>
        <v>2000,3000</v>
      </c>
      <c r="V18" s="4" t="str">
        <f t="shared" si="16"/>
        <v>500,1000</v>
      </c>
      <c r="W18" s="4" t="str">
        <f t="shared" si="17"/>
        <v>LOOPSMGR_F_LOP_HIGH_RES_06_0_define</v>
      </c>
      <c r="X18" s="4" t="str">
        <f t="shared" si="18"/>
        <v>2000,3000</v>
      </c>
      <c r="Y18" s="4" t="str">
        <f t="shared" si="19"/>
        <v>500,1000</v>
      </c>
      <c r="Z18" s="4" t="str">
        <f t="shared" si="20"/>
        <v>LOOPSMGR_F_LOP_LOW_RES_06_0_define</v>
      </c>
      <c r="AA18" s="4" t="str">
        <f t="shared" si="21"/>
        <v>2000,3000</v>
      </c>
      <c r="AB18" s="4" t="str">
        <f t="shared" si="22"/>
        <v>500,1000</v>
      </c>
      <c r="AC18" s="4" t="str">
        <f t="shared" si="27"/>
        <v>LOOPSMGR_F_LOP_OPEN_06_0_define</v>
      </c>
      <c r="AD18" s="4" t="str">
        <f t="shared" si="23"/>
        <v>2000,3000</v>
      </c>
      <c r="AE18" s="4" t="str">
        <f t="shared" si="24"/>
        <v>500,1000</v>
      </c>
      <c r="AF18" s="4" t="str">
        <f t="shared" si="28"/>
        <v>LOOPSMGR_F_LOP_UNEXPECTED_SQUIB_06_0_define</v>
      </c>
      <c r="AG18" s="4" t="str">
        <f t="shared" si="25"/>
        <v>2000,3000</v>
      </c>
      <c r="AH18" s="123" t="str">
        <f t="shared" si="26"/>
        <v>500,1000</v>
      </c>
    </row>
    <row r="19" spans="1:34" ht="14.4" thickBot="1" x14ac:dyDescent="0.3">
      <c r="A19" s="73" t="s">
        <v>232</v>
      </c>
      <c r="B19" s="73" t="s">
        <v>239</v>
      </c>
      <c r="C19" s="73" t="s">
        <v>75</v>
      </c>
      <c r="D19" s="73" t="s">
        <v>74</v>
      </c>
      <c r="E19" s="73" t="s">
        <v>60</v>
      </c>
      <c r="F19" s="4" t="str">
        <f t="shared" si="0"/>
        <v>INHERENT</v>
      </c>
      <c r="G19" s="4" t="str">
        <f t="shared" si="1"/>
        <v>CROSS_CONNECTED</v>
      </c>
      <c r="H19" s="4" t="str">
        <f t="shared" si="2"/>
        <v>BUSS_HI_ON</v>
      </c>
      <c r="I19" s="4" t="str">
        <f t="shared" si="3"/>
        <v>BUSS_Lo_ON</v>
      </c>
      <c r="J19" s="4" t="str">
        <f t="shared" si="4"/>
        <v>HRES_FAULT</v>
      </c>
      <c r="K19" s="4" t="str">
        <f t="shared" si="5"/>
        <v>LRES_FAULT</v>
      </c>
      <c r="L19" s="4" t="str">
        <f t="shared" si="6"/>
        <v>OPEN</v>
      </c>
      <c r="M19" s="4" t="str">
        <f t="shared" si="7"/>
        <v>NotConfig</v>
      </c>
      <c r="N19" s="4" t="str">
        <f t="shared" si="8"/>
        <v>LOOPSMGR_F_LOP_CROSS_CONNECT_07_0_define</v>
      </c>
      <c r="O19" s="4" t="str">
        <f t="shared" si="9"/>
        <v>2000,3000</v>
      </c>
      <c r="P19" s="4" t="str">
        <f t="shared" si="10"/>
        <v>500,1000</v>
      </c>
      <c r="Q19" s="4" t="str">
        <f t="shared" si="11"/>
        <v>LOOPSMGR_F_LOP_SHT_TO_PLUS_07_0_define</v>
      </c>
      <c r="R19" s="4" t="str">
        <f t="shared" si="12"/>
        <v>2000,3000</v>
      </c>
      <c r="S19" s="4" t="str">
        <f t="shared" si="13"/>
        <v>500,1000</v>
      </c>
      <c r="T19" s="4" t="str">
        <f t="shared" si="14"/>
        <v>LOOPSMGR_F_LOP_SHT_TO_GND_07_0_define</v>
      </c>
      <c r="U19" s="4" t="str">
        <f t="shared" si="15"/>
        <v>2000,3000</v>
      </c>
      <c r="V19" s="4" t="str">
        <f t="shared" si="16"/>
        <v>500,1000</v>
      </c>
      <c r="W19" s="4" t="str">
        <f t="shared" si="17"/>
        <v>LOOPSMGR_F_LOP_HIGH_RES_07_0_define</v>
      </c>
      <c r="X19" s="4" t="str">
        <f t="shared" si="18"/>
        <v>2000,3000</v>
      </c>
      <c r="Y19" s="4" t="str">
        <f t="shared" si="19"/>
        <v>500,1000</v>
      </c>
      <c r="Z19" s="4" t="str">
        <f t="shared" si="20"/>
        <v>LOOPSMGR_F_LOP_LOW_RES_07_0_define</v>
      </c>
      <c r="AA19" s="4" t="str">
        <f t="shared" si="21"/>
        <v>2000,3000</v>
      </c>
      <c r="AB19" s="4" t="str">
        <f t="shared" si="22"/>
        <v>500,1000</v>
      </c>
      <c r="AC19" s="4" t="str">
        <f t="shared" si="27"/>
        <v>LOOPSMGR_F_LOP_OPEN_07_0_define</v>
      </c>
      <c r="AD19" s="4" t="str">
        <f t="shared" si="23"/>
        <v>2000,3000</v>
      </c>
      <c r="AE19" s="4" t="str">
        <f t="shared" si="24"/>
        <v>500,1000</v>
      </c>
      <c r="AF19" s="4" t="str">
        <f t="shared" si="28"/>
        <v>LOOPSMGR_F_LOP_UNEXPECTED_SQUIB_07_0_define</v>
      </c>
      <c r="AG19" s="4" t="str">
        <f t="shared" si="25"/>
        <v>2000,3000</v>
      </c>
      <c r="AH19" s="123" t="str">
        <f t="shared" si="26"/>
        <v>500,1000</v>
      </c>
    </row>
    <row r="20" spans="1:34" ht="14.4" thickBot="1" x14ac:dyDescent="0.3">
      <c r="A20" s="73" t="s">
        <v>233</v>
      </c>
      <c r="B20" s="73" t="s">
        <v>240</v>
      </c>
      <c r="C20" s="73" t="s">
        <v>77</v>
      </c>
      <c r="D20" s="73" t="s">
        <v>76</v>
      </c>
      <c r="E20" s="73" t="s">
        <v>60</v>
      </c>
      <c r="F20" s="4" t="str">
        <f t="shared" si="0"/>
        <v>INHERENT</v>
      </c>
      <c r="G20" s="4" t="str">
        <f t="shared" si="1"/>
        <v>CROSS_CONNECTED</v>
      </c>
      <c r="H20" s="4" t="str">
        <f t="shared" si="2"/>
        <v>BUSS_HI_ON</v>
      </c>
      <c r="I20" s="4" t="str">
        <f t="shared" si="3"/>
        <v>BUSS_Lo_ON</v>
      </c>
      <c r="J20" s="4" t="str">
        <f t="shared" si="4"/>
        <v>HRES_FAULT</v>
      </c>
      <c r="K20" s="4" t="str">
        <f t="shared" si="5"/>
        <v>LRES_FAULT</v>
      </c>
      <c r="L20" s="4" t="str">
        <f t="shared" si="6"/>
        <v>OPEN</v>
      </c>
      <c r="M20" s="4" t="str">
        <f t="shared" si="7"/>
        <v>NotConfig</v>
      </c>
      <c r="N20" s="4" t="str">
        <f t="shared" si="8"/>
        <v>LOOPSMGR_F_LOP_CROSS_CONNECT_08_0_define</v>
      </c>
      <c r="O20" s="4" t="str">
        <f t="shared" si="9"/>
        <v>2000,3000</v>
      </c>
      <c r="P20" s="4" t="str">
        <f t="shared" si="10"/>
        <v>500,1000</v>
      </c>
      <c r="Q20" s="4" t="str">
        <f t="shared" si="11"/>
        <v>LOOPSMGR_F_LOP_SHT_TO_PLUS_08_0_define</v>
      </c>
      <c r="R20" s="4" t="str">
        <f t="shared" si="12"/>
        <v>2000,3000</v>
      </c>
      <c r="S20" s="4" t="str">
        <f t="shared" si="13"/>
        <v>500,1000</v>
      </c>
      <c r="T20" s="4" t="str">
        <f t="shared" si="14"/>
        <v>LOOPSMGR_F_LOP_SHT_TO_GND_08_0_define</v>
      </c>
      <c r="U20" s="4" t="str">
        <f t="shared" si="15"/>
        <v>2000,3000</v>
      </c>
      <c r="V20" s="4" t="str">
        <f t="shared" si="16"/>
        <v>500,1000</v>
      </c>
      <c r="W20" s="4" t="str">
        <f t="shared" si="17"/>
        <v>LOOPSMGR_F_LOP_HIGH_RES_08_0_define</v>
      </c>
      <c r="X20" s="4" t="str">
        <f t="shared" si="18"/>
        <v>2000,3000</v>
      </c>
      <c r="Y20" s="4" t="str">
        <f t="shared" si="19"/>
        <v>500,1000</v>
      </c>
      <c r="Z20" s="4" t="str">
        <f t="shared" si="20"/>
        <v>LOOPSMGR_F_LOP_LOW_RES_08_0_define</v>
      </c>
      <c r="AA20" s="4" t="str">
        <f t="shared" si="21"/>
        <v>2000,3000</v>
      </c>
      <c r="AB20" s="4" t="str">
        <f t="shared" si="22"/>
        <v>500,1000</v>
      </c>
      <c r="AC20" s="4" t="str">
        <f t="shared" si="27"/>
        <v>LOOPSMGR_F_LOP_OPEN_08_0_define</v>
      </c>
      <c r="AD20" s="4" t="str">
        <f t="shared" si="23"/>
        <v>2000,3000</v>
      </c>
      <c r="AE20" s="4" t="str">
        <f t="shared" si="24"/>
        <v>500,1000</v>
      </c>
      <c r="AF20" s="4" t="str">
        <f t="shared" si="28"/>
        <v>LOOPSMGR_F_LOP_UNEXPECTED_SQUIB_08_0_define</v>
      </c>
      <c r="AG20" s="4" t="str">
        <f t="shared" si="25"/>
        <v>2000,3000</v>
      </c>
      <c r="AH20" s="123" t="str">
        <f t="shared" si="26"/>
        <v>500,1000</v>
      </c>
    </row>
    <row r="21" spans="1:34" ht="14.4" thickBot="1" x14ac:dyDescent="0.3">
      <c r="A21" s="73" t="s">
        <v>234</v>
      </c>
      <c r="B21" s="73" t="s">
        <v>241</v>
      </c>
      <c r="C21" s="73" t="s">
        <v>79</v>
      </c>
      <c r="D21" s="73" t="s">
        <v>78</v>
      </c>
      <c r="E21" s="73" t="s">
        <v>60</v>
      </c>
      <c r="F21" s="4" t="str">
        <f t="shared" si="0"/>
        <v>INHERENT</v>
      </c>
      <c r="G21" s="4" t="str">
        <f t="shared" si="1"/>
        <v>CROSS_CONNECTED</v>
      </c>
      <c r="H21" s="4" t="str">
        <f t="shared" si="2"/>
        <v>BUSS_HI_ON</v>
      </c>
      <c r="I21" s="4" t="str">
        <f t="shared" si="3"/>
        <v>BUSS_Lo_ON</v>
      </c>
      <c r="J21" s="4" t="str">
        <f t="shared" si="4"/>
        <v>HRES_FAULT</v>
      </c>
      <c r="K21" s="4" t="str">
        <f t="shared" si="5"/>
        <v>LRES_FAULT</v>
      </c>
      <c r="L21" s="4" t="str">
        <f t="shared" si="6"/>
        <v>OPEN</v>
      </c>
      <c r="M21" s="4" t="str">
        <f t="shared" si="7"/>
        <v>NotConfig</v>
      </c>
      <c r="N21" s="4" t="str">
        <f t="shared" si="8"/>
        <v>LOOPSMGR_F_LOP_CROSS_CONNECT_09_0_define</v>
      </c>
      <c r="O21" s="4" t="str">
        <f t="shared" si="9"/>
        <v>2000,3000</v>
      </c>
      <c r="P21" s="4" t="str">
        <f t="shared" si="10"/>
        <v>500,1000</v>
      </c>
      <c r="Q21" s="4" t="str">
        <f t="shared" si="11"/>
        <v>LOOPSMGR_F_LOP_SHT_TO_PLUS_09_0_define</v>
      </c>
      <c r="R21" s="4" t="str">
        <f t="shared" si="12"/>
        <v>2000,3000</v>
      </c>
      <c r="S21" s="4" t="str">
        <f t="shared" si="13"/>
        <v>500,1000</v>
      </c>
      <c r="T21" s="4" t="str">
        <f t="shared" si="14"/>
        <v>LOOPSMGR_F_LOP_SHT_TO_GND_09_0_define</v>
      </c>
      <c r="U21" s="4" t="str">
        <f t="shared" si="15"/>
        <v>2000,3000</v>
      </c>
      <c r="V21" s="4" t="str">
        <f t="shared" si="16"/>
        <v>500,1000</v>
      </c>
      <c r="W21" s="4" t="str">
        <f t="shared" si="17"/>
        <v>LOOPSMGR_F_LOP_HIGH_RES_09_0_define</v>
      </c>
      <c r="X21" s="4" t="str">
        <f t="shared" si="18"/>
        <v>2000,3000</v>
      </c>
      <c r="Y21" s="4" t="str">
        <f t="shared" si="19"/>
        <v>500,1000</v>
      </c>
      <c r="Z21" s="4" t="str">
        <f t="shared" si="20"/>
        <v>LOOPSMGR_F_LOP_LOW_RES_09_0_define</v>
      </c>
      <c r="AA21" s="4" t="str">
        <f t="shared" si="21"/>
        <v>2000,3000</v>
      </c>
      <c r="AB21" s="4" t="str">
        <f t="shared" si="22"/>
        <v>500,1000</v>
      </c>
      <c r="AC21" s="4" t="str">
        <f t="shared" si="27"/>
        <v>LOOPSMGR_F_LOP_OPEN_09_0_define</v>
      </c>
      <c r="AD21" s="4" t="str">
        <f t="shared" si="23"/>
        <v>2000,3000</v>
      </c>
      <c r="AE21" s="4" t="str">
        <f t="shared" si="24"/>
        <v>500,1000</v>
      </c>
      <c r="AF21" s="4" t="str">
        <f t="shared" si="28"/>
        <v>LOOPSMGR_F_LOP_UNEXPECTED_SQUIB_09_0_define</v>
      </c>
      <c r="AG21" s="4" t="str">
        <f t="shared" si="25"/>
        <v>2000,3000</v>
      </c>
      <c r="AH21" s="123" t="str">
        <f t="shared" si="26"/>
        <v>500,1000</v>
      </c>
    </row>
    <row r="22" spans="1:34" ht="14.4" thickBot="1" x14ac:dyDescent="0.3">
      <c r="A22" s="71" t="s">
        <v>331</v>
      </c>
      <c r="B22" s="72" t="s">
        <v>329</v>
      </c>
      <c r="C22" s="73" t="s">
        <v>327</v>
      </c>
      <c r="D22" s="73" t="s">
        <v>80</v>
      </c>
      <c r="E22" s="73" t="s">
        <v>60</v>
      </c>
      <c r="F22" s="4" t="str">
        <f t="shared" si="0"/>
        <v>INHERENT</v>
      </c>
      <c r="G22" s="4" t="str">
        <f t="shared" si="1"/>
        <v>CROSS_CONNECTED</v>
      </c>
      <c r="H22" s="4" t="str">
        <f t="shared" si="2"/>
        <v>BUSS_HI_ON</v>
      </c>
      <c r="I22" s="4" t="str">
        <f t="shared" si="3"/>
        <v>BUSS_Lo_ON</v>
      </c>
      <c r="J22" s="4" t="str">
        <f t="shared" si="4"/>
        <v>HRES_FAULT</v>
      </c>
      <c r="K22" s="4" t="str">
        <f t="shared" si="5"/>
        <v>LRES_FAULT</v>
      </c>
      <c r="L22" s="4" t="str">
        <f t="shared" si="6"/>
        <v>OPEN</v>
      </c>
      <c r="M22" s="4" t="str">
        <f t="shared" si="7"/>
        <v>NotConfig</v>
      </c>
      <c r="N22" s="4" t="str">
        <f t="shared" ref="N22:N23" si="29">IF(ISBLANK($N$10),"",$N$10&amp;D22&amp;"_0_define")</f>
        <v>LOOPSMGR_F_LOP_CROSS_CONNECT_10_0_define</v>
      </c>
      <c r="O22" s="4" t="str">
        <f t="shared" si="9"/>
        <v>2000,3000</v>
      </c>
      <c r="P22" s="4" t="str">
        <f t="shared" si="10"/>
        <v>500,1000</v>
      </c>
      <c r="Q22" s="4" t="str">
        <f t="shared" ref="Q22:Q23" si="30">IF(ISBLANK($Q$10),"",$Q$10&amp;D22&amp;"_0_define")</f>
        <v>LOOPSMGR_F_LOP_SHT_TO_PLUS_10_0_define</v>
      </c>
      <c r="R22" s="4" t="str">
        <f t="shared" si="12"/>
        <v>2000,3000</v>
      </c>
      <c r="S22" s="4" t="str">
        <f t="shared" si="13"/>
        <v>500,1000</v>
      </c>
      <c r="T22" s="4" t="str">
        <f t="shared" ref="T22:T23" si="31">IF(ISBLANK($T$10),"",$T$10&amp;D22&amp;"_0_define")</f>
        <v>LOOPSMGR_F_LOP_SHT_TO_GND_10_0_define</v>
      </c>
      <c r="U22" s="4" t="str">
        <f t="shared" si="15"/>
        <v>2000,3000</v>
      </c>
      <c r="V22" s="4" t="str">
        <f t="shared" si="16"/>
        <v>500,1000</v>
      </c>
      <c r="W22" s="4" t="str">
        <f t="shared" ref="W22:W23" si="32">IF(ISBLANK($W$10),"",$W$10&amp;D22&amp;"_0_define")</f>
        <v>LOOPSMGR_F_LOP_HIGH_RES_10_0_define</v>
      </c>
      <c r="X22" s="4" t="str">
        <f t="shared" si="18"/>
        <v>2000,3000</v>
      </c>
      <c r="Y22" s="4" t="str">
        <f t="shared" si="19"/>
        <v>500,1000</v>
      </c>
      <c r="Z22" s="4" t="str">
        <f t="shared" ref="Z22:Z23" si="33">IF(ISBLANK($Z$10),"",$Z$10&amp;D22&amp;"_0_define")</f>
        <v>LOOPSMGR_F_LOP_LOW_RES_10_0_define</v>
      </c>
      <c r="AA22" s="4" t="str">
        <f t="shared" si="21"/>
        <v>2000,3000</v>
      </c>
      <c r="AB22" s="4" t="str">
        <f t="shared" si="22"/>
        <v>500,1000</v>
      </c>
      <c r="AC22" s="4" t="str">
        <f t="shared" ref="AC22:AC23" si="34">IF(ISBLANK($AC$10),"",$AC$10&amp;D22&amp;"_0_define")</f>
        <v>LOOPSMGR_F_LOP_OPEN_10_0_define</v>
      </c>
      <c r="AD22" s="4" t="str">
        <f t="shared" si="23"/>
        <v>2000,3000</v>
      </c>
      <c r="AE22" s="4" t="str">
        <f t="shared" si="24"/>
        <v>500,1000</v>
      </c>
      <c r="AF22" s="4" t="str">
        <f t="shared" ref="AF22:AF23" si="35">IF(ISBLANK($AF$10),"",$AF$10&amp;D22&amp;"_0_define")</f>
        <v>LOOPSMGR_F_LOP_UNEXPECTED_SQUIB_10_0_define</v>
      </c>
      <c r="AG22" s="4" t="str">
        <f t="shared" si="25"/>
        <v>2000,3000</v>
      </c>
      <c r="AH22" s="123" t="str">
        <f t="shared" si="26"/>
        <v>500,1000</v>
      </c>
    </row>
    <row r="23" spans="1:34" x14ac:dyDescent="0.25">
      <c r="A23" s="71" t="s">
        <v>332</v>
      </c>
      <c r="B23" s="72" t="s">
        <v>400</v>
      </c>
      <c r="C23" s="73" t="s">
        <v>328</v>
      </c>
      <c r="D23" s="73" t="s">
        <v>81</v>
      </c>
      <c r="E23" s="73" t="s">
        <v>60</v>
      </c>
      <c r="F23" s="4" t="str">
        <f t="shared" si="0"/>
        <v>INHERENT</v>
      </c>
      <c r="G23" s="4" t="str">
        <f t="shared" si="1"/>
        <v>CROSS_CONNECTED</v>
      </c>
      <c r="H23" s="4" t="str">
        <f t="shared" si="2"/>
        <v>BUSS_HI_ON</v>
      </c>
      <c r="I23" s="4" t="str">
        <f t="shared" si="3"/>
        <v>BUSS_Lo_ON</v>
      </c>
      <c r="J23" s="4" t="str">
        <f t="shared" si="4"/>
        <v>HRES_FAULT</v>
      </c>
      <c r="K23" s="4" t="str">
        <f t="shared" si="5"/>
        <v>LRES_FAULT</v>
      </c>
      <c r="L23" s="4" t="str">
        <f t="shared" si="6"/>
        <v>OPEN</v>
      </c>
      <c r="M23" s="4" t="str">
        <f t="shared" si="7"/>
        <v>NotConfig</v>
      </c>
      <c r="N23" s="4" t="str">
        <f t="shared" si="29"/>
        <v>LOOPSMGR_F_LOP_CROSS_CONNECT_11_0_define</v>
      </c>
      <c r="O23" s="4" t="str">
        <f t="shared" si="9"/>
        <v>2000,3000</v>
      </c>
      <c r="P23" s="4" t="str">
        <f t="shared" si="10"/>
        <v>500,1000</v>
      </c>
      <c r="Q23" s="4" t="str">
        <f t="shared" si="30"/>
        <v>LOOPSMGR_F_LOP_SHT_TO_PLUS_11_0_define</v>
      </c>
      <c r="R23" s="4" t="str">
        <f t="shared" si="12"/>
        <v>2000,3000</v>
      </c>
      <c r="S23" s="4" t="str">
        <f t="shared" si="13"/>
        <v>500,1000</v>
      </c>
      <c r="T23" s="4" t="str">
        <f t="shared" si="31"/>
        <v>LOOPSMGR_F_LOP_SHT_TO_GND_11_0_define</v>
      </c>
      <c r="U23" s="4" t="str">
        <f t="shared" si="15"/>
        <v>2000,3000</v>
      </c>
      <c r="V23" s="4" t="str">
        <f t="shared" si="16"/>
        <v>500,1000</v>
      </c>
      <c r="W23" s="4" t="str">
        <f t="shared" si="32"/>
        <v>LOOPSMGR_F_LOP_HIGH_RES_11_0_define</v>
      </c>
      <c r="X23" s="4" t="str">
        <f t="shared" si="18"/>
        <v>2000,3000</v>
      </c>
      <c r="Y23" s="4" t="str">
        <f t="shared" si="19"/>
        <v>500,1000</v>
      </c>
      <c r="Z23" s="4" t="str">
        <f t="shared" si="33"/>
        <v>LOOPSMGR_F_LOP_LOW_RES_11_0_define</v>
      </c>
      <c r="AA23" s="4" t="str">
        <f t="shared" si="21"/>
        <v>2000,3000</v>
      </c>
      <c r="AB23" s="4" t="str">
        <f t="shared" si="22"/>
        <v>500,1000</v>
      </c>
      <c r="AC23" s="4" t="str">
        <f t="shared" si="34"/>
        <v>LOOPSMGR_F_LOP_OPEN_11_0_define</v>
      </c>
      <c r="AD23" s="4" t="str">
        <f t="shared" si="23"/>
        <v>2000,3000</v>
      </c>
      <c r="AE23" s="4" t="str">
        <f t="shared" si="24"/>
        <v>500,1000</v>
      </c>
      <c r="AF23" s="4" t="str">
        <f t="shared" si="35"/>
        <v>LOOPSMGR_F_LOP_UNEXPECTED_SQUIB_11_0_define</v>
      </c>
      <c r="AG23" s="4" t="str">
        <f t="shared" si="25"/>
        <v>2000,3000</v>
      </c>
      <c r="AH23" s="123" t="str">
        <f t="shared" si="26"/>
        <v>500,1000</v>
      </c>
    </row>
    <row r="24" spans="1:34" x14ac:dyDescent="0.25">
      <c r="A24" s="71"/>
      <c r="B24" s="72"/>
      <c r="C24" s="72"/>
      <c r="D24" s="73"/>
      <c r="E24" s="7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124"/>
    </row>
    <row r="25" spans="1:34" x14ac:dyDescent="0.25">
      <c r="A25" s="74"/>
      <c r="B25" s="75"/>
      <c r="C25" s="72"/>
      <c r="D25" s="73"/>
      <c r="E25" s="7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24"/>
    </row>
    <row r="26" spans="1:34" x14ac:dyDescent="0.25">
      <c r="A26" s="71"/>
      <c r="B26" s="72"/>
      <c r="C26" s="72"/>
      <c r="D26" s="73"/>
      <c r="E26" s="7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124"/>
    </row>
    <row r="27" spans="1:34" x14ac:dyDescent="0.25">
      <c r="A27" s="71"/>
      <c r="B27" s="72"/>
      <c r="C27" s="72"/>
      <c r="D27" s="73"/>
      <c r="E27" s="7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24"/>
    </row>
    <row r="28" spans="1:34" x14ac:dyDescent="0.25">
      <c r="A28" s="71"/>
      <c r="B28" s="72"/>
      <c r="C28" s="72"/>
      <c r="D28" s="73"/>
      <c r="E28" s="7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124"/>
    </row>
    <row r="29" spans="1:34" x14ac:dyDescent="0.25">
      <c r="A29" s="71"/>
      <c r="B29" s="72"/>
      <c r="C29" s="72"/>
      <c r="D29" s="73"/>
      <c r="E29" s="7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24"/>
    </row>
    <row r="30" spans="1:34" x14ac:dyDescent="0.25">
      <c r="A30" s="71"/>
      <c r="B30" s="72"/>
      <c r="C30" s="72"/>
      <c r="D30" s="73"/>
      <c r="E30" s="7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124"/>
    </row>
    <row r="31" spans="1:34" ht="14.4" customHeight="1" thickBot="1" x14ac:dyDescent="0.3">
      <c r="A31" s="76"/>
      <c r="B31" s="77"/>
      <c r="C31" s="77"/>
      <c r="D31" s="125"/>
      <c r="E31" s="77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7"/>
    </row>
    <row r="32" spans="1:34" x14ac:dyDescent="0.25">
      <c r="A32" s="8"/>
      <c r="B32" s="8"/>
      <c r="C32" s="8"/>
      <c r="D32" s="10"/>
      <c r="E32" s="8"/>
      <c r="F32" s="8"/>
      <c r="G32" s="8"/>
      <c r="L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AA32" s="8"/>
      <c r="AB32" s="8"/>
      <c r="AC32" s="8"/>
      <c r="AD32" s="8"/>
      <c r="AE32" s="8"/>
      <c r="AG32" s="8"/>
      <c r="AH32" s="8"/>
    </row>
    <row r="33" spans="1:34" x14ac:dyDescent="0.25">
      <c r="A33" s="8"/>
      <c r="B33" s="8"/>
      <c r="C33" s="8"/>
      <c r="D33" s="10"/>
      <c r="E33" s="8"/>
      <c r="F33" s="8"/>
      <c r="G33" s="8"/>
      <c r="L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AA33" s="8"/>
      <c r="AB33" s="8"/>
      <c r="AC33" s="8"/>
      <c r="AD33" s="8"/>
      <c r="AE33" s="8"/>
      <c r="AG33" s="8"/>
      <c r="AH33" s="8"/>
    </row>
    <row r="34" spans="1:34" x14ac:dyDescent="0.25">
      <c r="A34" s="8"/>
      <c r="B34" s="8"/>
      <c r="C34" s="8"/>
      <c r="D34" s="10"/>
      <c r="E34" s="8"/>
      <c r="F34" s="8"/>
      <c r="G34" s="8"/>
      <c r="L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AA34" s="8"/>
      <c r="AB34" s="8"/>
      <c r="AC34" s="8"/>
      <c r="AD34" s="8"/>
      <c r="AE34" s="8"/>
      <c r="AG34" s="8"/>
      <c r="AH34" s="8"/>
    </row>
    <row r="35" spans="1:34" x14ac:dyDescent="0.25">
      <c r="A35" s="8"/>
      <c r="B35" s="8"/>
      <c r="C35" s="8"/>
      <c r="D35" s="10"/>
      <c r="E35" s="8"/>
      <c r="F35" s="8"/>
      <c r="G35" s="8"/>
      <c r="L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AA35" s="8"/>
      <c r="AB35" s="8"/>
      <c r="AC35" s="8"/>
      <c r="AD35" s="8"/>
      <c r="AE35" s="8"/>
      <c r="AG35" s="8"/>
      <c r="AH35" s="8"/>
    </row>
    <row r="36" spans="1:34" x14ac:dyDescent="0.25">
      <c r="A36" s="8"/>
      <c r="B36" s="8"/>
      <c r="C36" s="8"/>
      <c r="D36" s="10"/>
      <c r="E36" s="8"/>
      <c r="F36" s="8"/>
      <c r="G36" s="8"/>
      <c r="L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AA36" s="8"/>
      <c r="AB36" s="8"/>
      <c r="AC36" s="8"/>
      <c r="AD36" s="8"/>
      <c r="AE36" s="8"/>
      <c r="AG36" s="8"/>
      <c r="AH36" s="8"/>
    </row>
    <row r="37" spans="1:34" x14ac:dyDescent="0.25">
      <c r="A37" s="8"/>
      <c r="B37" s="8"/>
      <c r="C37" s="8"/>
      <c r="D37" s="10"/>
      <c r="E37" s="8"/>
      <c r="F37" s="8"/>
      <c r="G37" s="8"/>
      <c r="L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8"/>
      <c r="AB37" s="8"/>
      <c r="AC37" s="8"/>
      <c r="AD37" s="8"/>
      <c r="AE37" s="8"/>
      <c r="AG37" s="8"/>
      <c r="AH37" s="8"/>
    </row>
    <row r="38" spans="1:34" x14ac:dyDescent="0.25">
      <c r="A38" s="8"/>
      <c r="B38" s="8"/>
      <c r="C38" s="8"/>
      <c r="D38" s="10"/>
      <c r="E38" s="8"/>
      <c r="F38" s="8"/>
      <c r="G38" s="8"/>
      <c r="L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AA38" s="8"/>
      <c r="AB38" s="8"/>
      <c r="AC38" s="8"/>
      <c r="AD38" s="8"/>
      <c r="AE38" s="8"/>
      <c r="AG38" s="8"/>
      <c r="AH38" s="8"/>
    </row>
    <row r="39" spans="1:34" x14ac:dyDescent="0.25">
      <c r="A39" s="8"/>
      <c r="B39" s="8"/>
      <c r="C39" s="11"/>
      <c r="D39" s="10"/>
      <c r="E39" s="8"/>
      <c r="F39" s="8"/>
      <c r="G39" s="8"/>
      <c r="L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A39" s="8"/>
      <c r="AB39" s="8"/>
      <c r="AC39" s="8"/>
      <c r="AD39" s="8"/>
      <c r="AE39" s="8"/>
      <c r="AG39" s="8"/>
      <c r="AH39" s="8"/>
    </row>
    <row r="40" spans="1:34" x14ac:dyDescent="0.25">
      <c r="A40" s="8"/>
      <c r="B40" s="8"/>
      <c r="C40" s="8"/>
      <c r="D40" s="10"/>
      <c r="E40" s="8"/>
      <c r="F40" s="8"/>
      <c r="G40" s="8"/>
      <c r="L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AA40" s="8"/>
      <c r="AB40" s="8"/>
      <c r="AC40" s="8"/>
      <c r="AD40" s="8"/>
      <c r="AE40" s="8"/>
      <c r="AG40" s="8"/>
      <c r="AH40" s="8"/>
    </row>
    <row r="41" spans="1:34" x14ac:dyDescent="0.25">
      <c r="A41" s="8"/>
      <c r="B41" s="8"/>
      <c r="C41" s="8"/>
      <c r="D41" s="10"/>
      <c r="E41" s="8"/>
      <c r="F41" s="8"/>
      <c r="G41" s="8"/>
      <c r="L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AA41" s="8"/>
      <c r="AB41" s="8"/>
      <c r="AC41" s="8"/>
      <c r="AD41" s="8"/>
      <c r="AE41" s="8"/>
      <c r="AG41" s="8"/>
      <c r="AH41" s="8"/>
    </row>
    <row r="42" spans="1:34" x14ac:dyDescent="0.25">
      <c r="A42" s="8"/>
      <c r="B42" s="8"/>
      <c r="C42" s="8"/>
      <c r="D42" s="10"/>
      <c r="E42" s="8"/>
      <c r="F42" s="8"/>
      <c r="G42" s="8"/>
      <c r="L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AA42" s="8"/>
      <c r="AB42" s="8"/>
      <c r="AC42" s="8"/>
      <c r="AD42" s="8"/>
      <c r="AE42" s="8"/>
      <c r="AG42" s="8"/>
      <c r="AH42" s="8"/>
    </row>
    <row r="43" spans="1:34" x14ac:dyDescent="0.25">
      <c r="A43" s="8"/>
      <c r="B43" s="8"/>
      <c r="C43" s="8"/>
      <c r="D43" s="10"/>
      <c r="E43" s="8"/>
      <c r="F43" s="8"/>
      <c r="G43" s="8"/>
      <c r="L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AA43" s="8"/>
      <c r="AB43" s="8"/>
      <c r="AC43" s="8"/>
      <c r="AD43" s="8"/>
      <c r="AE43" s="8"/>
      <c r="AG43" s="8"/>
      <c r="AH43" s="8"/>
    </row>
  </sheetData>
  <mergeCells count="1">
    <mergeCell ref="C9:E9"/>
  </mergeCells>
  <phoneticPr fontId="21" type="noConversion"/>
  <conditionalFormatting sqref="B32:B43">
    <cfRule type="duplicateValues" dxfId="24" priority="7"/>
    <cfRule type="duplicateValues" dxfId="23" priority="8"/>
  </conditionalFormatting>
  <conditionalFormatting sqref="C11:AH11">
    <cfRule type="duplicateValues" dxfId="22" priority="13"/>
  </conditionalFormatting>
  <conditionalFormatting sqref="B22:B31">
    <cfRule type="duplicateValues" dxfId="21" priority="1"/>
    <cfRule type="duplicateValues" dxfId="20" priority="2"/>
  </conditionalFormatting>
  <dataValidations count="1">
    <dataValidation showDropDown="1" showInputMessage="1" showErrorMessage="1" sqref="H9:AH9 F9:G10 H10:M10 A12:AH43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zoomScale="85" zoomScaleNormal="85" workbookViewId="0">
      <pane xSplit="2" topLeftCell="C1" activePane="topRight" state="frozen"/>
      <selection pane="topRight" sqref="A1:A3"/>
    </sheetView>
  </sheetViews>
  <sheetFormatPr defaultColWidth="8.6640625" defaultRowHeight="13.8" x14ac:dyDescent="0.25"/>
  <cols>
    <col min="1" max="1" width="33.5546875" style="26" bestFit="1" customWidth="1"/>
    <col min="2" max="2" width="19.44140625" style="26" customWidth="1"/>
    <col min="3" max="3" width="15" style="26" bestFit="1" customWidth="1"/>
    <col min="4" max="4" width="10" style="26" bestFit="1" customWidth="1"/>
    <col min="5" max="5" width="13" style="26" bestFit="1" customWidth="1"/>
    <col min="6" max="6" width="12.33203125" style="26" bestFit="1" customWidth="1"/>
    <col min="7" max="7" width="12.109375" style="26" bestFit="1" customWidth="1"/>
    <col min="8" max="8" width="11.33203125" style="26" bestFit="1" customWidth="1"/>
    <col min="9" max="9" width="5.44140625" style="26" bestFit="1" customWidth="1"/>
    <col min="10" max="10" width="41.33203125" style="26" bestFit="1" customWidth="1"/>
    <col min="11" max="11" width="12.44140625" style="26" bestFit="1" customWidth="1"/>
    <col min="12" max="12" width="15.44140625" style="26" bestFit="1" customWidth="1"/>
    <col min="13" max="13" width="44.44140625" style="26" bestFit="1" customWidth="1"/>
    <col min="14" max="14" width="11.44140625" style="26" bestFit="1" customWidth="1"/>
    <col min="15" max="15" width="14.5546875" style="26" bestFit="1" customWidth="1"/>
    <col min="16" max="16" width="45" style="26" bestFit="1" customWidth="1"/>
    <col min="17" max="17" width="11.44140625" style="26" bestFit="1" customWidth="1"/>
    <col min="18" max="18" width="14.6640625" style="26" bestFit="1" customWidth="1"/>
    <col min="19" max="16384" width="8.6640625" style="26"/>
  </cols>
  <sheetData>
    <row r="1" spans="1:18" s="7" customFormat="1" ht="13.95" customHeight="1" thickBot="1" x14ac:dyDescent="0.3">
      <c r="A1" s="13" t="s">
        <v>456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24"/>
      <c r="J1" s="24"/>
      <c r="K1" s="24"/>
      <c r="L1" s="24"/>
      <c r="M1" s="24"/>
      <c r="N1" s="24"/>
      <c r="O1" s="5"/>
      <c r="P1" s="5"/>
      <c r="Q1" s="5"/>
      <c r="R1" s="5"/>
    </row>
    <row r="2" spans="1:18" s="25" customFormat="1" ht="15" customHeight="1" thickBot="1" x14ac:dyDescent="0.3">
      <c r="A2" s="88" t="s">
        <v>454</v>
      </c>
      <c r="B2" s="28" t="s">
        <v>82</v>
      </c>
      <c r="C2" s="84" t="s">
        <v>0</v>
      </c>
      <c r="D2" s="84" t="s">
        <v>171</v>
      </c>
      <c r="E2" s="84"/>
      <c r="F2" s="84"/>
      <c r="G2" s="14" t="s">
        <v>12</v>
      </c>
      <c r="H2" s="85" t="s">
        <v>83</v>
      </c>
    </row>
    <row r="3" spans="1:18" s="25" customFormat="1" ht="14.4" thickBot="1" x14ac:dyDescent="0.3">
      <c r="A3" s="89" t="s">
        <v>455</v>
      </c>
    </row>
    <row r="4" spans="1:18" s="25" customFormat="1" x14ac:dyDescent="0.25"/>
    <row r="5" spans="1:18" s="25" customFormat="1" x14ac:dyDescent="0.25"/>
    <row r="6" spans="1:18" s="25" customFormat="1" x14ac:dyDescent="0.25"/>
    <row r="7" spans="1:18" s="25" customFormat="1" x14ac:dyDescent="0.25"/>
    <row r="8" spans="1:18" s="25" customFormat="1" x14ac:dyDescent="0.25"/>
    <row r="9" spans="1:18" s="25" customFormat="1" x14ac:dyDescent="0.25">
      <c r="F9" s="7"/>
    </row>
    <row r="10" spans="1:18" s="25" customFormat="1" ht="15" customHeight="1" thickBot="1" x14ac:dyDescent="0.3"/>
    <row r="11" spans="1:18" ht="17.399999999999999" customHeight="1" x14ac:dyDescent="0.3">
      <c r="A11" s="29"/>
      <c r="B11" s="80" t="s">
        <v>15</v>
      </c>
      <c r="C11" s="203" t="s">
        <v>16</v>
      </c>
      <c r="D11" s="202"/>
      <c r="E11" s="202"/>
      <c r="F11" s="82" t="str">
        <f>IF(ISBLANK($F$12),"",$F$12)</f>
        <v>INHERENT</v>
      </c>
      <c r="G11" s="82" t="str">
        <f>IF(ISBLANK($G$12),"",$G$12)</f>
        <v>Open</v>
      </c>
      <c r="H11" s="82" t="str">
        <f>IF(ISBLANK($H$12),"",$H$12)</f>
        <v>STB</v>
      </c>
      <c r="I11" s="82" t="str">
        <f>IF(ISBLANK($I$12),"",$I$12)</f>
        <v>STG</v>
      </c>
      <c r="J11" s="82" t="str">
        <f>IF(ISBLANK($J$12),"",$J$12&amp;D11&amp;"_0_define")</f>
        <v>RSUMGR_F_RSU_SAT_OPEN__0_define</v>
      </c>
      <c r="K11" s="82" t="str">
        <f>IF(ISBLANK($K$12),"",$K$12)</f>
        <v>560,1000</v>
      </c>
      <c r="L11" s="82" t="str">
        <f>IF(ISBLANK($L$12),"",$L$12)</f>
        <v>560,1000</v>
      </c>
      <c r="M11" s="82" t="str">
        <f>IF(ISBLANK($M$12),"",$M$12&amp;D11&amp;"_0_define")</f>
        <v>RSUMGR_F_RSU_SAT_SHT_BAT__0_define</v>
      </c>
      <c r="N11" s="82" t="str">
        <f>IF(ISBLANK($N$12),"",$N$12)</f>
        <v>560,1000</v>
      </c>
      <c r="O11" s="82" t="str">
        <f>IF(ISBLANK($O$12),"",$O$12)</f>
        <v>560,1000</v>
      </c>
      <c r="P11" s="82" t="str">
        <f>IF(ISBLANK($P$12),"",$P$12&amp;D11&amp;"_0_define")</f>
        <v>RSUMGR_F_RSU_SAT_SHT_GND__0_define</v>
      </c>
      <c r="Q11" s="82" t="str">
        <f>IF(ISBLANK($Q$12),"",$Q$12)</f>
        <v>560,1000</v>
      </c>
      <c r="R11" s="123" t="str">
        <f>IF(ISBLANK($R$12),"",$R$12)</f>
        <v>560,1000</v>
      </c>
    </row>
    <row r="12" spans="1:18" s="25" customFormat="1" ht="17.399999999999999" customHeight="1" x14ac:dyDescent="0.3">
      <c r="A12" s="30"/>
      <c r="B12" s="81" t="s">
        <v>17</v>
      </c>
      <c r="C12" s="19"/>
      <c r="D12" s="19"/>
      <c r="E12" s="18"/>
      <c r="F12" s="72" t="s">
        <v>18</v>
      </c>
      <c r="G12" s="87" t="s">
        <v>12</v>
      </c>
      <c r="H12" s="87" t="s">
        <v>8</v>
      </c>
      <c r="I12" s="87" t="s">
        <v>83</v>
      </c>
      <c r="J12" s="87" t="s">
        <v>84</v>
      </c>
      <c r="K12" s="87" t="s">
        <v>380</v>
      </c>
      <c r="L12" s="87" t="s">
        <v>380</v>
      </c>
      <c r="M12" s="87" t="s">
        <v>85</v>
      </c>
      <c r="N12" s="87" t="s">
        <v>380</v>
      </c>
      <c r="O12" s="87" t="s">
        <v>380</v>
      </c>
      <c r="P12" s="87" t="s">
        <v>205</v>
      </c>
      <c r="Q12" s="87" t="s">
        <v>380</v>
      </c>
      <c r="R12" s="87" t="s">
        <v>380</v>
      </c>
    </row>
    <row r="13" spans="1:18" s="9" customFormat="1" ht="13.95" customHeight="1" thickBot="1" x14ac:dyDescent="0.3">
      <c r="A13" s="32" t="s">
        <v>116</v>
      </c>
      <c r="B13" s="33" t="s">
        <v>0</v>
      </c>
      <c r="C13" s="33" t="s">
        <v>34</v>
      </c>
      <c r="D13" s="33" t="s">
        <v>35</v>
      </c>
      <c r="E13" s="33" t="s">
        <v>36</v>
      </c>
      <c r="F13" s="34" t="s">
        <v>37</v>
      </c>
      <c r="G13" s="34" t="s">
        <v>12</v>
      </c>
      <c r="H13" s="34" t="s">
        <v>8</v>
      </c>
      <c r="I13" s="34" t="s">
        <v>83</v>
      </c>
      <c r="J13" s="34" t="s">
        <v>53</v>
      </c>
      <c r="K13" s="34" t="s">
        <v>54</v>
      </c>
      <c r="L13" s="34" t="s">
        <v>55</v>
      </c>
      <c r="M13" s="34" t="s">
        <v>41</v>
      </c>
      <c r="N13" s="34" t="s">
        <v>42</v>
      </c>
      <c r="O13" s="34" t="s">
        <v>43</v>
      </c>
      <c r="P13" s="34" t="s">
        <v>86</v>
      </c>
      <c r="Q13" s="34" t="s">
        <v>87</v>
      </c>
      <c r="R13" s="128" t="s">
        <v>88</v>
      </c>
    </row>
    <row r="14" spans="1:18" ht="28.2" thickBot="1" x14ac:dyDescent="0.3">
      <c r="A14" s="86" t="s">
        <v>94</v>
      </c>
      <c r="B14" s="86" t="s">
        <v>244</v>
      </c>
      <c r="C14" s="86" t="s">
        <v>249</v>
      </c>
      <c r="D14" s="86" t="s">
        <v>250</v>
      </c>
      <c r="E14" s="72" t="s">
        <v>60</v>
      </c>
      <c r="F14" s="4" t="str">
        <f t="shared" ref="F14:F19" si="0">IF(ISBLANK($F$12),"",$F$12)</f>
        <v>INHERENT</v>
      </c>
      <c r="G14" s="4" t="str">
        <f t="shared" ref="G14:G19" si="1">IF(ISBLANK($G$12),"",$G$12)</f>
        <v>Open</v>
      </c>
      <c r="H14" s="4" t="str">
        <f t="shared" ref="H14:H19" si="2">IF(ISBLANK($H$12),"",$H$12)</f>
        <v>STB</v>
      </c>
      <c r="I14" s="4" t="str">
        <f t="shared" ref="I14:I19" si="3">IF(ISBLANK($I$12),"",$I$12)</f>
        <v>STG</v>
      </c>
      <c r="J14" s="4" t="str">
        <f>IF(ISBLANK($J$12),"",$J$12&amp;D14&amp;"_0_define")</f>
        <v>RSUMGR_F_RSU_SAT_OPEN_0_0_define</v>
      </c>
      <c r="K14" s="4" t="str">
        <f>IF(ISBLANK($K$12),"",$K$12)</f>
        <v>560,1000</v>
      </c>
      <c r="L14" s="82" t="str">
        <f t="shared" ref="L14:L19" si="4">IF(ISBLANK($L$12),"",$L$12)</f>
        <v>560,1000</v>
      </c>
      <c r="M14" s="177" t="s">
        <v>365</v>
      </c>
      <c r="N14" s="4" t="str">
        <f t="shared" ref="N14:N19" si="5">IF(ISBLANK($N$12),"",$N$12)</f>
        <v>560,1000</v>
      </c>
      <c r="O14" s="82" t="str">
        <f t="shared" ref="O14:O19" si="6">IF(ISBLANK($O$12),"",$O$12)</f>
        <v>560,1000</v>
      </c>
      <c r="P14" s="177" t="s">
        <v>367</v>
      </c>
      <c r="Q14" s="4" t="str">
        <f t="shared" ref="Q14:Q19" si="7">IF(ISBLANK($Q$12),"",$Q$12)</f>
        <v>560,1000</v>
      </c>
      <c r="R14" s="123" t="str">
        <f t="shared" ref="R14:R19" si="8">IF(ISBLANK($R$12),"",$R$12)</f>
        <v>560,1000</v>
      </c>
    </row>
    <row r="15" spans="1:18" ht="28.2" thickBot="1" x14ac:dyDescent="0.3">
      <c r="A15" s="86" t="s">
        <v>242</v>
      </c>
      <c r="B15" s="86" t="s">
        <v>245</v>
      </c>
      <c r="C15" s="86" t="s">
        <v>251</v>
      </c>
      <c r="D15" s="86" t="s">
        <v>251</v>
      </c>
      <c r="E15" s="72" t="s">
        <v>60</v>
      </c>
      <c r="F15" s="4" t="str">
        <f t="shared" si="0"/>
        <v>INHERENT</v>
      </c>
      <c r="G15" s="4" t="str">
        <f t="shared" si="1"/>
        <v>Open</v>
      </c>
      <c r="H15" s="4" t="str">
        <f t="shared" si="2"/>
        <v>STB</v>
      </c>
      <c r="I15" s="4" t="str">
        <f t="shared" si="3"/>
        <v>STG</v>
      </c>
      <c r="J15" s="4" t="str">
        <f t="shared" ref="J15:J19" si="9">IF(ISBLANK($J$12),"",$J$12&amp;D15&amp;"_0_define")</f>
        <v>RSUMGR_F_RSU_SAT_OPEN_2_0_define</v>
      </c>
      <c r="K15" s="4" t="str">
        <f t="shared" ref="K15:K19" si="10">IF(ISBLANK($K$12),"",$K$12)</f>
        <v>560,1000</v>
      </c>
      <c r="L15" s="82" t="str">
        <f t="shared" si="4"/>
        <v>560,1000</v>
      </c>
      <c r="M15" s="177" t="s">
        <v>365</v>
      </c>
      <c r="N15" s="4" t="str">
        <f t="shared" si="5"/>
        <v>560,1000</v>
      </c>
      <c r="O15" s="82" t="str">
        <f t="shared" si="6"/>
        <v>560,1000</v>
      </c>
      <c r="P15" s="177" t="s">
        <v>367</v>
      </c>
      <c r="Q15" s="4" t="str">
        <f t="shared" si="7"/>
        <v>560,1000</v>
      </c>
      <c r="R15" s="123" t="str">
        <f t="shared" si="8"/>
        <v>560,1000</v>
      </c>
    </row>
    <row r="16" spans="1:18" ht="28.2" thickBot="1" x14ac:dyDescent="0.3">
      <c r="A16" s="86" t="s">
        <v>93</v>
      </c>
      <c r="B16" s="86" t="s">
        <v>246</v>
      </c>
      <c r="C16" s="86" t="s">
        <v>252</v>
      </c>
      <c r="D16" s="86" t="s">
        <v>252</v>
      </c>
      <c r="E16" s="72" t="s">
        <v>60</v>
      </c>
      <c r="F16" s="4" t="str">
        <f t="shared" si="0"/>
        <v>INHERENT</v>
      </c>
      <c r="G16" s="4" t="str">
        <f t="shared" si="1"/>
        <v>Open</v>
      </c>
      <c r="H16" s="4" t="str">
        <f t="shared" si="2"/>
        <v>STB</v>
      </c>
      <c r="I16" s="4" t="str">
        <f t="shared" si="3"/>
        <v>STG</v>
      </c>
      <c r="J16" s="4" t="str">
        <f t="shared" si="9"/>
        <v>RSUMGR_F_RSU_SAT_OPEN_3_0_define</v>
      </c>
      <c r="K16" s="4" t="str">
        <f t="shared" si="10"/>
        <v>560,1000</v>
      </c>
      <c r="L16" s="82" t="str">
        <f t="shared" si="4"/>
        <v>560,1000</v>
      </c>
      <c r="M16" s="177" t="s">
        <v>366</v>
      </c>
      <c r="N16" s="4" t="str">
        <f t="shared" si="5"/>
        <v>560,1000</v>
      </c>
      <c r="O16" s="82" t="str">
        <f t="shared" si="6"/>
        <v>560,1000</v>
      </c>
      <c r="P16" s="177" t="s">
        <v>368</v>
      </c>
      <c r="Q16" s="4" t="str">
        <f t="shared" si="7"/>
        <v>560,1000</v>
      </c>
      <c r="R16" s="123" t="str">
        <f t="shared" si="8"/>
        <v>560,1000</v>
      </c>
    </row>
    <row r="17" spans="1:18" ht="28.2" thickBot="1" x14ac:dyDescent="0.3">
      <c r="A17" s="86" t="s">
        <v>243</v>
      </c>
      <c r="B17" s="86" t="s">
        <v>247</v>
      </c>
      <c r="C17" s="86" t="s">
        <v>253</v>
      </c>
      <c r="D17" s="86" t="s">
        <v>254</v>
      </c>
      <c r="E17" s="72" t="s">
        <v>60</v>
      </c>
      <c r="F17" s="4" t="str">
        <f t="shared" si="0"/>
        <v>INHERENT</v>
      </c>
      <c r="G17" s="4" t="str">
        <f t="shared" si="1"/>
        <v>Open</v>
      </c>
      <c r="H17" s="4" t="str">
        <f t="shared" si="2"/>
        <v>STB</v>
      </c>
      <c r="I17" s="4" t="str">
        <f t="shared" si="3"/>
        <v>STG</v>
      </c>
      <c r="J17" s="4" t="str">
        <f t="shared" si="9"/>
        <v>RSUMGR_F_RSU_SAT_OPEN_5_0_define</v>
      </c>
      <c r="K17" s="4" t="str">
        <f t="shared" si="10"/>
        <v>560,1000</v>
      </c>
      <c r="L17" s="82" t="str">
        <f t="shared" si="4"/>
        <v>560,1000</v>
      </c>
      <c r="M17" s="177" t="s">
        <v>366</v>
      </c>
      <c r="N17" s="4" t="str">
        <f t="shared" si="5"/>
        <v>560,1000</v>
      </c>
      <c r="O17" s="82" t="str">
        <f t="shared" si="6"/>
        <v>560,1000</v>
      </c>
      <c r="P17" s="177" t="s">
        <v>368</v>
      </c>
      <c r="Q17" s="4" t="str">
        <f t="shared" si="7"/>
        <v>560,1000</v>
      </c>
      <c r="R17" s="123" t="str">
        <f t="shared" si="8"/>
        <v>560,1000</v>
      </c>
    </row>
    <row r="18" spans="1:18" ht="14.4" thickBot="1" x14ac:dyDescent="0.3">
      <c r="A18" s="86" t="s">
        <v>89</v>
      </c>
      <c r="B18" s="86" t="s">
        <v>248</v>
      </c>
      <c r="C18" s="86" t="s">
        <v>254</v>
      </c>
      <c r="D18" s="86" t="s">
        <v>255</v>
      </c>
      <c r="E18" s="72" t="s">
        <v>60</v>
      </c>
      <c r="F18" s="4" t="str">
        <f t="shared" si="0"/>
        <v>INHERENT</v>
      </c>
      <c r="G18" s="4" t="str">
        <f t="shared" si="1"/>
        <v>Open</v>
      </c>
      <c r="H18" s="4" t="str">
        <f t="shared" si="2"/>
        <v>STB</v>
      </c>
      <c r="I18" s="4" t="str">
        <f t="shared" si="3"/>
        <v>STG</v>
      </c>
      <c r="J18" s="4" t="str">
        <f t="shared" si="9"/>
        <v>RSUMGR_F_RSU_SAT_OPEN_8_0_define</v>
      </c>
      <c r="K18" s="4" t="str">
        <f t="shared" si="10"/>
        <v>560,1000</v>
      </c>
      <c r="L18" s="82" t="str">
        <f t="shared" si="4"/>
        <v>560,1000</v>
      </c>
      <c r="M18" s="178" t="str">
        <f t="shared" ref="M18:M19" si="11">$M$12&amp;D18&amp;"_0_define"</f>
        <v>RSUMGR_F_RSU_SAT_SHT_BAT_8_0_define</v>
      </c>
      <c r="N18" s="4" t="str">
        <f t="shared" si="5"/>
        <v>560,1000</v>
      </c>
      <c r="O18" s="82" t="str">
        <f t="shared" si="6"/>
        <v>560,1000</v>
      </c>
      <c r="P18" s="178" t="str">
        <f t="shared" ref="P18:P19" si="12">$P$12&amp;D18&amp;"_0_define"</f>
        <v>RSUMGR_F_RSU_SAT_SHT_GND_8_0_define</v>
      </c>
      <c r="Q18" s="4" t="str">
        <f t="shared" si="7"/>
        <v>560,1000</v>
      </c>
      <c r="R18" s="123" t="str">
        <f t="shared" si="8"/>
        <v>560,1000</v>
      </c>
    </row>
    <row r="19" spans="1:18" x14ac:dyDescent="0.25">
      <c r="A19" s="86" t="s">
        <v>90</v>
      </c>
      <c r="B19" s="86" t="s">
        <v>171</v>
      </c>
      <c r="C19" s="86" t="s">
        <v>256</v>
      </c>
      <c r="D19" s="86" t="s">
        <v>81</v>
      </c>
      <c r="E19" s="72" t="s">
        <v>60</v>
      </c>
      <c r="F19" s="4" t="str">
        <f t="shared" si="0"/>
        <v>INHERENT</v>
      </c>
      <c r="G19" s="4" t="str">
        <f t="shared" si="1"/>
        <v>Open</v>
      </c>
      <c r="H19" s="4" t="str">
        <f t="shared" si="2"/>
        <v>STB</v>
      </c>
      <c r="I19" s="4" t="str">
        <f t="shared" si="3"/>
        <v>STG</v>
      </c>
      <c r="J19" s="4" t="str">
        <f t="shared" si="9"/>
        <v>RSUMGR_F_RSU_SAT_OPEN_11_0_define</v>
      </c>
      <c r="K19" s="4" t="str">
        <f t="shared" si="10"/>
        <v>560,1000</v>
      </c>
      <c r="L19" s="82" t="str">
        <f t="shared" si="4"/>
        <v>560,1000</v>
      </c>
      <c r="M19" s="178" t="str">
        <f t="shared" si="11"/>
        <v>RSUMGR_F_RSU_SAT_SHT_BAT_11_0_define</v>
      </c>
      <c r="N19" s="4" t="str">
        <f t="shared" si="5"/>
        <v>560,1000</v>
      </c>
      <c r="O19" s="82" t="str">
        <f t="shared" si="6"/>
        <v>560,1000</v>
      </c>
      <c r="P19" s="178" t="str">
        <f t="shared" si="12"/>
        <v>RSUMGR_F_RSU_SAT_SHT_GND_11_0_define</v>
      </c>
      <c r="Q19" s="4" t="str">
        <f t="shared" si="7"/>
        <v>560,1000</v>
      </c>
      <c r="R19" s="123" t="str">
        <f t="shared" si="8"/>
        <v>560,1000</v>
      </c>
    </row>
    <row r="20" spans="1:18" x14ac:dyDescent="0.25">
      <c r="A20" s="71"/>
      <c r="B20" s="72"/>
      <c r="C20" s="72"/>
      <c r="D20" s="73"/>
      <c r="E20" s="7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24"/>
    </row>
    <row r="21" spans="1:18" x14ac:dyDescent="0.25">
      <c r="A21" s="71"/>
      <c r="B21" s="72"/>
      <c r="C21" s="72"/>
      <c r="D21" s="73"/>
      <c r="E21" s="7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24"/>
    </row>
    <row r="22" spans="1:18" x14ac:dyDescent="0.25">
      <c r="A22" s="71"/>
      <c r="B22" s="72"/>
      <c r="C22" s="72"/>
      <c r="D22" s="86"/>
      <c r="E22" s="7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24"/>
    </row>
    <row r="23" spans="1:18" x14ac:dyDescent="0.25">
      <c r="A23" s="71"/>
      <c r="B23" s="72"/>
      <c r="C23" s="72"/>
      <c r="D23" s="73"/>
      <c r="E23" s="7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24"/>
    </row>
    <row r="24" spans="1:18" x14ac:dyDescent="0.25">
      <c r="A24" s="71"/>
      <c r="B24" s="72"/>
      <c r="C24" s="72"/>
      <c r="D24" s="73"/>
      <c r="E24" s="7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24"/>
    </row>
    <row r="25" spans="1:18" x14ac:dyDescent="0.25">
      <c r="A25" s="71"/>
      <c r="B25" s="72"/>
      <c r="C25" s="72"/>
      <c r="D25" s="73"/>
      <c r="E25" s="7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24"/>
    </row>
    <row r="26" spans="1:18" ht="15" customHeight="1" thickBot="1" x14ac:dyDescent="0.3">
      <c r="A26" s="76"/>
      <c r="B26" s="77"/>
      <c r="C26" s="77"/>
      <c r="D26" s="125"/>
      <c r="E26" s="77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7"/>
    </row>
  </sheetData>
  <mergeCells count="1">
    <mergeCell ref="C11:E11"/>
  </mergeCells>
  <phoneticPr fontId="21" type="noConversion"/>
  <dataValidations count="2">
    <dataValidation type="list" showInputMessage="1" showErrorMessage="1" sqref="E14:E26" xr:uid="{00000000-0002-0000-0100-000000000000}">
      <formula1>"Yes,No"</formula1>
    </dataValidation>
    <dataValidation showDropDown="1" showInputMessage="1" showErrorMessage="1" sqref="F12 F11:R11 F14:K26 L20:M26 N14:N26 O20:P26 L14:L19 O14:O19 Q14:R26" xr:uid="{00000000-0002-0000-0100-000001000000}"/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zoomScale="90" zoomScaleNormal="90" workbookViewId="0">
      <pane xSplit="2" topLeftCell="C1" activePane="topRight" state="frozen"/>
      <selection activeCell="A4" sqref="A4"/>
      <selection pane="topRight" sqref="A1:A5"/>
    </sheetView>
  </sheetViews>
  <sheetFormatPr defaultColWidth="14.33203125" defaultRowHeight="13.8" x14ac:dyDescent="0.25"/>
  <cols>
    <col min="1" max="1" width="19.88671875" style="25" customWidth="1"/>
    <col min="2" max="2" width="18.33203125" style="25" customWidth="1"/>
    <col min="3" max="3" width="20.44140625" style="25" bestFit="1" customWidth="1"/>
    <col min="4" max="4" width="10" style="25" bestFit="1" customWidth="1"/>
    <col min="5" max="5" width="13.5546875" style="25" bestFit="1" customWidth="1"/>
    <col min="6" max="6" width="12.44140625" style="25" bestFit="1" customWidth="1"/>
    <col min="7" max="7" width="14.88671875" style="25" bestFit="1" customWidth="1"/>
    <col min="8" max="8" width="11.88671875" style="25" bestFit="1" customWidth="1"/>
    <col min="9" max="9" width="22.33203125" style="25" bestFit="1" customWidth="1"/>
    <col min="10" max="10" width="5.33203125" style="25" bestFit="1" customWidth="1"/>
    <col min="11" max="23" width="14.33203125" style="25"/>
    <col min="24" max="24" width="26" style="25" bestFit="1" customWidth="1"/>
    <col min="25" max="26" width="14.33203125" style="25"/>
    <col min="27" max="27" width="53.44140625" style="25" bestFit="1" customWidth="1"/>
    <col min="28" max="29" width="14.33203125" style="25"/>
    <col min="30" max="30" width="45.109375" style="25" bestFit="1" customWidth="1"/>
    <col min="31" max="32" width="14.33203125" style="25"/>
    <col min="33" max="33" width="44.33203125" style="59" bestFit="1" customWidth="1"/>
    <col min="34" max="35" width="14.33203125" style="59"/>
    <col min="36" max="36" width="45.109375" style="59" bestFit="1" customWidth="1"/>
    <col min="37" max="38" width="14.33203125" style="59"/>
    <col min="39" max="39" width="45.33203125" style="59" bestFit="1" customWidth="1"/>
    <col min="40" max="41" width="14.33203125" style="59"/>
    <col min="42" max="42" width="48.5546875" style="59" bestFit="1" customWidth="1"/>
    <col min="43" max="44" width="14.33203125" style="59"/>
    <col min="45" max="45" width="40.44140625" style="59" bestFit="1" customWidth="1"/>
    <col min="46" max="47" width="14.33203125" style="59"/>
    <col min="48" max="48" width="39" style="59" bestFit="1" customWidth="1"/>
    <col min="49" max="50" width="14.33203125" style="59"/>
    <col min="51" max="16384" width="14.33203125" style="25"/>
  </cols>
  <sheetData>
    <row r="1" spans="1:50" s="7" customFormat="1" ht="14.4" customHeight="1" thickBot="1" x14ac:dyDescent="0.3">
      <c r="A1" s="13" t="s">
        <v>456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24"/>
      <c r="J1" s="24"/>
      <c r="K1" s="24"/>
      <c r="L1" s="24"/>
      <c r="M1" s="24"/>
      <c r="N1" s="24"/>
      <c r="O1" s="24"/>
      <c r="P1" s="24"/>
      <c r="Q1" s="5"/>
      <c r="R1" s="5"/>
      <c r="S1" s="5"/>
      <c r="T1" s="5"/>
      <c r="U1" s="5"/>
      <c r="V1" s="5"/>
      <c r="W1" s="5"/>
      <c r="X1" s="5"/>
      <c r="Y1" s="5"/>
      <c r="Z1" s="24"/>
      <c r="AA1" s="24"/>
      <c r="AB1" s="24"/>
      <c r="AC1" s="24"/>
      <c r="AD1" s="24"/>
      <c r="AE1" s="24"/>
      <c r="AF1" s="24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8"/>
    </row>
    <row r="2" spans="1:50" ht="14.4" thickBot="1" x14ac:dyDescent="0.3">
      <c r="A2" s="88" t="s">
        <v>454</v>
      </c>
      <c r="B2" s="87" t="s">
        <v>415</v>
      </c>
      <c r="C2" s="87" t="s">
        <v>95</v>
      </c>
      <c r="D2" s="79" t="s">
        <v>412</v>
      </c>
      <c r="E2" s="129" t="s">
        <v>117</v>
      </c>
      <c r="F2" s="129" t="s">
        <v>118</v>
      </c>
      <c r="G2" s="129" t="s">
        <v>7</v>
      </c>
      <c r="H2" s="129" t="s">
        <v>13</v>
      </c>
      <c r="I2" s="24"/>
      <c r="J2" s="24"/>
      <c r="K2" s="24"/>
      <c r="L2" s="24"/>
      <c r="M2" s="24"/>
      <c r="N2" s="24"/>
      <c r="O2" s="24"/>
      <c r="P2" s="24"/>
    </row>
    <row r="3" spans="1:50" ht="15" customHeight="1" thickBot="1" x14ac:dyDescent="0.3">
      <c r="A3" s="89"/>
      <c r="B3" s="84"/>
      <c r="C3" s="87" t="s">
        <v>96</v>
      </c>
      <c r="D3" s="79" t="s">
        <v>388</v>
      </c>
      <c r="E3" s="161" t="s">
        <v>140</v>
      </c>
      <c r="F3" s="161" t="s">
        <v>141</v>
      </c>
      <c r="G3" s="129" t="s">
        <v>7</v>
      </c>
      <c r="H3" s="129" t="s">
        <v>13</v>
      </c>
      <c r="I3" s="24"/>
      <c r="J3" s="24"/>
      <c r="K3" s="24"/>
      <c r="L3" s="24"/>
      <c r="M3" s="24"/>
      <c r="N3" s="24"/>
      <c r="O3" s="24"/>
      <c r="P3" s="24"/>
    </row>
    <row r="4" spans="1:50" ht="15" customHeight="1" thickBot="1" x14ac:dyDescent="0.3">
      <c r="A4" s="89"/>
      <c r="B4" s="84" t="s">
        <v>413</v>
      </c>
      <c r="C4" s="87" t="s">
        <v>411</v>
      </c>
      <c r="D4" s="79" t="s">
        <v>391</v>
      </c>
      <c r="E4" s="161" t="s">
        <v>147</v>
      </c>
      <c r="F4" s="161" t="s">
        <v>148</v>
      </c>
      <c r="G4" s="129" t="s">
        <v>7</v>
      </c>
      <c r="H4" s="129" t="s">
        <v>13</v>
      </c>
      <c r="I4" s="24"/>
      <c r="J4" s="24"/>
      <c r="K4" s="24"/>
      <c r="L4" s="24"/>
      <c r="M4" s="24"/>
      <c r="N4" s="24"/>
      <c r="O4" s="24"/>
      <c r="P4" s="24"/>
    </row>
    <row r="5" spans="1:50" ht="15" customHeight="1" thickBot="1" x14ac:dyDescent="0.3">
      <c r="A5" s="89" t="s">
        <v>455</v>
      </c>
      <c r="B5" s="84" t="s">
        <v>97</v>
      </c>
      <c r="C5" s="87" t="s">
        <v>98</v>
      </c>
      <c r="D5" s="79" t="s">
        <v>398</v>
      </c>
      <c r="E5" s="158" t="s">
        <v>414</v>
      </c>
      <c r="F5" s="158" t="s">
        <v>153</v>
      </c>
      <c r="G5" s="129" t="s">
        <v>7</v>
      </c>
      <c r="H5" s="129" t="s">
        <v>13</v>
      </c>
      <c r="I5" s="24"/>
      <c r="J5" s="24"/>
      <c r="K5" s="24"/>
      <c r="L5" s="24"/>
      <c r="M5" s="24"/>
      <c r="N5" s="24"/>
      <c r="O5" s="24"/>
      <c r="P5" s="24"/>
    </row>
    <row r="8" spans="1:50" ht="15" customHeight="1" x14ac:dyDescent="0.25"/>
    <row r="10" spans="1:50" x14ac:dyDescent="0.25">
      <c r="H10" s="7"/>
    </row>
    <row r="11" spans="1:50" ht="15" customHeight="1" thickBot="1" x14ac:dyDescent="0.3">
      <c r="P11" s="25" t="s">
        <v>5</v>
      </c>
      <c r="AA11" s="36" t="s">
        <v>102</v>
      </c>
      <c r="AD11" s="36"/>
    </row>
    <row r="12" spans="1:50" s="26" customFormat="1" ht="17.399999999999999" customHeight="1" thickBot="1" x14ac:dyDescent="0.35">
      <c r="A12" s="147"/>
      <c r="B12" s="148" t="s">
        <v>15</v>
      </c>
      <c r="C12" s="204" t="s">
        <v>16</v>
      </c>
      <c r="D12" s="205"/>
      <c r="E12" s="205"/>
      <c r="F12" s="149" t="str">
        <f>IF(ISBLANK($F$13),"",$F$13)</f>
        <v>200R</v>
      </c>
      <c r="G12" s="149" t="str">
        <f>IF(ISBLANK($G$13),"",$G$13)</f>
        <v>400R</v>
      </c>
      <c r="H12" s="149" t="str">
        <f>IF(ISBLANK($H$13),"",$H$13)</f>
        <v>100R</v>
      </c>
      <c r="I12" s="149" t="str">
        <f>IF(ISBLANK($I$13),"",$I$13)</f>
        <v>CROSS_CONNECTED</v>
      </c>
      <c r="J12" s="149" t="str">
        <f>IF(ISBLANK($J$13),"",$J$13)</f>
        <v>STB</v>
      </c>
      <c r="K12" s="149" t="str">
        <f>IF(ISBLANK($K$13),"",$K$13)</f>
        <v/>
      </c>
      <c r="L12" s="149" t="str">
        <f>IF(ISBLANK($L$13),"",$L$13)</f>
        <v/>
      </c>
      <c r="M12" s="149" t="str">
        <f>IF(ISBLANK($M$13),"",$M$13)</f>
        <v/>
      </c>
      <c r="N12" s="149" t="str">
        <f>IF(ISBLANK($N$13),"",$N$13)</f>
        <v/>
      </c>
      <c r="O12" s="149" t="str">
        <f>IF(ISBLANK($O$13),"",$O$13)</f>
        <v/>
      </c>
      <c r="P12" s="149" t="str">
        <f>IF(ISBLANK($P$13),"",$P$13)</f>
        <v/>
      </c>
      <c r="Q12" s="149" t="str">
        <f>IF(ISBLANK($Q$13),"",$Q$13)</f>
        <v>FDC</v>
      </c>
      <c r="R12" s="149" t="str">
        <f>IF(ISBLANK($R$13),"",$R$13)</f>
        <v/>
      </c>
      <c r="S12" s="149" t="str">
        <f>IF(ISBLANK($S$13),"",$S$13)</f>
        <v/>
      </c>
      <c r="T12" s="149" t="str">
        <f>IF(ISBLANK($T$13),"",$T$13)</f>
        <v/>
      </c>
      <c r="U12" s="149" t="str">
        <f>IF(ISBLANK($U$13),"",$U$13)</f>
        <v>0</v>
      </c>
      <c r="V12" s="149" t="str">
        <f>IF(ISBLANK($V$13),"",$V$13)</f>
        <v>1</v>
      </c>
      <c r="W12" s="149" t="str">
        <f>IF(ISBLANK($W$13),"",$W$13)</f>
        <v>ACU_SRS_2</v>
      </c>
      <c r="X12" s="149" t="str">
        <f>IF(ISBLANK($X$13),"",$X$13)</f>
        <v/>
      </c>
      <c r="Y12" s="149" t="str">
        <f>IF(ISBLANK($Y$13),"",$Y$13)</f>
        <v>0x00</v>
      </c>
      <c r="Z12" s="149" t="str">
        <f>IF(ISBLANK($Z$13),"",$Z$13)</f>
        <v>0x01</v>
      </c>
      <c r="AA12" s="149" t="str">
        <f>IF(ISBLANK($AA$13),"",$AA$13&amp;D12&amp;"_0_define")</f>
        <v>SB1DCSDRVR_F_DCS_CROSS_CONNECT__0_define</v>
      </c>
      <c r="AB12" s="149" t="str">
        <f>IF(ISBLANK($AB$13),"",$AB$13)</f>
        <v>3200,3600</v>
      </c>
      <c r="AC12" s="149" t="str">
        <f>IF(ISBLANK($AC$13),"",$AC$13)</f>
        <v>3200,3600</v>
      </c>
      <c r="AD12" s="149" t="str">
        <f>IF(ISBLANK($AD$13),"",$AD$13&amp;D12&amp;"_0_define")</f>
        <v>SB1DCSDRVR_F_DCS_SHT_PLUS__0_define</v>
      </c>
      <c r="AE12" s="149" t="str">
        <f>IF(ISBLANK($AE$13),"",$AE$13)</f>
        <v>3200,3600</v>
      </c>
      <c r="AF12" s="149" t="str">
        <f>IF(ISBLANK($AF$13),"",$AF$13)</f>
        <v>3200,3600</v>
      </c>
      <c r="AG12" s="149" t="str">
        <f>IF(ISBLANK($AG$13),"",$AG$13&amp;D12&amp;"_0_define")</f>
        <v>SB1DCSDRVR_F_DCS_SHT_GND__0_define</v>
      </c>
      <c r="AH12" s="149" t="str">
        <f>IF(ISBLANK($AH$13),"",$AH$13)</f>
        <v>3200,3600</v>
      </c>
      <c r="AI12" s="149" t="str">
        <f>IF(ISBLANK($AI$13),"",$AI$13)</f>
        <v>3200,3600</v>
      </c>
      <c r="AJ12" s="149" t="str">
        <f>IF(ISBLANK($AJ$13),"",$AJ$13&amp;D12&amp;"_0_define")</f>
        <v>SB1DCSDRVR_F_DCS_TOO_HIGH__0_define</v>
      </c>
      <c r="AK12" s="149" t="str">
        <f>IF(ISBLANK($AK$13),"",$AK$13)</f>
        <v>3200,3600</v>
      </c>
      <c r="AL12" s="149" t="str">
        <f>IF(ISBLANK($AL$13),"",$AL$13)</f>
        <v>3200,3600</v>
      </c>
      <c r="AM12" s="149" t="str">
        <f>IF(ISBLANK($AM$13),"",$AM$13&amp;D12&amp;"_0_define")</f>
        <v>SB1DCSDRVR_F_DCS_TOO_LOW__0_define</v>
      </c>
      <c r="AN12" s="149" t="str">
        <f>IF(ISBLANK($AN$13),"",$AN$13)</f>
        <v>3200,3600</v>
      </c>
      <c r="AO12" s="149" t="str">
        <f>IF(ISBLANK($AO$13),"",$AO$13)</f>
        <v>3200,3600</v>
      </c>
      <c r="AP12" s="149" t="str">
        <f>IF(ISBLANK($AP$13),"",$AP$13&amp;D12&amp;"_0_define")</f>
        <v>SB1DCSDRVR_F_DCS_BAD_SENSOR__0_define</v>
      </c>
      <c r="AQ12" s="149" t="str">
        <f>IF(ISBLANK($AQ$13),"",$AQ$13)</f>
        <v>3200,3600</v>
      </c>
      <c r="AR12" s="149" t="str">
        <f>IF(ISBLANK($AR$13),"",$AR$13)</f>
        <v>3200,3600</v>
      </c>
      <c r="AS12" s="149" t="str">
        <f>IF(ISBLANK($AS$13),"",$AS$13&amp;D12&amp;"_0_define")</f>
        <v>SB1DCSDRVR_F_DCS_OPEN__0_define</v>
      </c>
      <c r="AT12" s="149" t="str">
        <f>IF(ISBLANK($AT$13),"",$AT$13)</f>
        <v>3200,3600</v>
      </c>
      <c r="AU12" s="149" t="str">
        <f>IF(ISBLANK($AU$13),"",$AU$13)</f>
        <v>3200,3600</v>
      </c>
      <c r="AV12" s="149" t="str">
        <f>IF(ISBLANK($AV$13),"",$AV$13&amp;D12&amp;"_0_define")</f>
        <v>SB1DCSDRVR_F_DCS_CFG__0_define</v>
      </c>
      <c r="AW12" s="149" t="str">
        <f>IF(ISBLANK($AW$13),"",$AW$13)</f>
        <v>3200,3600</v>
      </c>
      <c r="AX12" s="150" t="str">
        <f>IF(ISBLANK($AX$13),"",$AX$13)</f>
        <v>3200,3600</v>
      </c>
    </row>
    <row r="13" spans="1:50" ht="18" customHeight="1" x14ac:dyDescent="0.3">
      <c r="A13" s="142"/>
      <c r="B13" s="143" t="s">
        <v>17</v>
      </c>
      <c r="C13" s="144"/>
      <c r="D13" s="144"/>
      <c r="E13" s="145"/>
      <c r="F13" s="146" t="s">
        <v>341</v>
      </c>
      <c r="G13" s="146" t="s">
        <v>104</v>
      </c>
      <c r="H13" s="146" t="s">
        <v>103</v>
      </c>
      <c r="I13" s="72" t="s">
        <v>19</v>
      </c>
      <c r="J13" s="146" t="s">
        <v>8</v>
      </c>
      <c r="K13" s="146"/>
      <c r="L13" s="146"/>
      <c r="M13" s="146"/>
      <c r="N13" s="146"/>
      <c r="O13" s="146"/>
      <c r="P13" s="146"/>
      <c r="Q13" s="146" t="s">
        <v>105</v>
      </c>
      <c r="R13" s="146"/>
      <c r="S13" s="146"/>
      <c r="T13" s="146"/>
      <c r="U13" s="146" t="s">
        <v>106</v>
      </c>
      <c r="V13" s="146" t="s">
        <v>107</v>
      </c>
      <c r="W13" s="146" t="s">
        <v>355</v>
      </c>
      <c r="X13" s="146"/>
      <c r="Y13" s="146" t="s">
        <v>108</v>
      </c>
      <c r="Z13" s="146" t="s">
        <v>109</v>
      </c>
      <c r="AA13" s="79" t="s">
        <v>364</v>
      </c>
      <c r="AB13" s="146" t="s">
        <v>377</v>
      </c>
      <c r="AC13" s="146" t="s">
        <v>377</v>
      </c>
      <c r="AD13" s="146" t="s">
        <v>102</v>
      </c>
      <c r="AE13" s="146" t="s">
        <v>377</v>
      </c>
      <c r="AF13" s="146" t="s">
        <v>377</v>
      </c>
      <c r="AG13" s="146" t="s">
        <v>110</v>
      </c>
      <c r="AH13" s="146" t="s">
        <v>377</v>
      </c>
      <c r="AI13" s="146" t="s">
        <v>377</v>
      </c>
      <c r="AJ13" s="146" t="s">
        <v>111</v>
      </c>
      <c r="AK13" s="146" t="s">
        <v>377</v>
      </c>
      <c r="AL13" s="146" t="s">
        <v>377</v>
      </c>
      <c r="AM13" s="146" t="s">
        <v>112</v>
      </c>
      <c r="AN13" s="146" t="s">
        <v>377</v>
      </c>
      <c r="AO13" s="146" t="s">
        <v>377</v>
      </c>
      <c r="AP13" s="146" t="s">
        <v>113</v>
      </c>
      <c r="AQ13" s="146" t="s">
        <v>377</v>
      </c>
      <c r="AR13" s="146" t="s">
        <v>377</v>
      </c>
      <c r="AS13" s="146" t="s">
        <v>114</v>
      </c>
      <c r="AT13" s="146" t="s">
        <v>377</v>
      </c>
      <c r="AU13" s="146" t="s">
        <v>377</v>
      </c>
      <c r="AV13" s="146" t="s">
        <v>115</v>
      </c>
      <c r="AW13" s="146" t="s">
        <v>377</v>
      </c>
      <c r="AX13" s="146" t="s">
        <v>377</v>
      </c>
    </row>
    <row r="14" spans="1:50" s="7" customFormat="1" ht="14.4" customHeight="1" x14ac:dyDescent="0.25">
      <c r="A14" s="135" t="s">
        <v>432</v>
      </c>
      <c r="B14" s="66" t="s">
        <v>95</v>
      </c>
      <c r="C14" s="66" t="s">
        <v>34</v>
      </c>
      <c r="D14" s="66" t="s">
        <v>35</v>
      </c>
      <c r="E14" s="66" t="s">
        <v>36</v>
      </c>
      <c r="F14" s="129" t="s">
        <v>37</v>
      </c>
      <c r="G14" s="129" t="s">
        <v>117</v>
      </c>
      <c r="H14" s="129" t="s">
        <v>118</v>
      </c>
      <c r="I14" s="130" t="s">
        <v>7</v>
      </c>
      <c r="J14" s="130" t="s">
        <v>8</v>
      </c>
      <c r="K14" s="130" t="s">
        <v>9</v>
      </c>
      <c r="L14" s="130" t="s">
        <v>12</v>
      </c>
      <c r="M14" s="130" t="s">
        <v>99</v>
      </c>
      <c r="N14" s="130" t="s">
        <v>100</v>
      </c>
      <c r="O14" s="130" t="s">
        <v>101</v>
      </c>
      <c r="P14" s="130" t="s">
        <v>13</v>
      </c>
      <c r="Q14" s="129" t="s">
        <v>119</v>
      </c>
      <c r="R14" s="129" t="s">
        <v>120</v>
      </c>
      <c r="S14" s="129" t="s">
        <v>121</v>
      </c>
      <c r="T14" s="129" t="s">
        <v>122</v>
      </c>
      <c r="U14" s="129" t="s">
        <v>123</v>
      </c>
      <c r="V14" s="129" t="s">
        <v>124</v>
      </c>
      <c r="W14" s="129" t="s">
        <v>125</v>
      </c>
      <c r="X14" s="129" t="s">
        <v>126</v>
      </c>
      <c r="Y14" s="129" t="s">
        <v>127</v>
      </c>
      <c r="Z14" s="129" t="s">
        <v>128</v>
      </c>
      <c r="AA14" s="130" t="s">
        <v>38</v>
      </c>
      <c r="AB14" s="130" t="s">
        <v>39</v>
      </c>
      <c r="AC14" s="130" t="s">
        <v>40</v>
      </c>
      <c r="AD14" s="130" t="s">
        <v>41</v>
      </c>
      <c r="AE14" s="130" t="s">
        <v>42</v>
      </c>
      <c r="AF14" s="130" t="s">
        <v>43</v>
      </c>
      <c r="AG14" s="129" t="s">
        <v>44</v>
      </c>
      <c r="AH14" s="129" t="s">
        <v>45</v>
      </c>
      <c r="AI14" s="129" t="s">
        <v>46</v>
      </c>
      <c r="AJ14" s="129" t="s">
        <v>129</v>
      </c>
      <c r="AK14" s="129" t="s">
        <v>130</v>
      </c>
      <c r="AL14" s="129" t="s">
        <v>131</v>
      </c>
      <c r="AM14" s="129" t="s">
        <v>132</v>
      </c>
      <c r="AN14" s="129" t="s">
        <v>133</v>
      </c>
      <c r="AO14" s="129" t="s">
        <v>134</v>
      </c>
      <c r="AP14" s="129" t="s">
        <v>135</v>
      </c>
      <c r="AQ14" s="129" t="s">
        <v>136</v>
      </c>
      <c r="AR14" s="129" t="s">
        <v>137</v>
      </c>
      <c r="AS14" s="129" t="s">
        <v>53</v>
      </c>
      <c r="AT14" s="129" t="s">
        <v>54</v>
      </c>
      <c r="AU14" s="129" t="s">
        <v>55</v>
      </c>
      <c r="AV14" s="129" t="s">
        <v>56</v>
      </c>
      <c r="AW14" s="129" t="s">
        <v>57</v>
      </c>
      <c r="AX14" s="136" t="s">
        <v>58</v>
      </c>
    </row>
    <row r="15" spans="1:50" ht="15.6" customHeight="1" x14ac:dyDescent="0.25">
      <c r="A15" s="137" t="s">
        <v>338</v>
      </c>
      <c r="B15" s="132" t="s">
        <v>259</v>
      </c>
      <c r="C15" s="132" t="s">
        <v>356</v>
      </c>
      <c r="D15" s="132">
        <v>0</v>
      </c>
      <c r="E15" s="73" t="s">
        <v>60</v>
      </c>
      <c r="F15" s="4" t="str">
        <f>IF(ISBLANK($F$13),"",$F$13)</f>
        <v>200R</v>
      </c>
      <c r="G15" s="4" t="str">
        <f t="shared" ref="G15:G21" si="0">IF(ISBLANK($G$13),"",$G$13)</f>
        <v>400R</v>
      </c>
      <c r="H15" s="4" t="str">
        <f>IF(ISBLANK(H13),"",H13)</f>
        <v>100R</v>
      </c>
      <c r="I15" s="4"/>
      <c r="J15" s="4" t="str">
        <f t="shared" ref="J15:J21" si="1">IF(ISBLANK($J$13),"",$J$13)</f>
        <v>STB</v>
      </c>
      <c r="K15" s="4" t="str">
        <f t="shared" ref="K15:K19" si="2">IF(ISBLANK($K$13),"",$K$13)</f>
        <v/>
      </c>
      <c r="L15" s="4" t="str">
        <f t="shared" ref="L15:L19" si="3">IF(ISBLANK($L$13),"",$L$13)</f>
        <v/>
      </c>
      <c r="M15" s="4" t="str">
        <f t="shared" ref="M15:M19" si="4">IF(ISBLANK($M$13),"",$M$13)</f>
        <v/>
      </c>
      <c r="N15" s="4" t="str">
        <f t="shared" ref="N15:N19" si="5">IF(ISBLANK($N$13),"",$N$13)</f>
        <v/>
      </c>
      <c r="O15" s="4" t="str">
        <f t="shared" ref="O15:O19" si="6">IF(ISBLANK($O$13),"",$O$13)</f>
        <v/>
      </c>
      <c r="P15" s="4" t="str">
        <f t="shared" ref="P15:P19" si="7">IF(ISBLANK($P$13),"",$P$13)</f>
        <v/>
      </c>
      <c r="Q15" s="19" t="s">
        <v>359</v>
      </c>
      <c r="R15" s="19" t="s">
        <v>91</v>
      </c>
      <c r="S15" s="133">
        <v>7</v>
      </c>
      <c r="T15" s="133">
        <v>8</v>
      </c>
      <c r="U15" s="134" t="s">
        <v>106</v>
      </c>
      <c r="V15" s="134" t="s">
        <v>107</v>
      </c>
      <c r="W15" s="134" t="str">
        <f>W12</f>
        <v>ACU_SRS_2</v>
      </c>
      <c r="X15" s="133" t="s">
        <v>342</v>
      </c>
      <c r="Y15" s="4" t="str">
        <f t="shared" ref="Y15:Y21" si="8">IF(ISBLANK($Y$13),"",$Y$13)</f>
        <v>0x00</v>
      </c>
      <c r="Z15" s="4" t="str">
        <f t="shared" ref="Z15:Z21" si="9">IF(ISBLANK($Z$13),"",$Z$13)</f>
        <v>0x01</v>
      </c>
      <c r="AA15" s="4" t="str">
        <f t="shared" ref="AA15:AA21" si="10">IF(ISBLANK($AA$13),"",$AA$13&amp;D15&amp;"_0_define")</f>
        <v>SB1DCSDRVR_F_DCS_CROSS_CONNECT_0_0_define</v>
      </c>
      <c r="AB15" s="4" t="str">
        <f t="shared" ref="AB15:AB21" si="11">IF(ISBLANK($AB$13),"",$AB$13)</f>
        <v>3200,3600</v>
      </c>
      <c r="AC15" s="4" t="str">
        <f t="shared" ref="AC15:AC21" si="12">IF(ISBLANK($AC$13),"",$AC$13)</f>
        <v>3200,3600</v>
      </c>
      <c r="AD15" s="4" t="str">
        <f t="shared" ref="AD15:AD19" si="13">IF(ISBLANK($AD$13),"",$AD$13&amp;D15&amp;"_0_define")</f>
        <v>SB1DCSDRVR_F_DCS_SHT_PLUS_0_0_define</v>
      </c>
      <c r="AE15" s="4" t="str">
        <f t="shared" ref="AE15:AE21" si="14">IF(ISBLANK($AE$13),"",$AE$13)</f>
        <v>3200,3600</v>
      </c>
      <c r="AF15" s="4" t="str">
        <f t="shared" ref="AF15:AF21" si="15">IF(ISBLANK($AF$13),"",$AF$13)</f>
        <v>3200,3600</v>
      </c>
      <c r="AG15" s="4" t="str">
        <f t="shared" ref="AG15:AG19" si="16">IF(ISBLANK($AG$13),"",$AG$13&amp;D15&amp;"_0_define")</f>
        <v>SB1DCSDRVR_F_DCS_SHT_GND_0_0_define</v>
      </c>
      <c r="AH15" s="4" t="str">
        <f t="shared" ref="AH15:AH21" si="17">IF(ISBLANK($AH$13),"",$AH$13)</f>
        <v>3200,3600</v>
      </c>
      <c r="AI15" s="4" t="str">
        <f t="shared" ref="AI15:AI21" si="18">IF(ISBLANK($AI$13),"",$AI$13)</f>
        <v>3200,3600</v>
      </c>
      <c r="AJ15" s="4" t="str">
        <f t="shared" ref="AJ15:AJ19" si="19">IF(ISBLANK($AJ$13),"",$AJ$13&amp;D15&amp;"_0_define")</f>
        <v>SB1DCSDRVR_F_DCS_TOO_HIGH_0_0_define</v>
      </c>
      <c r="AK15" s="4" t="str">
        <f t="shared" ref="AK15:AK21" si="20">IF(ISBLANK($AK$13),"",$AK$13)</f>
        <v>3200,3600</v>
      </c>
      <c r="AL15" s="4" t="str">
        <f t="shared" ref="AL15:AL21" si="21">IF(ISBLANK($AL$13),"",$AL$13)</f>
        <v>3200,3600</v>
      </c>
      <c r="AM15" s="4" t="str">
        <f t="shared" ref="AM15:AM19" si="22">IF(ISBLANK($AM$13),"",$AM$13&amp;D15&amp;"_0_define")</f>
        <v>SB1DCSDRVR_F_DCS_TOO_LOW_0_0_define</v>
      </c>
      <c r="AN15" s="4" t="str">
        <f t="shared" ref="AN15:AN21" si="23">IF(ISBLANK($AN$13),"",$AN$13)</f>
        <v>3200,3600</v>
      </c>
      <c r="AO15" s="4" t="str">
        <f t="shared" ref="AO15:AO21" si="24">IF(ISBLANK($AO$13),"",$AO$13)</f>
        <v>3200,3600</v>
      </c>
      <c r="AP15" s="4" t="str">
        <f t="shared" ref="AP15:AP19" si="25">IF(ISBLANK($AP$13),"",$AP$13&amp;D15&amp;"_0_define")</f>
        <v>SB1DCSDRVR_F_DCS_BAD_SENSOR_0_0_define</v>
      </c>
      <c r="AQ15" s="4" t="str">
        <f t="shared" ref="AQ15:AQ21" si="26">IF(ISBLANK($AQ$13),"",$AQ$13)</f>
        <v>3200,3600</v>
      </c>
      <c r="AR15" s="4" t="str">
        <f t="shared" ref="AR15:AR21" si="27">IF(ISBLANK($AR$13),"",$AR$13)</f>
        <v>3200,3600</v>
      </c>
      <c r="AS15" s="4" t="str">
        <f t="shared" ref="AS15:AS19" si="28">IF(ISBLANK($AS$13),"",$AS$13&amp;D15&amp;"_0_define")</f>
        <v>SB1DCSDRVR_F_DCS_OPEN_0_0_define</v>
      </c>
      <c r="AT15" s="4" t="str">
        <f t="shared" ref="AT15:AT21" si="29">IF(ISBLANK($AT$13),"",$AT$13)</f>
        <v>3200,3600</v>
      </c>
      <c r="AU15" s="4" t="str">
        <f t="shared" ref="AU15:AU21" si="30">IF(ISBLANK($AU$13),"",$AU$13)</f>
        <v>3200,3600</v>
      </c>
      <c r="AV15" s="4" t="str">
        <f t="shared" ref="AV15:AV19" si="31">IF(ISBLANK($AV$13),"",$AV$13&amp;D15&amp;"_0_define")</f>
        <v>SB1DCSDRVR_F_DCS_CFG_0_0_define</v>
      </c>
      <c r="AW15" s="4" t="str">
        <f t="shared" ref="AW15:AW21" si="32">IF(ISBLANK($AW$13),"",$AW$13)</f>
        <v>3200,3600</v>
      </c>
      <c r="AX15" s="124" t="str">
        <f t="shared" ref="AX15:AX21" si="33">IF(ISBLANK($AX$13),"",$AX$13)</f>
        <v>3200,3600</v>
      </c>
    </row>
    <row r="16" spans="1:50" ht="15.6" customHeight="1" x14ac:dyDescent="0.25">
      <c r="A16" s="137" t="s">
        <v>339</v>
      </c>
      <c r="B16" s="132" t="s">
        <v>260</v>
      </c>
      <c r="C16" s="132" t="s">
        <v>156</v>
      </c>
      <c r="D16" s="132">
        <v>1</v>
      </c>
      <c r="E16" s="73" t="s">
        <v>60</v>
      </c>
      <c r="F16" s="4" t="str">
        <f t="shared" ref="F16:F21" si="34">IF(ISBLANK($F$13),"",$F$13)</f>
        <v>200R</v>
      </c>
      <c r="G16" s="4" t="str">
        <f t="shared" si="0"/>
        <v>400R</v>
      </c>
      <c r="H16" s="4" t="str">
        <f>IF(ISBLANK(H13),"",H13)</f>
        <v>100R</v>
      </c>
      <c r="I16" s="4" t="str">
        <f t="shared" ref="I16:I21" si="35">IF(ISBLANK($I$13),"",$I$13)</f>
        <v>CROSS_CONNECTED</v>
      </c>
      <c r="J16" s="4" t="str">
        <f t="shared" si="1"/>
        <v>STB</v>
      </c>
      <c r="K16" s="4" t="str">
        <f t="shared" si="2"/>
        <v/>
      </c>
      <c r="L16" s="4" t="str">
        <f t="shared" si="3"/>
        <v/>
      </c>
      <c r="M16" s="4" t="str">
        <f t="shared" si="4"/>
        <v/>
      </c>
      <c r="N16" s="4" t="str">
        <f t="shared" si="5"/>
        <v/>
      </c>
      <c r="O16" s="4" t="str">
        <f t="shared" si="6"/>
        <v/>
      </c>
      <c r="P16" s="4" t="str">
        <f t="shared" si="7"/>
        <v/>
      </c>
      <c r="Q16" s="19" t="s">
        <v>360</v>
      </c>
      <c r="R16" s="19" t="s">
        <v>91</v>
      </c>
      <c r="S16" s="133">
        <v>7</v>
      </c>
      <c r="T16" s="133">
        <v>8</v>
      </c>
      <c r="U16" s="134" t="s">
        <v>106</v>
      </c>
      <c r="V16" s="134" t="s">
        <v>107</v>
      </c>
      <c r="W16" s="134" t="str">
        <f>W12</f>
        <v>ACU_SRS_2</v>
      </c>
      <c r="X16" s="133" t="s">
        <v>344</v>
      </c>
      <c r="Y16" s="4" t="str">
        <f t="shared" si="8"/>
        <v>0x00</v>
      </c>
      <c r="Z16" s="4" t="str">
        <f t="shared" si="9"/>
        <v>0x01</v>
      </c>
      <c r="AA16" s="4" t="str">
        <f t="shared" si="10"/>
        <v>SB1DCSDRVR_F_DCS_CROSS_CONNECT_1_0_define</v>
      </c>
      <c r="AB16" s="4" t="str">
        <f t="shared" si="11"/>
        <v>3200,3600</v>
      </c>
      <c r="AC16" s="4" t="str">
        <f t="shared" si="12"/>
        <v>3200,3600</v>
      </c>
      <c r="AD16" s="4" t="str">
        <f t="shared" si="13"/>
        <v>SB1DCSDRVR_F_DCS_SHT_PLUS_1_0_define</v>
      </c>
      <c r="AE16" s="4" t="str">
        <f t="shared" si="14"/>
        <v>3200,3600</v>
      </c>
      <c r="AF16" s="4" t="str">
        <f t="shared" si="15"/>
        <v>3200,3600</v>
      </c>
      <c r="AG16" s="4" t="str">
        <f t="shared" si="16"/>
        <v>SB1DCSDRVR_F_DCS_SHT_GND_1_0_define</v>
      </c>
      <c r="AH16" s="4" t="str">
        <f t="shared" si="17"/>
        <v>3200,3600</v>
      </c>
      <c r="AI16" s="4" t="str">
        <f t="shared" si="18"/>
        <v>3200,3600</v>
      </c>
      <c r="AJ16" s="4" t="str">
        <f t="shared" si="19"/>
        <v>SB1DCSDRVR_F_DCS_TOO_HIGH_1_0_define</v>
      </c>
      <c r="AK16" s="4" t="str">
        <f t="shared" si="20"/>
        <v>3200,3600</v>
      </c>
      <c r="AL16" s="4" t="str">
        <f t="shared" si="21"/>
        <v>3200,3600</v>
      </c>
      <c r="AM16" s="4" t="str">
        <f t="shared" si="22"/>
        <v>SB1DCSDRVR_F_DCS_TOO_LOW_1_0_define</v>
      </c>
      <c r="AN16" s="4" t="str">
        <f t="shared" si="23"/>
        <v>3200,3600</v>
      </c>
      <c r="AO16" s="4" t="str">
        <f t="shared" si="24"/>
        <v>3200,3600</v>
      </c>
      <c r="AP16" s="4" t="str">
        <f t="shared" si="25"/>
        <v>SB1DCSDRVR_F_DCS_BAD_SENSOR_1_0_define</v>
      </c>
      <c r="AQ16" s="4" t="str">
        <f t="shared" si="26"/>
        <v>3200,3600</v>
      </c>
      <c r="AR16" s="4" t="str">
        <f t="shared" si="27"/>
        <v>3200,3600</v>
      </c>
      <c r="AS16" s="4" t="str">
        <f t="shared" si="28"/>
        <v>SB1DCSDRVR_F_DCS_OPEN_1_0_define</v>
      </c>
      <c r="AT16" s="4" t="str">
        <f t="shared" si="29"/>
        <v>3200,3600</v>
      </c>
      <c r="AU16" s="4" t="str">
        <f t="shared" si="30"/>
        <v>3200,3600</v>
      </c>
      <c r="AV16" s="4" t="str">
        <f t="shared" si="31"/>
        <v>SB1DCSDRVR_F_DCS_CFG_1_0_define</v>
      </c>
      <c r="AW16" s="4" t="str">
        <f t="shared" si="32"/>
        <v>3200,3600</v>
      </c>
      <c r="AX16" s="124" t="str">
        <f t="shared" si="33"/>
        <v>3200,3600</v>
      </c>
    </row>
    <row r="17" spans="1:50" ht="15.6" customHeight="1" x14ac:dyDescent="0.25">
      <c r="A17" s="137" t="s">
        <v>257</v>
      </c>
      <c r="B17" s="132" t="s">
        <v>261</v>
      </c>
      <c r="C17" s="132" t="s">
        <v>138</v>
      </c>
      <c r="D17" s="132">
        <v>2</v>
      </c>
      <c r="E17" s="73" t="s">
        <v>60</v>
      </c>
      <c r="F17" s="4" t="str">
        <f t="shared" si="34"/>
        <v>200R</v>
      </c>
      <c r="G17" s="4" t="str">
        <f t="shared" si="0"/>
        <v>400R</v>
      </c>
      <c r="H17" s="4" t="str">
        <f>IF(ISBLANK(H13),"",H13)</f>
        <v>100R</v>
      </c>
      <c r="I17" s="4" t="str">
        <f t="shared" si="35"/>
        <v>CROSS_CONNECTED</v>
      </c>
      <c r="J17" s="4" t="str">
        <f t="shared" si="1"/>
        <v>STB</v>
      </c>
      <c r="K17" s="4" t="str">
        <f t="shared" si="2"/>
        <v/>
      </c>
      <c r="L17" s="4" t="str">
        <f t="shared" si="3"/>
        <v/>
      </c>
      <c r="M17" s="4" t="str">
        <f t="shared" si="4"/>
        <v/>
      </c>
      <c r="N17" s="4" t="str">
        <f t="shared" si="5"/>
        <v/>
      </c>
      <c r="O17" s="4" t="str">
        <f t="shared" si="6"/>
        <v/>
      </c>
      <c r="P17" s="4" t="str">
        <f t="shared" si="7"/>
        <v/>
      </c>
      <c r="Q17" s="3" t="s">
        <v>357</v>
      </c>
      <c r="R17" s="19" t="s">
        <v>91</v>
      </c>
      <c r="S17" s="133">
        <v>7</v>
      </c>
      <c r="T17" s="133">
        <v>8</v>
      </c>
      <c r="U17" s="134" t="s">
        <v>106</v>
      </c>
      <c r="V17" s="134" t="s">
        <v>107</v>
      </c>
      <c r="W17" s="134" t="str">
        <f>W12</f>
        <v>ACU_SRS_2</v>
      </c>
      <c r="X17" s="133" t="s">
        <v>264</v>
      </c>
      <c r="Y17" s="4" t="str">
        <f t="shared" si="8"/>
        <v>0x00</v>
      </c>
      <c r="Z17" s="4" t="str">
        <f t="shared" si="9"/>
        <v>0x01</v>
      </c>
      <c r="AA17" s="4" t="str">
        <f t="shared" si="10"/>
        <v>SB1DCSDRVR_F_DCS_CROSS_CONNECT_2_0_define</v>
      </c>
      <c r="AB17" s="4" t="str">
        <f t="shared" si="11"/>
        <v>3200,3600</v>
      </c>
      <c r="AC17" s="4" t="str">
        <f t="shared" si="12"/>
        <v>3200,3600</v>
      </c>
      <c r="AD17" s="4" t="str">
        <f t="shared" si="13"/>
        <v>SB1DCSDRVR_F_DCS_SHT_PLUS_2_0_define</v>
      </c>
      <c r="AE17" s="4" t="str">
        <f t="shared" si="14"/>
        <v>3200,3600</v>
      </c>
      <c r="AF17" s="4" t="str">
        <f t="shared" si="15"/>
        <v>3200,3600</v>
      </c>
      <c r="AG17" s="4" t="str">
        <f t="shared" si="16"/>
        <v>SB1DCSDRVR_F_DCS_SHT_GND_2_0_define</v>
      </c>
      <c r="AH17" s="4" t="str">
        <f t="shared" si="17"/>
        <v>3200,3600</v>
      </c>
      <c r="AI17" s="4" t="str">
        <f t="shared" si="18"/>
        <v>3200,3600</v>
      </c>
      <c r="AJ17" s="4" t="str">
        <f t="shared" si="19"/>
        <v>SB1DCSDRVR_F_DCS_TOO_HIGH_2_0_define</v>
      </c>
      <c r="AK17" s="4" t="str">
        <f t="shared" si="20"/>
        <v>3200,3600</v>
      </c>
      <c r="AL17" s="4" t="str">
        <f t="shared" si="21"/>
        <v>3200,3600</v>
      </c>
      <c r="AM17" s="4" t="str">
        <f t="shared" si="22"/>
        <v>SB1DCSDRVR_F_DCS_TOO_LOW_2_0_define</v>
      </c>
      <c r="AN17" s="4" t="str">
        <f t="shared" si="23"/>
        <v>3200,3600</v>
      </c>
      <c r="AO17" s="4" t="str">
        <f t="shared" si="24"/>
        <v>3200,3600</v>
      </c>
      <c r="AP17" s="4" t="str">
        <f t="shared" si="25"/>
        <v>SB1DCSDRVR_F_DCS_BAD_SENSOR_2_0_define</v>
      </c>
      <c r="AQ17" s="4" t="str">
        <f t="shared" si="26"/>
        <v>3200,3600</v>
      </c>
      <c r="AR17" s="4" t="str">
        <f t="shared" si="27"/>
        <v>3200,3600</v>
      </c>
      <c r="AS17" s="4" t="str">
        <f t="shared" si="28"/>
        <v>SB1DCSDRVR_F_DCS_OPEN_2_0_define</v>
      </c>
      <c r="AT17" s="4" t="str">
        <f t="shared" si="29"/>
        <v>3200,3600</v>
      </c>
      <c r="AU17" s="4" t="str">
        <f t="shared" si="30"/>
        <v>3200,3600</v>
      </c>
      <c r="AV17" s="4" t="str">
        <f t="shared" si="31"/>
        <v>SB1DCSDRVR_F_DCS_CFG_2_0_define</v>
      </c>
      <c r="AW17" s="4" t="str">
        <f t="shared" si="32"/>
        <v>3200,3600</v>
      </c>
      <c r="AX17" s="124" t="str">
        <f t="shared" si="33"/>
        <v>3200,3600</v>
      </c>
    </row>
    <row r="18" spans="1:50" ht="15.6" customHeight="1" x14ac:dyDescent="0.25">
      <c r="A18" s="137" t="s">
        <v>340</v>
      </c>
      <c r="B18" s="132" t="s">
        <v>262</v>
      </c>
      <c r="C18" s="132" t="s">
        <v>139</v>
      </c>
      <c r="D18" s="132">
        <v>3</v>
      </c>
      <c r="E18" s="73" t="s">
        <v>60</v>
      </c>
      <c r="F18" s="4" t="str">
        <f>IF(ISBLANK($F$13),"",$F$13)</f>
        <v>200R</v>
      </c>
      <c r="G18" s="4" t="str">
        <f t="shared" si="0"/>
        <v>400R</v>
      </c>
      <c r="H18" s="4" t="str">
        <f>IF(ISBLANK(H13),"",H13)</f>
        <v>100R</v>
      </c>
      <c r="I18" s="4" t="str">
        <f t="shared" si="35"/>
        <v>CROSS_CONNECTED</v>
      </c>
      <c r="J18" s="4" t="str">
        <f t="shared" si="1"/>
        <v>STB</v>
      </c>
      <c r="K18" s="4" t="str">
        <f t="shared" si="2"/>
        <v/>
      </c>
      <c r="L18" s="4" t="str">
        <f t="shared" si="3"/>
        <v/>
      </c>
      <c r="M18" s="4" t="str">
        <f t="shared" si="4"/>
        <v/>
      </c>
      <c r="N18" s="4" t="str">
        <f t="shared" si="5"/>
        <v/>
      </c>
      <c r="O18" s="4" t="str">
        <f t="shared" si="6"/>
        <v/>
      </c>
      <c r="P18" s="4" t="str">
        <f t="shared" si="7"/>
        <v/>
      </c>
      <c r="Q18" s="3" t="s">
        <v>361</v>
      </c>
      <c r="R18" s="19" t="s">
        <v>91</v>
      </c>
      <c r="S18" s="133">
        <v>7</v>
      </c>
      <c r="T18" s="133">
        <v>8</v>
      </c>
      <c r="U18" s="134" t="s">
        <v>106</v>
      </c>
      <c r="V18" s="134" t="s">
        <v>107</v>
      </c>
      <c r="W18" s="134" t="str">
        <f>W12</f>
        <v>ACU_SRS_2</v>
      </c>
      <c r="X18" s="133" t="s">
        <v>343</v>
      </c>
      <c r="Y18" s="4" t="str">
        <f t="shared" si="8"/>
        <v>0x00</v>
      </c>
      <c r="Z18" s="4" t="str">
        <f t="shared" si="9"/>
        <v>0x01</v>
      </c>
      <c r="AA18" s="4" t="str">
        <f t="shared" si="10"/>
        <v>SB1DCSDRVR_F_DCS_CROSS_CONNECT_3_0_define</v>
      </c>
      <c r="AB18" s="4" t="str">
        <f t="shared" si="11"/>
        <v>3200,3600</v>
      </c>
      <c r="AC18" s="4" t="str">
        <f t="shared" si="12"/>
        <v>3200,3600</v>
      </c>
      <c r="AD18" s="4" t="str">
        <f t="shared" si="13"/>
        <v>SB1DCSDRVR_F_DCS_SHT_PLUS_3_0_define</v>
      </c>
      <c r="AE18" s="4" t="str">
        <f t="shared" si="14"/>
        <v>3200,3600</v>
      </c>
      <c r="AF18" s="4" t="str">
        <f t="shared" si="15"/>
        <v>3200,3600</v>
      </c>
      <c r="AG18" s="4" t="str">
        <f t="shared" si="16"/>
        <v>SB1DCSDRVR_F_DCS_SHT_GND_3_0_define</v>
      </c>
      <c r="AH18" s="4" t="str">
        <f t="shared" si="17"/>
        <v>3200,3600</v>
      </c>
      <c r="AI18" s="4" t="str">
        <f t="shared" si="18"/>
        <v>3200,3600</v>
      </c>
      <c r="AJ18" s="4" t="str">
        <f t="shared" si="19"/>
        <v>SB1DCSDRVR_F_DCS_TOO_HIGH_3_0_define</v>
      </c>
      <c r="AK18" s="4" t="str">
        <f t="shared" si="20"/>
        <v>3200,3600</v>
      </c>
      <c r="AL18" s="4" t="str">
        <f t="shared" si="21"/>
        <v>3200,3600</v>
      </c>
      <c r="AM18" s="4" t="str">
        <f t="shared" si="22"/>
        <v>SB1DCSDRVR_F_DCS_TOO_LOW_3_0_define</v>
      </c>
      <c r="AN18" s="4" t="str">
        <f t="shared" si="23"/>
        <v>3200,3600</v>
      </c>
      <c r="AO18" s="4" t="str">
        <f t="shared" si="24"/>
        <v>3200,3600</v>
      </c>
      <c r="AP18" s="4" t="str">
        <f t="shared" si="25"/>
        <v>SB1DCSDRVR_F_DCS_BAD_SENSOR_3_0_define</v>
      </c>
      <c r="AQ18" s="4" t="str">
        <f t="shared" si="26"/>
        <v>3200,3600</v>
      </c>
      <c r="AR18" s="4" t="str">
        <f t="shared" si="27"/>
        <v>3200,3600</v>
      </c>
      <c r="AS18" s="4" t="str">
        <f t="shared" si="28"/>
        <v>SB1DCSDRVR_F_DCS_OPEN_3_0_define</v>
      </c>
      <c r="AT18" s="4" t="str">
        <f t="shared" si="29"/>
        <v>3200,3600</v>
      </c>
      <c r="AU18" s="4" t="str">
        <f t="shared" si="30"/>
        <v>3200,3600</v>
      </c>
      <c r="AV18" s="4" t="str">
        <f t="shared" si="31"/>
        <v>SB1DCSDRVR_F_DCS_CFG_3_0_define</v>
      </c>
      <c r="AW18" s="4" t="str">
        <f t="shared" si="32"/>
        <v>3200,3600</v>
      </c>
      <c r="AX18" s="124" t="str">
        <f t="shared" si="33"/>
        <v>3200,3600</v>
      </c>
    </row>
    <row r="19" spans="1:50" ht="15.6" customHeight="1" x14ac:dyDescent="0.25">
      <c r="A19" s="137" t="s">
        <v>258</v>
      </c>
      <c r="B19" s="132" t="s">
        <v>263</v>
      </c>
      <c r="C19" s="132" t="s">
        <v>146</v>
      </c>
      <c r="D19" s="132">
        <v>4</v>
      </c>
      <c r="E19" s="73" t="s">
        <v>60</v>
      </c>
      <c r="F19" s="4" t="str">
        <f t="shared" si="34"/>
        <v>200R</v>
      </c>
      <c r="G19" s="4" t="str">
        <f t="shared" si="0"/>
        <v>400R</v>
      </c>
      <c r="H19" s="4" t="str">
        <f>IF(ISBLANK(H13),"",H13)</f>
        <v>100R</v>
      </c>
      <c r="I19" s="4" t="str">
        <f t="shared" si="35"/>
        <v>CROSS_CONNECTED</v>
      </c>
      <c r="J19" s="4" t="str">
        <f t="shared" si="1"/>
        <v>STB</v>
      </c>
      <c r="K19" s="4" t="str">
        <f t="shared" si="2"/>
        <v/>
      </c>
      <c r="L19" s="4" t="str">
        <f t="shared" si="3"/>
        <v/>
      </c>
      <c r="M19" s="4" t="str">
        <f t="shared" si="4"/>
        <v/>
      </c>
      <c r="N19" s="4" t="str">
        <f t="shared" si="5"/>
        <v/>
      </c>
      <c r="O19" s="4" t="str">
        <f t="shared" si="6"/>
        <v/>
      </c>
      <c r="P19" s="4" t="str">
        <f t="shared" si="7"/>
        <v/>
      </c>
      <c r="Q19" s="3" t="s">
        <v>358</v>
      </c>
      <c r="R19" s="19" t="s">
        <v>91</v>
      </c>
      <c r="S19" s="133">
        <v>7</v>
      </c>
      <c r="T19" s="133">
        <v>8</v>
      </c>
      <c r="U19" s="134" t="s">
        <v>106</v>
      </c>
      <c r="V19" s="134" t="s">
        <v>107</v>
      </c>
      <c r="W19" s="134" t="str">
        <f>W12</f>
        <v>ACU_SRS_2</v>
      </c>
      <c r="X19" s="133" t="s">
        <v>265</v>
      </c>
      <c r="Y19" s="4" t="str">
        <f t="shared" si="8"/>
        <v>0x00</v>
      </c>
      <c r="Z19" s="4" t="str">
        <f t="shared" si="9"/>
        <v>0x01</v>
      </c>
      <c r="AA19" s="4" t="str">
        <f t="shared" si="10"/>
        <v>SB1DCSDRVR_F_DCS_CROSS_CONNECT_4_0_define</v>
      </c>
      <c r="AB19" s="4" t="str">
        <f t="shared" si="11"/>
        <v>3200,3600</v>
      </c>
      <c r="AC19" s="4" t="str">
        <f t="shared" si="12"/>
        <v>3200,3600</v>
      </c>
      <c r="AD19" s="4" t="str">
        <f t="shared" si="13"/>
        <v>SB1DCSDRVR_F_DCS_SHT_PLUS_4_0_define</v>
      </c>
      <c r="AE19" s="4" t="str">
        <f t="shared" si="14"/>
        <v>3200,3600</v>
      </c>
      <c r="AF19" s="4" t="str">
        <f t="shared" si="15"/>
        <v>3200,3600</v>
      </c>
      <c r="AG19" s="4" t="str">
        <f t="shared" si="16"/>
        <v>SB1DCSDRVR_F_DCS_SHT_GND_4_0_define</v>
      </c>
      <c r="AH19" s="4" t="str">
        <f t="shared" si="17"/>
        <v>3200,3600</v>
      </c>
      <c r="AI19" s="4" t="str">
        <f t="shared" si="18"/>
        <v>3200,3600</v>
      </c>
      <c r="AJ19" s="4" t="str">
        <f t="shared" si="19"/>
        <v>SB1DCSDRVR_F_DCS_TOO_HIGH_4_0_define</v>
      </c>
      <c r="AK19" s="4" t="str">
        <f t="shared" si="20"/>
        <v>3200,3600</v>
      </c>
      <c r="AL19" s="4" t="str">
        <f t="shared" si="21"/>
        <v>3200,3600</v>
      </c>
      <c r="AM19" s="4" t="str">
        <f t="shared" si="22"/>
        <v>SB1DCSDRVR_F_DCS_TOO_LOW_4_0_define</v>
      </c>
      <c r="AN19" s="4" t="str">
        <f t="shared" si="23"/>
        <v>3200,3600</v>
      </c>
      <c r="AO19" s="4" t="str">
        <f t="shared" si="24"/>
        <v>3200,3600</v>
      </c>
      <c r="AP19" s="4" t="str">
        <f t="shared" si="25"/>
        <v>SB1DCSDRVR_F_DCS_BAD_SENSOR_4_0_define</v>
      </c>
      <c r="AQ19" s="4" t="str">
        <f t="shared" si="26"/>
        <v>3200,3600</v>
      </c>
      <c r="AR19" s="4" t="str">
        <f t="shared" si="27"/>
        <v>3200,3600</v>
      </c>
      <c r="AS19" s="4" t="str">
        <f t="shared" si="28"/>
        <v>SB1DCSDRVR_F_DCS_OPEN_4_0_define</v>
      </c>
      <c r="AT19" s="4" t="str">
        <f t="shared" si="29"/>
        <v>3200,3600</v>
      </c>
      <c r="AU19" s="4" t="str">
        <f t="shared" si="30"/>
        <v>3200,3600</v>
      </c>
      <c r="AV19" s="4" t="str">
        <f t="shared" si="31"/>
        <v>SB1DCSDRVR_F_DCS_CFG_4_0_define</v>
      </c>
      <c r="AW19" s="4" t="str">
        <f t="shared" si="32"/>
        <v>3200,3600</v>
      </c>
      <c r="AX19" s="124" t="str">
        <f t="shared" si="33"/>
        <v>3200,3600</v>
      </c>
    </row>
    <row r="20" spans="1:50" ht="15.6" customHeight="1" x14ac:dyDescent="0.3">
      <c r="A20" s="138" t="s">
        <v>336</v>
      </c>
      <c r="B20" s="90" t="s">
        <v>335</v>
      </c>
      <c r="C20" s="132" t="s">
        <v>333</v>
      </c>
      <c r="D20" s="132">
        <v>5</v>
      </c>
      <c r="E20" s="73" t="s">
        <v>60</v>
      </c>
      <c r="F20" s="4" t="str">
        <f t="shared" si="34"/>
        <v>200R</v>
      </c>
      <c r="G20" s="4" t="str">
        <f t="shared" si="0"/>
        <v>400R</v>
      </c>
      <c r="H20" s="4" t="str">
        <f>IF(ISBLANK(H13),"",H13)</f>
        <v>100R</v>
      </c>
      <c r="I20" s="4" t="str">
        <f t="shared" si="35"/>
        <v>CROSS_CONNECTED</v>
      </c>
      <c r="J20" s="4" t="str">
        <f t="shared" si="1"/>
        <v>STB</v>
      </c>
      <c r="K20" s="4"/>
      <c r="L20" s="4"/>
      <c r="M20" s="4"/>
      <c r="N20" s="4"/>
      <c r="O20" s="4"/>
      <c r="P20" s="4"/>
      <c r="Q20" s="3" t="s">
        <v>362</v>
      </c>
      <c r="R20" s="19" t="s">
        <v>91</v>
      </c>
      <c r="S20" s="133">
        <v>7</v>
      </c>
      <c r="T20" s="133">
        <v>8</v>
      </c>
      <c r="U20" s="134" t="s">
        <v>106</v>
      </c>
      <c r="V20" s="134" t="s">
        <v>107</v>
      </c>
      <c r="W20" s="4" t="str">
        <f>W12</f>
        <v>ACU_SRS_2</v>
      </c>
      <c r="X20" s="4" t="s">
        <v>345</v>
      </c>
      <c r="Y20" s="4" t="str">
        <f t="shared" si="8"/>
        <v>0x00</v>
      </c>
      <c r="Z20" s="4" t="str">
        <f t="shared" si="9"/>
        <v>0x01</v>
      </c>
      <c r="AA20" s="4" t="str">
        <f t="shared" si="10"/>
        <v>SB1DCSDRVR_F_DCS_CROSS_CONNECT_5_0_define</v>
      </c>
      <c r="AB20" s="4" t="str">
        <f t="shared" si="11"/>
        <v>3200,3600</v>
      </c>
      <c r="AC20" s="4" t="str">
        <f t="shared" si="12"/>
        <v>3200,3600</v>
      </c>
      <c r="AD20" s="4" t="str">
        <f t="shared" ref="AD20:AD21" si="36">IF(ISBLANK($AD$13),"",$AD$13&amp;D20&amp;"_0_define")</f>
        <v>SB1DCSDRVR_F_DCS_SHT_PLUS_5_0_define</v>
      </c>
      <c r="AE20" s="4" t="str">
        <f t="shared" si="14"/>
        <v>3200,3600</v>
      </c>
      <c r="AF20" s="4" t="str">
        <f t="shared" si="15"/>
        <v>3200,3600</v>
      </c>
      <c r="AG20" s="4" t="str">
        <f t="shared" ref="AG20:AG21" si="37">IF(ISBLANK($AG$13),"",$AG$13&amp;D20&amp;"_0_define")</f>
        <v>SB1DCSDRVR_F_DCS_SHT_GND_5_0_define</v>
      </c>
      <c r="AH20" s="4" t="str">
        <f t="shared" si="17"/>
        <v>3200,3600</v>
      </c>
      <c r="AI20" s="4" t="str">
        <f t="shared" si="18"/>
        <v>3200,3600</v>
      </c>
      <c r="AJ20" s="4" t="str">
        <f t="shared" ref="AJ20:AJ21" si="38">IF(ISBLANK($AJ$13),"",$AJ$13&amp;D20&amp;"_0_define")</f>
        <v>SB1DCSDRVR_F_DCS_TOO_HIGH_5_0_define</v>
      </c>
      <c r="AK20" s="4" t="str">
        <f t="shared" si="20"/>
        <v>3200,3600</v>
      </c>
      <c r="AL20" s="4" t="str">
        <f t="shared" si="21"/>
        <v>3200,3600</v>
      </c>
      <c r="AM20" s="4" t="str">
        <f t="shared" ref="AM20:AM21" si="39">IF(ISBLANK($AM$13),"",$AM$13&amp;D20&amp;"_0_define")</f>
        <v>SB1DCSDRVR_F_DCS_TOO_LOW_5_0_define</v>
      </c>
      <c r="AN20" s="4" t="str">
        <f t="shared" si="23"/>
        <v>3200,3600</v>
      </c>
      <c r="AO20" s="4" t="str">
        <f t="shared" si="24"/>
        <v>3200,3600</v>
      </c>
      <c r="AP20" s="4" t="str">
        <f t="shared" ref="AP20:AP21" si="40">IF(ISBLANK($AP$13),"",$AP$13&amp;D20&amp;"_0_define")</f>
        <v>SB1DCSDRVR_F_DCS_BAD_SENSOR_5_0_define</v>
      </c>
      <c r="AQ20" s="4" t="str">
        <f t="shared" si="26"/>
        <v>3200,3600</v>
      </c>
      <c r="AR20" s="4" t="str">
        <f t="shared" si="27"/>
        <v>3200,3600</v>
      </c>
      <c r="AS20" s="4" t="str">
        <f t="shared" ref="AS20:AS21" si="41">IF(ISBLANK($AS$13),"",$AS$13&amp;D20&amp;"_0_define")</f>
        <v>SB1DCSDRVR_F_DCS_OPEN_5_0_define</v>
      </c>
      <c r="AT20" s="4" t="str">
        <f t="shared" si="29"/>
        <v>3200,3600</v>
      </c>
      <c r="AU20" s="4" t="str">
        <f t="shared" si="30"/>
        <v>3200,3600</v>
      </c>
      <c r="AV20" s="4" t="str">
        <f t="shared" ref="AV20:AV21" si="42">IF(ISBLANK($AV$13),"",$AV$13&amp;D20&amp;"_0_define")</f>
        <v>SB1DCSDRVR_F_DCS_CFG_5_0_define</v>
      </c>
      <c r="AW20" s="4" t="str">
        <f t="shared" si="32"/>
        <v>3200,3600</v>
      </c>
      <c r="AX20" s="124" t="str">
        <f t="shared" si="33"/>
        <v>3200,3600</v>
      </c>
    </row>
    <row r="21" spans="1:50" ht="15.6" customHeight="1" x14ac:dyDescent="0.3">
      <c r="A21" s="138" t="s">
        <v>337</v>
      </c>
      <c r="B21" s="90" t="s">
        <v>412</v>
      </c>
      <c r="C21" s="132" t="s">
        <v>334</v>
      </c>
      <c r="D21" s="132">
        <v>6</v>
      </c>
      <c r="E21" s="73" t="s">
        <v>60</v>
      </c>
      <c r="F21" s="4" t="str">
        <f t="shared" si="34"/>
        <v>200R</v>
      </c>
      <c r="G21" s="4" t="str">
        <f t="shared" si="0"/>
        <v>400R</v>
      </c>
      <c r="H21" s="4" t="str">
        <f>IF(ISBLANK(H13),"",H13)</f>
        <v>100R</v>
      </c>
      <c r="I21" s="4" t="str">
        <f t="shared" si="35"/>
        <v>CROSS_CONNECTED</v>
      </c>
      <c r="J21" s="4" t="str">
        <f t="shared" si="1"/>
        <v>STB</v>
      </c>
      <c r="K21" s="4"/>
      <c r="L21" s="4"/>
      <c r="M21" s="4"/>
      <c r="N21" s="4"/>
      <c r="O21" s="4"/>
      <c r="P21" s="4"/>
      <c r="Q21" s="3" t="s">
        <v>363</v>
      </c>
      <c r="R21" s="19" t="s">
        <v>91</v>
      </c>
      <c r="S21" s="133">
        <v>7</v>
      </c>
      <c r="T21" s="133">
        <v>8</v>
      </c>
      <c r="U21" s="134" t="s">
        <v>106</v>
      </c>
      <c r="V21" s="134" t="s">
        <v>107</v>
      </c>
      <c r="W21" s="4" t="str">
        <f>W12</f>
        <v>ACU_SRS_2</v>
      </c>
      <c r="X21" s="4" t="s">
        <v>346</v>
      </c>
      <c r="Y21" s="4" t="str">
        <f t="shared" si="8"/>
        <v>0x00</v>
      </c>
      <c r="Z21" s="4" t="str">
        <f t="shared" si="9"/>
        <v>0x01</v>
      </c>
      <c r="AA21" s="4" t="str">
        <f t="shared" si="10"/>
        <v>SB1DCSDRVR_F_DCS_CROSS_CONNECT_6_0_define</v>
      </c>
      <c r="AB21" s="4" t="str">
        <f t="shared" si="11"/>
        <v>3200,3600</v>
      </c>
      <c r="AC21" s="4" t="str">
        <f t="shared" si="12"/>
        <v>3200,3600</v>
      </c>
      <c r="AD21" s="4" t="str">
        <f t="shared" si="36"/>
        <v>SB1DCSDRVR_F_DCS_SHT_PLUS_6_0_define</v>
      </c>
      <c r="AE21" s="4" t="str">
        <f t="shared" si="14"/>
        <v>3200,3600</v>
      </c>
      <c r="AF21" s="4" t="str">
        <f t="shared" si="15"/>
        <v>3200,3600</v>
      </c>
      <c r="AG21" s="4" t="str">
        <f t="shared" si="37"/>
        <v>SB1DCSDRVR_F_DCS_SHT_GND_6_0_define</v>
      </c>
      <c r="AH21" s="4" t="str">
        <f t="shared" si="17"/>
        <v>3200,3600</v>
      </c>
      <c r="AI21" s="4" t="str">
        <f t="shared" si="18"/>
        <v>3200,3600</v>
      </c>
      <c r="AJ21" s="4" t="str">
        <f t="shared" si="38"/>
        <v>SB1DCSDRVR_F_DCS_TOO_HIGH_6_0_define</v>
      </c>
      <c r="AK21" s="4" t="str">
        <f t="shared" si="20"/>
        <v>3200,3600</v>
      </c>
      <c r="AL21" s="4" t="str">
        <f t="shared" si="21"/>
        <v>3200,3600</v>
      </c>
      <c r="AM21" s="4" t="str">
        <f t="shared" si="39"/>
        <v>SB1DCSDRVR_F_DCS_TOO_LOW_6_0_define</v>
      </c>
      <c r="AN21" s="4" t="str">
        <f t="shared" si="23"/>
        <v>3200,3600</v>
      </c>
      <c r="AO21" s="4" t="str">
        <f t="shared" si="24"/>
        <v>3200,3600</v>
      </c>
      <c r="AP21" s="4" t="str">
        <f t="shared" si="40"/>
        <v>SB1DCSDRVR_F_DCS_BAD_SENSOR_6_0_define</v>
      </c>
      <c r="AQ21" s="4" t="str">
        <f t="shared" si="26"/>
        <v>3200,3600</v>
      </c>
      <c r="AR21" s="4" t="str">
        <f t="shared" si="27"/>
        <v>3200,3600</v>
      </c>
      <c r="AS21" s="4" t="str">
        <f t="shared" si="41"/>
        <v>SB1DCSDRVR_F_DCS_OPEN_6_0_define</v>
      </c>
      <c r="AT21" s="4" t="str">
        <f t="shared" si="29"/>
        <v>3200,3600</v>
      </c>
      <c r="AU21" s="4" t="str">
        <f t="shared" si="30"/>
        <v>3200,3600</v>
      </c>
      <c r="AV21" s="4" t="str">
        <f t="shared" si="42"/>
        <v>SB1DCSDRVR_F_DCS_CFG_6_0_define</v>
      </c>
      <c r="AW21" s="4" t="str">
        <f t="shared" si="32"/>
        <v>3200,3600</v>
      </c>
      <c r="AX21" s="124" t="str">
        <f t="shared" si="33"/>
        <v>3200,3600</v>
      </c>
    </row>
    <row r="22" spans="1:50" ht="15" customHeight="1" thickBot="1" x14ac:dyDescent="0.3">
      <c r="A22" s="151"/>
      <c r="B22" s="152"/>
      <c r="C22" s="153"/>
      <c r="D22" s="152"/>
      <c r="E22" s="152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5"/>
    </row>
    <row r="23" spans="1:50" s="7" customFormat="1" ht="14.4" customHeight="1" x14ac:dyDescent="0.25">
      <c r="A23" s="13" t="s">
        <v>116</v>
      </c>
      <c r="B23" s="14" t="s">
        <v>96</v>
      </c>
      <c r="C23" s="14" t="s">
        <v>34</v>
      </c>
      <c r="D23" s="14" t="s">
        <v>35</v>
      </c>
      <c r="E23" s="14" t="s">
        <v>36</v>
      </c>
      <c r="F23" s="161" t="s">
        <v>37</v>
      </c>
      <c r="G23" s="161" t="s">
        <v>140</v>
      </c>
      <c r="H23" s="161" t="s">
        <v>141</v>
      </c>
      <c r="I23" s="161" t="s">
        <v>7</v>
      </c>
      <c r="J23" s="161" t="s">
        <v>8</v>
      </c>
      <c r="K23" s="161" t="s">
        <v>9</v>
      </c>
      <c r="L23" s="161" t="s">
        <v>12</v>
      </c>
      <c r="M23" s="161" t="s">
        <v>99</v>
      </c>
      <c r="N23" s="161" t="s">
        <v>100</v>
      </c>
      <c r="O23" s="161" t="s">
        <v>101</v>
      </c>
      <c r="P23" s="161" t="s">
        <v>13</v>
      </c>
      <c r="Q23" s="161" t="s">
        <v>119</v>
      </c>
      <c r="R23" s="161" t="s">
        <v>120</v>
      </c>
      <c r="S23" s="161" t="s">
        <v>217</v>
      </c>
      <c r="T23" s="161" t="s">
        <v>122</v>
      </c>
      <c r="U23" s="161" t="s">
        <v>142</v>
      </c>
      <c r="V23" s="161" t="s">
        <v>143</v>
      </c>
      <c r="W23" s="161" t="s">
        <v>225</v>
      </c>
      <c r="X23" s="161" t="s">
        <v>224</v>
      </c>
      <c r="Y23" s="161" t="s">
        <v>144</v>
      </c>
      <c r="Z23" s="161" t="s">
        <v>145</v>
      </c>
      <c r="AA23" s="35" t="s">
        <v>38</v>
      </c>
      <c r="AB23" s="35" t="s">
        <v>39</v>
      </c>
      <c r="AC23" s="35" t="s">
        <v>40</v>
      </c>
      <c r="AD23" s="161" t="s">
        <v>41</v>
      </c>
      <c r="AE23" s="161" t="s">
        <v>42</v>
      </c>
      <c r="AF23" s="161" t="s">
        <v>43</v>
      </c>
      <c r="AG23" s="161" t="s">
        <v>44</v>
      </c>
      <c r="AH23" s="161" t="s">
        <v>45</v>
      </c>
      <c r="AI23" s="161" t="s">
        <v>46</v>
      </c>
      <c r="AJ23" s="161" t="s">
        <v>129</v>
      </c>
      <c r="AK23" s="161" t="s">
        <v>130</v>
      </c>
      <c r="AL23" s="161" t="s">
        <v>131</v>
      </c>
      <c r="AM23" s="161" t="s">
        <v>132</v>
      </c>
      <c r="AN23" s="161" t="s">
        <v>133</v>
      </c>
      <c r="AO23" s="161" t="s">
        <v>134</v>
      </c>
      <c r="AP23" s="161" t="s">
        <v>135</v>
      </c>
      <c r="AQ23" s="161" t="s">
        <v>136</v>
      </c>
      <c r="AR23" s="161" t="s">
        <v>137</v>
      </c>
      <c r="AS23" s="161" t="s">
        <v>53</v>
      </c>
      <c r="AT23" s="161" t="s">
        <v>54</v>
      </c>
      <c r="AU23" s="161" t="s">
        <v>55</v>
      </c>
      <c r="AV23" s="161" t="s">
        <v>56</v>
      </c>
      <c r="AW23" s="161" t="s">
        <v>57</v>
      </c>
      <c r="AX23" s="162" t="s">
        <v>58</v>
      </c>
    </row>
    <row r="24" spans="1:50" ht="15.6" customHeight="1" x14ac:dyDescent="0.3">
      <c r="A24" s="138"/>
      <c r="B24" s="90" t="s">
        <v>385</v>
      </c>
      <c r="C24" s="90"/>
      <c r="D24" s="90"/>
      <c r="E24" s="73" t="s">
        <v>60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24"/>
    </row>
    <row r="25" spans="1:50" ht="15.6" customHeight="1" x14ac:dyDescent="0.3">
      <c r="A25" s="138"/>
      <c r="B25" s="90" t="s">
        <v>386</v>
      </c>
      <c r="C25" s="90"/>
      <c r="D25" s="90"/>
      <c r="E25" s="73" t="s">
        <v>60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124"/>
    </row>
    <row r="26" spans="1:50" ht="15.6" customHeight="1" x14ac:dyDescent="0.3">
      <c r="A26" s="138"/>
      <c r="B26" s="90" t="s">
        <v>387</v>
      </c>
      <c r="C26" s="90"/>
      <c r="D26" s="90"/>
      <c r="E26" s="73" t="s">
        <v>60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24"/>
    </row>
    <row r="27" spans="1:50" ht="15.6" customHeight="1" x14ac:dyDescent="0.3">
      <c r="A27" s="138"/>
      <c r="B27" s="90" t="s">
        <v>388</v>
      </c>
      <c r="C27" s="90"/>
      <c r="D27" s="90"/>
      <c r="E27" s="73" t="s">
        <v>60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124"/>
    </row>
    <row r="28" spans="1:50" ht="15" customHeight="1" thickBot="1" x14ac:dyDescent="0.3">
      <c r="A28" s="163"/>
      <c r="B28" s="164"/>
      <c r="C28" s="165"/>
      <c r="D28" s="164"/>
      <c r="E28" s="164"/>
      <c r="F28" s="126" t="str">
        <f t="shared" ref="F28" si="43">IF(ISBLANK($F$13),"",$F$13)</f>
        <v>200R</v>
      </c>
      <c r="G28" s="126" t="str">
        <f t="shared" ref="G28" si="44">IF(ISBLANK($G$13),"",$G$13)</f>
        <v>400R</v>
      </c>
      <c r="H28" s="126" t="str">
        <f t="shared" ref="H28" si="45">IF(ISBLANK($H$13),"",$H$13)</f>
        <v>100R</v>
      </c>
      <c r="I28" s="126" t="str">
        <f t="shared" ref="I28" si="46">IF(ISBLANK($I$13),"",$I$13)</f>
        <v>CROSS_CONNECTED</v>
      </c>
      <c r="J28" s="126" t="str">
        <f t="shared" ref="J28" si="47">IF(ISBLANK($J$13),"",$J$13)</f>
        <v>STB</v>
      </c>
      <c r="K28" s="126" t="str">
        <f t="shared" ref="K28" si="48">IF(ISBLANK($K$13),"",$K$13)</f>
        <v/>
      </c>
      <c r="L28" s="126" t="str">
        <f t="shared" ref="L28" si="49">IF(ISBLANK($L$13),"",$L$13)</f>
        <v/>
      </c>
      <c r="M28" s="126" t="str">
        <f t="shared" ref="M28" si="50">IF(ISBLANK($M$13),"",$M$13)</f>
        <v/>
      </c>
      <c r="N28" s="126" t="str">
        <f t="shared" ref="N28" si="51">IF(ISBLANK($N$13),"",$N$13)</f>
        <v/>
      </c>
      <c r="O28" s="126" t="str">
        <f t="shared" ref="O28" si="52">IF(ISBLANK($O$13),"",$O$13)</f>
        <v/>
      </c>
      <c r="P28" s="126" t="str">
        <f t="shared" ref="P28" si="53">IF(ISBLANK($P$13),"",$P$13)</f>
        <v/>
      </c>
      <c r="Q28" s="126" t="str">
        <f t="shared" ref="Q28" si="54">IF(ISBLANK($Q$13),"",$Q$13)</f>
        <v>FDC</v>
      </c>
      <c r="R28" s="126" t="str">
        <f t="shared" ref="R28" si="55">IF(ISBLANK($R$13),"",$R$13)</f>
        <v/>
      </c>
      <c r="S28" s="126" t="str">
        <f t="shared" ref="S28" si="56">IF(ISBLANK($S$13),"",$S$13)</f>
        <v/>
      </c>
      <c r="T28" s="126" t="str">
        <f t="shared" ref="T28" si="57">IF(ISBLANK($T$13),"",$T$13)</f>
        <v/>
      </c>
      <c r="U28" s="126" t="str">
        <f t="shared" ref="U28" si="58">IF(ISBLANK($U$13),"",$U$13)</f>
        <v>0</v>
      </c>
      <c r="V28" s="126" t="str">
        <f t="shared" ref="V28" si="59">IF(ISBLANK($V$13),"",$V$13)</f>
        <v>1</v>
      </c>
      <c r="W28" s="126" t="str">
        <f t="shared" ref="W28" si="60">IF(ISBLANK($W$13),"",$W$13)</f>
        <v>ACU_SRS_2</v>
      </c>
      <c r="X28" s="126" t="str">
        <f t="shared" ref="X28" si="61">IF(ISBLANK($X$13),"",$X$13)</f>
        <v/>
      </c>
      <c r="Y28" s="126" t="str">
        <f t="shared" ref="Y28" si="62">IF(ISBLANK($Y$13),"",$Y$13)</f>
        <v>0x00</v>
      </c>
      <c r="Z28" s="126" t="str">
        <f t="shared" ref="Z28" si="63">IF(ISBLANK($Z$13),"",$Z$13)</f>
        <v>0x01</v>
      </c>
      <c r="AA28" s="126" t="str">
        <f t="shared" ref="AA28" si="64">IF(ISBLANK($AA$13),"",$AA$13&amp;D28&amp;"_0_define")</f>
        <v>SB1DCSDRVR_F_DCS_CROSS_CONNECT__0_define</v>
      </c>
      <c r="AB28" s="126" t="str">
        <f t="shared" ref="AB28" si="65">IF(ISBLANK($AB$13),"",$AB$13)</f>
        <v>3200,3600</v>
      </c>
      <c r="AC28" s="126" t="str">
        <f t="shared" ref="AC28" si="66">IF(ISBLANK($AC$13),"",$AC$13)</f>
        <v>3200,3600</v>
      </c>
      <c r="AD28" s="126" t="str">
        <f t="shared" ref="AD28" si="67">IF(ISBLANK($AD$13),"",$AD$13&amp;D28&amp;"_0_define")</f>
        <v>SB1DCSDRVR_F_DCS_SHT_PLUS__0_define</v>
      </c>
      <c r="AE28" s="126" t="str">
        <f t="shared" ref="AE28" si="68">IF(ISBLANK($AE$13),"",$AE$13)</f>
        <v>3200,3600</v>
      </c>
      <c r="AF28" s="126" t="str">
        <f t="shared" ref="AF28" si="69">IF(ISBLANK($AF$13),"",$AF$13)</f>
        <v>3200,3600</v>
      </c>
      <c r="AG28" s="126" t="str">
        <f t="shared" ref="AG28" si="70">IF(ISBLANK($AG$13),"",$AG$13&amp;D28&amp;"_0_define")</f>
        <v>SB1DCSDRVR_F_DCS_SHT_GND__0_define</v>
      </c>
      <c r="AH28" s="126" t="str">
        <f t="shared" ref="AH28" si="71">IF(ISBLANK($AH$13),"",$AH$13)</f>
        <v>3200,3600</v>
      </c>
      <c r="AI28" s="126" t="str">
        <f t="shared" ref="AI28" si="72">IF(ISBLANK($AI$13),"",$AI$13)</f>
        <v>3200,3600</v>
      </c>
      <c r="AJ28" s="126" t="str">
        <f t="shared" ref="AJ28" si="73">IF(ISBLANK($AJ$13),"",$AJ$13&amp;D28&amp;"_0_define")</f>
        <v>SB1DCSDRVR_F_DCS_TOO_HIGH__0_define</v>
      </c>
      <c r="AK28" s="126" t="str">
        <f t="shared" ref="AK28" si="74">IF(ISBLANK($AK$13),"",$AK$13)</f>
        <v>3200,3600</v>
      </c>
      <c r="AL28" s="126" t="str">
        <f t="shared" ref="AL28" si="75">IF(ISBLANK($AL$13),"",$AL$13)</f>
        <v>3200,3600</v>
      </c>
      <c r="AM28" s="126" t="str">
        <f t="shared" ref="AM28" si="76">IF(ISBLANK($AM$13),"",$AM$13&amp;D28&amp;"_0_define")</f>
        <v>SB1DCSDRVR_F_DCS_TOO_LOW__0_define</v>
      </c>
      <c r="AN28" s="126" t="str">
        <f t="shared" ref="AN28" si="77">IF(ISBLANK($AN$13),"",$AN$13)</f>
        <v>3200,3600</v>
      </c>
      <c r="AO28" s="126" t="str">
        <f t="shared" ref="AO28" si="78">IF(ISBLANK($AO$13),"",$AO$13)</f>
        <v>3200,3600</v>
      </c>
      <c r="AP28" s="126" t="str">
        <f t="shared" ref="AP28" si="79">IF(ISBLANK($AP$13),"",$AP$13&amp;D28&amp;"_0_define")</f>
        <v>SB1DCSDRVR_F_DCS_BAD_SENSOR__0_define</v>
      </c>
      <c r="AQ28" s="126" t="str">
        <f t="shared" ref="AQ28" si="80">IF(ISBLANK($AQ$13),"",$AQ$13)</f>
        <v>3200,3600</v>
      </c>
      <c r="AR28" s="126" t="str">
        <f t="shared" ref="AR28" si="81">IF(ISBLANK($AR$13),"",$AR$13)</f>
        <v>3200,3600</v>
      </c>
      <c r="AS28" s="126" t="str">
        <f t="shared" ref="AS28" si="82">IF(ISBLANK($AS$13),"",$AS$13&amp;D28&amp;"_0_define")</f>
        <v>SB1DCSDRVR_F_DCS_OPEN__0_define</v>
      </c>
      <c r="AT28" s="126" t="str">
        <f t="shared" ref="AT28" si="83">IF(ISBLANK($AT$13),"",$AT$13)</f>
        <v>3200,3600</v>
      </c>
      <c r="AU28" s="126" t="str">
        <f t="shared" ref="AU28" si="84">IF(ISBLANK($AU$13),"",$AU$13)</f>
        <v>3200,3600</v>
      </c>
      <c r="AV28" s="126" t="str">
        <f t="shared" ref="AV28" si="85">IF(ISBLANK($AV$13),"",$AV$13&amp;D28&amp;"_0_define")</f>
        <v>SB1DCSDRVR_F_DCS_CFG__0_define</v>
      </c>
      <c r="AW28" s="126" t="str">
        <f t="shared" ref="AW28" si="86">IF(ISBLANK($AW$13),"",$AW$13)</f>
        <v>3200,3600</v>
      </c>
      <c r="AX28" s="127" t="str">
        <f t="shared" ref="AX28" si="87">IF(ISBLANK($AX$13),"",$AX$13)</f>
        <v>3200,3600</v>
      </c>
    </row>
    <row r="29" spans="1:50" s="7" customFormat="1" ht="13.95" customHeight="1" x14ac:dyDescent="0.25">
      <c r="A29" s="13" t="s">
        <v>116</v>
      </c>
      <c r="B29" s="14" t="s">
        <v>411</v>
      </c>
      <c r="C29" s="14" t="s">
        <v>34</v>
      </c>
      <c r="D29" s="14" t="s">
        <v>35</v>
      </c>
      <c r="E29" s="14" t="s">
        <v>36</v>
      </c>
      <c r="F29" s="161" t="s">
        <v>37</v>
      </c>
      <c r="G29" s="161" t="s">
        <v>147</v>
      </c>
      <c r="H29" s="161" t="s">
        <v>148</v>
      </c>
      <c r="I29" s="161" t="s">
        <v>7</v>
      </c>
      <c r="J29" s="161" t="s">
        <v>8</v>
      </c>
      <c r="K29" s="161" t="s">
        <v>9</v>
      </c>
      <c r="L29" s="161" t="s">
        <v>12</v>
      </c>
      <c r="M29" s="161" t="s">
        <v>99</v>
      </c>
      <c r="N29" s="161" t="s">
        <v>100</v>
      </c>
      <c r="O29" s="161" t="s">
        <v>101</v>
      </c>
      <c r="P29" s="161" t="s">
        <v>13</v>
      </c>
      <c r="Q29" s="161" t="s">
        <v>119</v>
      </c>
      <c r="R29" s="161" t="s">
        <v>120</v>
      </c>
      <c r="S29" s="161" t="s">
        <v>217</v>
      </c>
      <c r="T29" s="161" t="s">
        <v>122</v>
      </c>
      <c r="U29" s="161" t="s">
        <v>149</v>
      </c>
      <c r="V29" s="161" t="s">
        <v>150</v>
      </c>
      <c r="W29" s="161" t="s">
        <v>225</v>
      </c>
      <c r="X29" s="161" t="s">
        <v>224</v>
      </c>
      <c r="Y29" s="161" t="s">
        <v>151</v>
      </c>
      <c r="Z29" s="161" t="s">
        <v>152</v>
      </c>
      <c r="AA29" s="35" t="s">
        <v>38</v>
      </c>
      <c r="AB29" s="35" t="s">
        <v>39</v>
      </c>
      <c r="AC29" s="35" t="s">
        <v>40</v>
      </c>
      <c r="AD29" s="161" t="s">
        <v>41</v>
      </c>
      <c r="AE29" s="161" t="s">
        <v>42</v>
      </c>
      <c r="AF29" s="161" t="s">
        <v>43</v>
      </c>
      <c r="AG29" s="161" t="s">
        <v>44</v>
      </c>
      <c r="AH29" s="161" t="s">
        <v>45</v>
      </c>
      <c r="AI29" s="161" t="s">
        <v>46</v>
      </c>
      <c r="AJ29" s="161" t="s">
        <v>129</v>
      </c>
      <c r="AK29" s="161" t="s">
        <v>130</v>
      </c>
      <c r="AL29" s="161" t="s">
        <v>131</v>
      </c>
      <c r="AM29" s="161" t="s">
        <v>132</v>
      </c>
      <c r="AN29" s="161" t="s">
        <v>133</v>
      </c>
      <c r="AO29" s="161" t="s">
        <v>134</v>
      </c>
      <c r="AP29" s="161" t="s">
        <v>135</v>
      </c>
      <c r="AQ29" s="161" t="s">
        <v>136</v>
      </c>
      <c r="AR29" s="161" t="s">
        <v>137</v>
      </c>
      <c r="AS29" s="161" t="s">
        <v>53</v>
      </c>
      <c r="AT29" s="161" t="s">
        <v>54</v>
      </c>
      <c r="AU29" s="161" t="s">
        <v>55</v>
      </c>
      <c r="AV29" s="161" t="s">
        <v>56</v>
      </c>
      <c r="AW29" s="161" t="s">
        <v>57</v>
      </c>
      <c r="AX29" s="162" t="s">
        <v>58</v>
      </c>
    </row>
    <row r="30" spans="1:50" x14ac:dyDescent="0.25">
      <c r="A30" s="139"/>
      <c r="B30" s="73" t="s">
        <v>389</v>
      </c>
      <c r="C30" s="86"/>
      <c r="D30" s="73"/>
      <c r="E30" s="73" t="s">
        <v>60</v>
      </c>
      <c r="F30" s="4" t="str">
        <f t="shared" ref="F30:F33" si="88">IF(ISBLANK($F$13),"",$F$13)</f>
        <v>200R</v>
      </c>
      <c r="G30" s="4" t="str">
        <f t="shared" ref="G30:G33" si="89">IF(ISBLANK($G$13),"",$G$13)</f>
        <v>400R</v>
      </c>
      <c r="H30" s="4" t="str">
        <f t="shared" ref="H30:H33" si="90">IF(ISBLANK($H$13),"",$H$13)</f>
        <v>100R</v>
      </c>
      <c r="I30" s="4" t="str">
        <f t="shared" ref="I30:I33" si="91">IF(ISBLANK($I$13),"",$I$13)</f>
        <v>CROSS_CONNECTED</v>
      </c>
      <c r="J30" s="4" t="str">
        <f t="shared" ref="J30:J33" si="92">IF(ISBLANK($J$13),"",$J$13)</f>
        <v>STB</v>
      </c>
      <c r="K30" s="4" t="str">
        <f t="shared" ref="K30:K33" si="93">IF(ISBLANK($K$13),"",$K$13)</f>
        <v/>
      </c>
      <c r="L30" s="4" t="str">
        <f t="shared" ref="L30:L33" si="94">IF(ISBLANK($L$13),"",$L$13)</f>
        <v/>
      </c>
      <c r="M30" s="4" t="str">
        <f t="shared" ref="M30:M33" si="95">IF(ISBLANK($M$13),"",$M$13)</f>
        <v/>
      </c>
      <c r="N30" s="4" t="str">
        <f t="shared" ref="N30:N33" si="96">IF(ISBLANK($N$13),"",$N$13)</f>
        <v/>
      </c>
      <c r="O30" s="4" t="str">
        <f t="shared" ref="O30:O33" si="97">IF(ISBLANK($O$13),"",$O$13)</f>
        <v/>
      </c>
      <c r="P30" s="4" t="str">
        <f t="shared" ref="P30:P33" si="98">IF(ISBLANK($P$13),"",$P$13)</f>
        <v/>
      </c>
      <c r="Q30" s="4" t="str">
        <f t="shared" ref="Q30:Q33" si="99">IF(ISBLANK($Q$13),"",$Q$13)</f>
        <v>FDC</v>
      </c>
      <c r="R30" s="4" t="str">
        <f t="shared" ref="R30:R33" si="100">IF(ISBLANK($R$13),"",$R$13)</f>
        <v/>
      </c>
      <c r="S30" s="4" t="str">
        <f t="shared" ref="S30:S33" si="101">IF(ISBLANK($S$13),"",$S$13)</f>
        <v/>
      </c>
      <c r="T30" s="4" t="str">
        <f t="shared" ref="T30:T33" si="102">IF(ISBLANK($T$13),"",$T$13)</f>
        <v/>
      </c>
      <c r="U30" s="4" t="str">
        <f t="shared" ref="U30:U33" si="103">IF(ISBLANK($U$13),"",$U$13)</f>
        <v>0</v>
      </c>
      <c r="V30" s="4" t="str">
        <f t="shared" ref="V30:V33" si="104">IF(ISBLANK($V$13),"",$V$13)</f>
        <v>1</v>
      </c>
      <c r="W30" s="4" t="str">
        <f t="shared" ref="W30:W33" si="105">IF(ISBLANK($W$13),"",$W$13)</f>
        <v>ACU_SRS_2</v>
      </c>
      <c r="X30" s="4" t="str">
        <f t="shared" ref="X30:X33" si="106">IF(ISBLANK($X$13),"",$X$13)</f>
        <v/>
      </c>
      <c r="Y30" s="4" t="str">
        <f t="shared" ref="Y30:Y33" si="107">IF(ISBLANK($Y$13),"",$Y$13)</f>
        <v>0x00</v>
      </c>
      <c r="Z30" s="4" t="str">
        <f t="shared" ref="Z30:Z33" si="108">IF(ISBLANK($Z$13),"",$Z$13)</f>
        <v>0x01</v>
      </c>
      <c r="AA30" s="4" t="str">
        <f t="shared" ref="AA30:AA33" si="109">IF(ISBLANK($AA$13),"",$AA$13&amp;D30&amp;"_0_define")</f>
        <v>SB1DCSDRVR_F_DCS_CROSS_CONNECT__0_define</v>
      </c>
      <c r="AB30" s="4" t="str">
        <f t="shared" ref="AB30:AB33" si="110">IF(ISBLANK($AB$13),"",$AB$13)</f>
        <v>3200,3600</v>
      </c>
      <c r="AC30" s="4" t="str">
        <f t="shared" ref="AC30:AC33" si="111">IF(ISBLANK($AC$13),"",$AC$13)</f>
        <v>3200,3600</v>
      </c>
      <c r="AD30" s="4" t="str">
        <f t="shared" ref="AD30:AD33" si="112">IF(ISBLANK($AD$13),"",$AD$13&amp;D30&amp;"_0_define")</f>
        <v>SB1DCSDRVR_F_DCS_SHT_PLUS__0_define</v>
      </c>
      <c r="AE30" s="4" t="str">
        <f t="shared" ref="AE30:AE33" si="113">IF(ISBLANK($AE$13),"",$AE$13)</f>
        <v>3200,3600</v>
      </c>
      <c r="AF30" s="4" t="str">
        <f t="shared" ref="AF30:AF33" si="114">IF(ISBLANK($AF$13),"",$AF$13)</f>
        <v>3200,3600</v>
      </c>
      <c r="AG30" s="4" t="str">
        <f t="shared" ref="AG30:AG33" si="115">IF(ISBLANK($AG$13),"",$AG$13&amp;D30&amp;"_0_define")</f>
        <v>SB1DCSDRVR_F_DCS_SHT_GND__0_define</v>
      </c>
      <c r="AH30" s="4" t="str">
        <f t="shared" ref="AH30:AH33" si="116">IF(ISBLANK($AH$13),"",$AH$13)</f>
        <v>3200,3600</v>
      </c>
      <c r="AI30" s="4" t="str">
        <f t="shared" ref="AI30:AI33" si="117">IF(ISBLANK($AI$13),"",$AI$13)</f>
        <v>3200,3600</v>
      </c>
      <c r="AJ30" s="4" t="str">
        <f t="shared" ref="AJ30:AJ33" si="118">IF(ISBLANK($AJ$13),"",$AJ$13&amp;D30&amp;"_0_define")</f>
        <v>SB1DCSDRVR_F_DCS_TOO_HIGH__0_define</v>
      </c>
      <c r="AK30" s="4" t="str">
        <f t="shared" ref="AK30:AK33" si="119">IF(ISBLANK($AK$13),"",$AK$13)</f>
        <v>3200,3600</v>
      </c>
      <c r="AL30" s="4" t="str">
        <f t="shared" ref="AL30:AL33" si="120">IF(ISBLANK($AL$13),"",$AL$13)</f>
        <v>3200,3600</v>
      </c>
      <c r="AM30" s="4" t="str">
        <f t="shared" ref="AM30:AM33" si="121">IF(ISBLANK($AM$13),"",$AM$13&amp;D30&amp;"_0_define")</f>
        <v>SB1DCSDRVR_F_DCS_TOO_LOW__0_define</v>
      </c>
      <c r="AN30" s="4" t="str">
        <f t="shared" ref="AN30:AN33" si="122">IF(ISBLANK($AN$13),"",$AN$13)</f>
        <v>3200,3600</v>
      </c>
      <c r="AO30" s="4" t="str">
        <f t="shared" ref="AO30:AO33" si="123">IF(ISBLANK($AO$13),"",$AO$13)</f>
        <v>3200,3600</v>
      </c>
      <c r="AP30" s="4" t="str">
        <f t="shared" ref="AP30:AP33" si="124">IF(ISBLANK($AP$13),"",$AP$13&amp;D30&amp;"_0_define")</f>
        <v>SB1DCSDRVR_F_DCS_BAD_SENSOR__0_define</v>
      </c>
      <c r="AQ30" s="4" t="str">
        <f t="shared" ref="AQ30:AQ33" si="125">IF(ISBLANK($AQ$13),"",$AQ$13)</f>
        <v>3200,3600</v>
      </c>
      <c r="AR30" s="4" t="str">
        <f t="shared" ref="AR30:AR33" si="126">IF(ISBLANK($AR$13),"",$AR$13)</f>
        <v>3200,3600</v>
      </c>
      <c r="AS30" s="4" t="str">
        <f t="shared" ref="AS30:AS33" si="127">IF(ISBLANK($AS$13),"",$AS$13&amp;D30&amp;"_0_define")</f>
        <v>SB1DCSDRVR_F_DCS_OPEN__0_define</v>
      </c>
      <c r="AT30" s="4" t="str">
        <f t="shared" ref="AT30:AT33" si="128">IF(ISBLANK($AT$13),"",$AT$13)</f>
        <v>3200,3600</v>
      </c>
      <c r="AU30" s="4" t="str">
        <f t="shared" ref="AU30:AU33" si="129">IF(ISBLANK($AU$13),"",$AU$13)</f>
        <v>3200,3600</v>
      </c>
      <c r="AV30" s="4" t="str">
        <f t="shared" ref="AV30:AV33" si="130">IF(ISBLANK($AV$13),"",$AV$13&amp;D30&amp;"_0_define")</f>
        <v>SB1DCSDRVR_F_DCS_CFG__0_define</v>
      </c>
      <c r="AW30" s="4" t="str">
        <f t="shared" ref="AW30:AW33" si="131">IF(ISBLANK($AW$13),"",$AW$13)</f>
        <v>3200,3600</v>
      </c>
      <c r="AX30" s="124" t="str">
        <f t="shared" ref="AX30:AX33" si="132">IF(ISBLANK($AX$13),"",$AX$13)</f>
        <v>3200,3600</v>
      </c>
    </row>
    <row r="31" spans="1:50" x14ac:dyDescent="0.25">
      <c r="A31" s="139"/>
      <c r="B31" s="86" t="s">
        <v>390</v>
      </c>
      <c r="C31" s="86"/>
      <c r="D31" s="73"/>
      <c r="E31" s="73" t="s">
        <v>60</v>
      </c>
      <c r="F31" s="4" t="str">
        <f t="shared" si="88"/>
        <v>200R</v>
      </c>
      <c r="G31" s="4" t="str">
        <f t="shared" si="89"/>
        <v>400R</v>
      </c>
      <c r="H31" s="4" t="str">
        <f t="shared" si="90"/>
        <v>100R</v>
      </c>
      <c r="I31" s="4" t="str">
        <f t="shared" si="91"/>
        <v>CROSS_CONNECTED</v>
      </c>
      <c r="J31" s="4" t="str">
        <f t="shared" si="92"/>
        <v>STB</v>
      </c>
      <c r="K31" s="4" t="str">
        <f t="shared" si="93"/>
        <v/>
      </c>
      <c r="L31" s="4" t="str">
        <f t="shared" si="94"/>
        <v/>
      </c>
      <c r="M31" s="4" t="str">
        <f t="shared" si="95"/>
        <v/>
      </c>
      <c r="N31" s="4" t="str">
        <f t="shared" si="96"/>
        <v/>
      </c>
      <c r="O31" s="4" t="str">
        <f t="shared" si="97"/>
        <v/>
      </c>
      <c r="P31" s="4" t="str">
        <f t="shared" si="98"/>
        <v/>
      </c>
      <c r="Q31" s="4" t="str">
        <f t="shared" si="99"/>
        <v>FDC</v>
      </c>
      <c r="R31" s="4" t="str">
        <f t="shared" si="100"/>
        <v/>
      </c>
      <c r="S31" s="4" t="str">
        <f t="shared" si="101"/>
        <v/>
      </c>
      <c r="T31" s="4" t="str">
        <f t="shared" si="102"/>
        <v/>
      </c>
      <c r="U31" s="4" t="str">
        <f t="shared" si="103"/>
        <v>0</v>
      </c>
      <c r="V31" s="4" t="str">
        <f t="shared" si="104"/>
        <v>1</v>
      </c>
      <c r="W31" s="4" t="str">
        <f t="shared" si="105"/>
        <v>ACU_SRS_2</v>
      </c>
      <c r="X31" s="4" t="str">
        <f t="shared" si="106"/>
        <v/>
      </c>
      <c r="Y31" s="4" t="str">
        <f t="shared" si="107"/>
        <v>0x00</v>
      </c>
      <c r="Z31" s="4" t="str">
        <f t="shared" si="108"/>
        <v>0x01</v>
      </c>
      <c r="AA31" s="4" t="str">
        <f t="shared" si="109"/>
        <v>SB1DCSDRVR_F_DCS_CROSS_CONNECT__0_define</v>
      </c>
      <c r="AB31" s="4" t="str">
        <f t="shared" si="110"/>
        <v>3200,3600</v>
      </c>
      <c r="AC31" s="4" t="str">
        <f t="shared" si="111"/>
        <v>3200,3600</v>
      </c>
      <c r="AD31" s="4" t="str">
        <f t="shared" si="112"/>
        <v>SB1DCSDRVR_F_DCS_SHT_PLUS__0_define</v>
      </c>
      <c r="AE31" s="4" t="str">
        <f t="shared" si="113"/>
        <v>3200,3600</v>
      </c>
      <c r="AF31" s="4" t="str">
        <f t="shared" si="114"/>
        <v>3200,3600</v>
      </c>
      <c r="AG31" s="4" t="str">
        <f t="shared" si="115"/>
        <v>SB1DCSDRVR_F_DCS_SHT_GND__0_define</v>
      </c>
      <c r="AH31" s="4" t="str">
        <f t="shared" si="116"/>
        <v>3200,3600</v>
      </c>
      <c r="AI31" s="4" t="str">
        <f t="shared" si="117"/>
        <v>3200,3600</v>
      </c>
      <c r="AJ31" s="4" t="str">
        <f t="shared" si="118"/>
        <v>SB1DCSDRVR_F_DCS_TOO_HIGH__0_define</v>
      </c>
      <c r="AK31" s="4" t="str">
        <f t="shared" si="119"/>
        <v>3200,3600</v>
      </c>
      <c r="AL31" s="4" t="str">
        <f t="shared" si="120"/>
        <v>3200,3600</v>
      </c>
      <c r="AM31" s="4" t="str">
        <f t="shared" si="121"/>
        <v>SB1DCSDRVR_F_DCS_TOO_LOW__0_define</v>
      </c>
      <c r="AN31" s="4" t="str">
        <f t="shared" si="122"/>
        <v>3200,3600</v>
      </c>
      <c r="AO31" s="4" t="str">
        <f t="shared" si="123"/>
        <v>3200,3600</v>
      </c>
      <c r="AP31" s="4" t="str">
        <f t="shared" si="124"/>
        <v>SB1DCSDRVR_F_DCS_BAD_SENSOR__0_define</v>
      </c>
      <c r="AQ31" s="4" t="str">
        <f t="shared" si="125"/>
        <v>3200,3600</v>
      </c>
      <c r="AR31" s="4" t="str">
        <f t="shared" si="126"/>
        <v>3200,3600</v>
      </c>
      <c r="AS31" s="4" t="str">
        <f t="shared" si="127"/>
        <v>SB1DCSDRVR_F_DCS_OPEN__0_define</v>
      </c>
      <c r="AT31" s="4" t="str">
        <f t="shared" si="128"/>
        <v>3200,3600</v>
      </c>
      <c r="AU31" s="4" t="str">
        <f t="shared" si="129"/>
        <v>3200,3600</v>
      </c>
      <c r="AV31" s="4" t="str">
        <f t="shared" si="130"/>
        <v>SB1DCSDRVR_F_DCS_CFG__0_define</v>
      </c>
      <c r="AW31" s="4" t="str">
        <f t="shared" si="131"/>
        <v>3200,3600</v>
      </c>
      <c r="AX31" s="124" t="str">
        <f t="shared" si="132"/>
        <v>3200,3600</v>
      </c>
    </row>
    <row r="32" spans="1:50" x14ac:dyDescent="0.25">
      <c r="A32" s="139"/>
      <c r="B32" s="73" t="s">
        <v>391</v>
      </c>
      <c r="C32" s="86"/>
      <c r="D32" s="73"/>
      <c r="E32" s="73" t="s">
        <v>60</v>
      </c>
      <c r="F32" s="4" t="str">
        <f t="shared" si="88"/>
        <v>200R</v>
      </c>
      <c r="G32" s="4" t="str">
        <f t="shared" si="89"/>
        <v>400R</v>
      </c>
      <c r="H32" s="4" t="str">
        <f t="shared" si="90"/>
        <v>100R</v>
      </c>
      <c r="I32" s="4" t="str">
        <f t="shared" si="91"/>
        <v>CROSS_CONNECTED</v>
      </c>
      <c r="J32" s="4" t="str">
        <f t="shared" si="92"/>
        <v>STB</v>
      </c>
      <c r="K32" s="4" t="str">
        <f t="shared" si="93"/>
        <v/>
      </c>
      <c r="L32" s="4" t="str">
        <f t="shared" si="94"/>
        <v/>
      </c>
      <c r="M32" s="4" t="str">
        <f t="shared" si="95"/>
        <v/>
      </c>
      <c r="N32" s="4" t="str">
        <f t="shared" si="96"/>
        <v/>
      </c>
      <c r="O32" s="4" t="str">
        <f t="shared" si="97"/>
        <v/>
      </c>
      <c r="P32" s="4" t="str">
        <f t="shared" si="98"/>
        <v/>
      </c>
      <c r="Q32" s="4" t="str">
        <f t="shared" si="99"/>
        <v>FDC</v>
      </c>
      <c r="R32" s="4" t="str">
        <f t="shared" si="100"/>
        <v/>
      </c>
      <c r="S32" s="4" t="str">
        <f t="shared" si="101"/>
        <v/>
      </c>
      <c r="T32" s="4" t="str">
        <f t="shared" si="102"/>
        <v/>
      </c>
      <c r="U32" s="4" t="str">
        <f t="shared" si="103"/>
        <v>0</v>
      </c>
      <c r="V32" s="4" t="str">
        <f t="shared" si="104"/>
        <v>1</v>
      </c>
      <c r="W32" s="4" t="str">
        <f t="shared" si="105"/>
        <v>ACU_SRS_2</v>
      </c>
      <c r="X32" s="4" t="str">
        <f t="shared" si="106"/>
        <v/>
      </c>
      <c r="Y32" s="4" t="str">
        <f t="shared" si="107"/>
        <v>0x00</v>
      </c>
      <c r="Z32" s="4" t="str">
        <f t="shared" si="108"/>
        <v>0x01</v>
      </c>
      <c r="AA32" s="4" t="str">
        <f t="shared" si="109"/>
        <v>SB1DCSDRVR_F_DCS_CROSS_CONNECT__0_define</v>
      </c>
      <c r="AB32" s="4" t="str">
        <f t="shared" si="110"/>
        <v>3200,3600</v>
      </c>
      <c r="AC32" s="4" t="str">
        <f t="shared" si="111"/>
        <v>3200,3600</v>
      </c>
      <c r="AD32" s="4" t="str">
        <f t="shared" si="112"/>
        <v>SB1DCSDRVR_F_DCS_SHT_PLUS__0_define</v>
      </c>
      <c r="AE32" s="4" t="str">
        <f t="shared" si="113"/>
        <v>3200,3600</v>
      </c>
      <c r="AF32" s="4" t="str">
        <f t="shared" si="114"/>
        <v>3200,3600</v>
      </c>
      <c r="AG32" s="4" t="str">
        <f t="shared" si="115"/>
        <v>SB1DCSDRVR_F_DCS_SHT_GND__0_define</v>
      </c>
      <c r="AH32" s="4" t="str">
        <f t="shared" si="116"/>
        <v>3200,3600</v>
      </c>
      <c r="AI32" s="4" t="str">
        <f t="shared" si="117"/>
        <v>3200,3600</v>
      </c>
      <c r="AJ32" s="4" t="str">
        <f t="shared" si="118"/>
        <v>SB1DCSDRVR_F_DCS_TOO_HIGH__0_define</v>
      </c>
      <c r="AK32" s="4" t="str">
        <f t="shared" si="119"/>
        <v>3200,3600</v>
      </c>
      <c r="AL32" s="4" t="str">
        <f t="shared" si="120"/>
        <v>3200,3600</v>
      </c>
      <c r="AM32" s="4" t="str">
        <f t="shared" si="121"/>
        <v>SB1DCSDRVR_F_DCS_TOO_LOW__0_define</v>
      </c>
      <c r="AN32" s="4" t="str">
        <f t="shared" si="122"/>
        <v>3200,3600</v>
      </c>
      <c r="AO32" s="4" t="str">
        <f t="shared" si="123"/>
        <v>3200,3600</v>
      </c>
      <c r="AP32" s="4" t="str">
        <f t="shared" si="124"/>
        <v>SB1DCSDRVR_F_DCS_BAD_SENSOR__0_define</v>
      </c>
      <c r="AQ32" s="4" t="str">
        <f t="shared" si="125"/>
        <v>3200,3600</v>
      </c>
      <c r="AR32" s="4" t="str">
        <f t="shared" si="126"/>
        <v>3200,3600</v>
      </c>
      <c r="AS32" s="4" t="str">
        <f t="shared" si="127"/>
        <v>SB1DCSDRVR_F_DCS_OPEN__0_define</v>
      </c>
      <c r="AT32" s="4" t="str">
        <f t="shared" si="128"/>
        <v>3200,3600</v>
      </c>
      <c r="AU32" s="4" t="str">
        <f t="shared" si="129"/>
        <v>3200,3600</v>
      </c>
      <c r="AV32" s="4" t="str">
        <f t="shared" si="130"/>
        <v>SB1DCSDRVR_F_DCS_CFG__0_define</v>
      </c>
      <c r="AW32" s="4" t="str">
        <f t="shared" si="131"/>
        <v>3200,3600</v>
      </c>
      <c r="AX32" s="124" t="str">
        <f t="shared" si="132"/>
        <v>3200,3600</v>
      </c>
    </row>
    <row r="33" spans="1:50" ht="15" customHeight="1" thickBot="1" x14ac:dyDescent="0.3">
      <c r="A33" s="166"/>
      <c r="B33" s="125" t="s">
        <v>392</v>
      </c>
      <c r="C33" s="167"/>
      <c r="D33" s="125"/>
      <c r="E33" s="73" t="s">
        <v>60</v>
      </c>
      <c r="F33" s="126" t="str">
        <f t="shared" si="88"/>
        <v>200R</v>
      </c>
      <c r="G33" s="126" t="str">
        <f t="shared" si="89"/>
        <v>400R</v>
      </c>
      <c r="H33" s="126" t="str">
        <f t="shared" si="90"/>
        <v>100R</v>
      </c>
      <c r="I33" s="126" t="str">
        <f t="shared" si="91"/>
        <v>CROSS_CONNECTED</v>
      </c>
      <c r="J33" s="126" t="str">
        <f t="shared" si="92"/>
        <v>STB</v>
      </c>
      <c r="K33" s="126" t="str">
        <f t="shared" si="93"/>
        <v/>
      </c>
      <c r="L33" s="126" t="str">
        <f t="shared" si="94"/>
        <v/>
      </c>
      <c r="M33" s="126" t="str">
        <f t="shared" si="95"/>
        <v/>
      </c>
      <c r="N33" s="126" t="str">
        <f t="shared" si="96"/>
        <v/>
      </c>
      <c r="O33" s="126" t="str">
        <f t="shared" si="97"/>
        <v/>
      </c>
      <c r="P33" s="126" t="str">
        <f t="shared" si="98"/>
        <v/>
      </c>
      <c r="Q33" s="126" t="str">
        <f t="shared" si="99"/>
        <v>FDC</v>
      </c>
      <c r="R33" s="126" t="str">
        <f t="shared" si="100"/>
        <v/>
      </c>
      <c r="S33" s="126" t="str">
        <f t="shared" si="101"/>
        <v/>
      </c>
      <c r="T33" s="126" t="str">
        <f t="shared" si="102"/>
        <v/>
      </c>
      <c r="U33" s="126" t="str">
        <f t="shared" si="103"/>
        <v>0</v>
      </c>
      <c r="V33" s="126" t="str">
        <f t="shared" si="104"/>
        <v>1</v>
      </c>
      <c r="W33" s="126" t="str">
        <f t="shared" si="105"/>
        <v>ACU_SRS_2</v>
      </c>
      <c r="X33" s="126" t="str">
        <f t="shared" si="106"/>
        <v/>
      </c>
      <c r="Y33" s="126" t="str">
        <f t="shared" si="107"/>
        <v>0x00</v>
      </c>
      <c r="Z33" s="126" t="str">
        <f t="shared" si="108"/>
        <v>0x01</v>
      </c>
      <c r="AA33" s="126" t="str">
        <f t="shared" si="109"/>
        <v>SB1DCSDRVR_F_DCS_CROSS_CONNECT__0_define</v>
      </c>
      <c r="AB33" s="126" t="str">
        <f t="shared" si="110"/>
        <v>3200,3600</v>
      </c>
      <c r="AC33" s="126" t="str">
        <f t="shared" si="111"/>
        <v>3200,3600</v>
      </c>
      <c r="AD33" s="126" t="str">
        <f t="shared" si="112"/>
        <v>SB1DCSDRVR_F_DCS_SHT_PLUS__0_define</v>
      </c>
      <c r="AE33" s="126" t="str">
        <f t="shared" si="113"/>
        <v>3200,3600</v>
      </c>
      <c r="AF33" s="126" t="str">
        <f t="shared" si="114"/>
        <v>3200,3600</v>
      </c>
      <c r="AG33" s="126" t="str">
        <f t="shared" si="115"/>
        <v>SB1DCSDRVR_F_DCS_SHT_GND__0_define</v>
      </c>
      <c r="AH33" s="126" t="str">
        <f t="shared" si="116"/>
        <v>3200,3600</v>
      </c>
      <c r="AI33" s="126" t="str">
        <f t="shared" si="117"/>
        <v>3200,3600</v>
      </c>
      <c r="AJ33" s="126" t="str">
        <f t="shared" si="118"/>
        <v>SB1DCSDRVR_F_DCS_TOO_HIGH__0_define</v>
      </c>
      <c r="AK33" s="126" t="str">
        <f t="shared" si="119"/>
        <v>3200,3600</v>
      </c>
      <c r="AL33" s="126" t="str">
        <f t="shared" si="120"/>
        <v>3200,3600</v>
      </c>
      <c r="AM33" s="126" t="str">
        <f t="shared" si="121"/>
        <v>SB1DCSDRVR_F_DCS_TOO_LOW__0_define</v>
      </c>
      <c r="AN33" s="126" t="str">
        <f t="shared" si="122"/>
        <v>3200,3600</v>
      </c>
      <c r="AO33" s="126" t="str">
        <f t="shared" si="123"/>
        <v>3200,3600</v>
      </c>
      <c r="AP33" s="126" t="str">
        <f t="shared" si="124"/>
        <v>SB1DCSDRVR_F_DCS_BAD_SENSOR__0_define</v>
      </c>
      <c r="AQ33" s="126" t="str">
        <f t="shared" si="125"/>
        <v>3200,3600</v>
      </c>
      <c r="AR33" s="126" t="str">
        <f t="shared" si="126"/>
        <v>3200,3600</v>
      </c>
      <c r="AS33" s="126" t="str">
        <f t="shared" si="127"/>
        <v>SB1DCSDRVR_F_DCS_OPEN__0_define</v>
      </c>
      <c r="AT33" s="126" t="str">
        <f t="shared" si="128"/>
        <v>3200,3600</v>
      </c>
      <c r="AU33" s="126" t="str">
        <f t="shared" si="129"/>
        <v>3200,3600</v>
      </c>
      <c r="AV33" s="126" t="str">
        <f t="shared" si="130"/>
        <v>SB1DCSDRVR_F_DCS_CFG__0_define</v>
      </c>
      <c r="AW33" s="126" t="str">
        <f t="shared" si="131"/>
        <v>3200,3600</v>
      </c>
      <c r="AX33" s="127" t="str">
        <f t="shared" si="132"/>
        <v>3200,3600</v>
      </c>
    </row>
    <row r="34" spans="1:50" s="7" customFormat="1" ht="14.4" customHeight="1" x14ac:dyDescent="0.25">
      <c r="A34" s="156" t="s">
        <v>116</v>
      </c>
      <c r="B34" s="157" t="s">
        <v>98</v>
      </c>
      <c r="C34" s="157" t="s">
        <v>34</v>
      </c>
      <c r="D34" s="157" t="s">
        <v>35</v>
      </c>
      <c r="E34" s="157" t="s">
        <v>36</v>
      </c>
      <c r="F34" s="158" t="s">
        <v>37</v>
      </c>
      <c r="G34" s="158" t="s">
        <v>414</v>
      </c>
      <c r="H34" s="158" t="s">
        <v>153</v>
      </c>
      <c r="I34" s="158" t="s">
        <v>7</v>
      </c>
      <c r="J34" s="158" t="s">
        <v>8</v>
      </c>
      <c r="K34" s="158" t="s">
        <v>9</v>
      </c>
      <c r="L34" s="158" t="s">
        <v>12</v>
      </c>
      <c r="M34" s="158" t="s">
        <v>99</v>
      </c>
      <c r="N34" s="158" t="s">
        <v>100</v>
      </c>
      <c r="O34" s="158" t="s">
        <v>101</v>
      </c>
      <c r="P34" s="158" t="s">
        <v>13</v>
      </c>
      <c r="Q34" s="158" t="s">
        <v>119</v>
      </c>
      <c r="R34" s="158" t="s">
        <v>120</v>
      </c>
      <c r="S34" s="158" t="s">
        <v>217</v>
      </c>
      <c r="T34" s="158" t="s">
        <v>122</v>
      </c>
      <c r="U34" s="158" t="s">
        <v>154</v>
      </c>
      <c r="V34" s="158" t="s">
        <v>218</v>
      </c>
      <c r="W34" s="158" t="s">
        <v>225</v>
      </c>
      <c r="X34" s="158" t="s">
        <v>224</v>
      </c>
      <c r="Y34" s="158" t="s">
        <v>155</v>
      </c>
      <c r="Z34" s="158" t="s">
        <v>219</v>
      </c>
      <c r="AA34" s="159" t="s">
        <v>38</v>
      </c>
      <c r="AB34" s="159" t="s">
        <v>39</v>
      </c>
      <c r="AC34" s="159" t="s">
        <v>40</v>
      </c>
      <c r="AD34" s="158" t="s">
        <v>41</v>
      </c>
      <c r="AE34" s="158" t="s">
        <v>42</v>
      </c>
      <c r="AF34" s="158" t="s">
        <v>43</v>
      </c>
      <c r="AG34" s="158" t="s">
        <v>44</v>
      </c>
      <c r="AH34" s="158" t="s">
        <v>45</v>
      </c>
      <c r="AI34" s="158" t="s">
        <v>46</v>
      </c>
      <c r="AJ34" s="158" t="s">
        <v>129</v>
      </c>
      <c r="AK34" s="158" t="s">
        <v>130</v>
      </c>
      <c r="AL34" s="158" t="s">
        <v>131</v>
      </c>
      <c r="AM34" s="158" t="s">
        <v>132</v>
      </c>
      <c r="AN34" s="158" t="s">
        <v>133</v>
      </c>
      <c r="AO34" s="158" t="s">
        <v>134</v>
      </c>
      <c r="AP34" s="158" t="s">
        <v>135</v>
      </c>
      <c r="AQ34" s="158" t="s">
        <v>136</v>
      </c>
      <c r="AR34" s="158" t="s">
        <v>137</v>
      </c>
      <c r="AS34" s="158" t="s">
        <v>53</v>
      </c>
      <c r="AT34" s="158" t="s">
        <v>54</v>
      </c>
      <c r="AU34" s="158" t="s">
        <v>55</v>
      </c>
      <c r="AV34" s="158" t="s">
        <v>56</v>
      </c>
      <c r="AW34" s="158" t="s">
        <v>57</v>
      </c>
      <c r="AX34" s="160" t="s">
        <v>58</v>
      </c>
    </row>
    <row r="35" spans="1:50" ht="14.4" customHeight="1" x14ac:dyDescent="0.3">
      <c r="A35" s="139"/>
      <c r="B35" s="90" t="s">
        <v>393</v>
      </c>
      <c r="C35" s="90"/>
      <c r="D35" s="121"/>
      <c r="E35" s="73" t="s">
        <v>60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124"/>
    </row>
    <row r="36" spans="1:50" x14ac:dyDescent="0.25">
      <c r="A36" s="139"/>
      <c r="B36" s="73" t="s">
        <v>394</v>
      </c>
      <c r="C36" s="86"/>
      <c r="D36" s="73"/>
      <c r="E36" s="73" t="s">
        <v>60</v>
      </c>
      <c r="F36" s="4" t="str">
        <f t="shared" ref="F36:F40" si="133">IF(ISBLANK($F$13),"",$F$13)</f>
        <v>200R</v>
      </c>
      <c r="G36" s="4" t="str">
        <f t="shared" ref="G36:G40" si="134">IF(ISBLANK($G$13),"",$G$13)</f>
        <v>400R</v>
      </c>
      <c r="H36" s="4" t="str">
        <f t="shared" ref="H36:H40" si="135">IF(ISBLANK($H$13),"",$H$13)</f>
        <v>100R</v>
      </c>
      <c r="I36" s="4" t="str">
        <f t="shared" ref="I36:I40" si="136">IF(ISBLANK($I$13),"",$I$13)</f>
        <v>CROSS_CONNECTED</v>
      </c>
      <c r="J36" s="4" t="str">
        <f t="shared" ref="J36:J40" si="137">IF(ISBLANK($J$13),"",$J$13)</f>
        <v>STB</v>
      </c>
      <c r="K36" s="4" t="str">
        <f t="shared" ref="K36:K40" si="138">IF(ISBLANK($K$13),"",$K$13)</f>
        <v/>
      </c>
      <c r="L36" s="4" t="str">
        <f t="shared" ref="L36:L40" si="139">IF(ISBLANK($L$13),"",$L$13)</f>
        <v/>
      </c>
      <c r="M36" s="4" t="str">
        <f t="shared" ref="M36:M40" si="140">IF(ISBLANK($M$13),"",$M$13)</f>
        <v/>
      </c>
      <c r="N36" s="4" t="str">
        <f t="shared" ref="N36:N40" si="141">IF(ISBLANK($N$13),"",$N$13)</f>
        <v/>
      </c>
      <c r="O36" s="4" t="str">
        <f t="shared" ref="O36:O40" si="142">IF(ISBLANK($O$13),"",$O$13)</f>
        <v/>
      </c>
      <c r="P36" s="4" t="str">
        <f t="shared" ref="P36:P40" si="143">IF(ISBLANK($P$13),"",$P$13)</f>
        <v/>
      </c>
      <c r="Q36" s="4" t="str">
        <f t="shared" ref="Q36:Q40" si="144">IF(ISBLANK($Q$13),"",$Q$13)</f>
        <v>FDC</v>
      </c>
      <c r="R36" s="4" t="str">
        <f t="shared" ref="R36:R40" si="145">IF(ISBLANK($R$13),"",$R$13)</f>
        <v/>
      </c>
      <c r="S36" s="4" t="str">
        <f t="shared" ref="S36:S40" si="146">IF(ISBLANK($S$13),"",$S$13)</f>
        <v/>
      </c>
      <c r="T36" s="4" t="str">
        <f t="shared" ref="T36:T40" si="147">IF(ISBLANK($T$13),"",$T$13)</f>
        <v/>
      </c>
      <c r="U36" s="4" t="str">
        <f t="shared" ref="U36:U40" si="148">IF(ISBLANK($U$13),"",$U$13)</f>
        <v>0</v>
      </c>
      <c r="V36" s="4" t="str">
        <f t="shared" ref="V36:V40" si="149">IF(ISBLANK($V$13),"",$V$13)</f>
        <v>1</v>
      </c>
      <c r="W36" s="4" t="str">
        <f t="shared" ref="W36:W40" si="150">IF(ISBLANK($W$13),"",$W$13)</f>
        <v>ACU_SRS_2</v>
      </c>
      <c r="X36" s="4" t="str">
        <f t="shared" ref="X36:X40" si="151">IF(ISBLANK($X$13),"",$X$13)</f>
        <v/>
      </c>
      <c r="Y36" s="4" t="str">
        <f t="shared" ref="Y36:Y40" si="152">IF(ISBLANK($Y$13),"",$Y$13)</f>
        <v>0x00</v>
      </c>
      <c r="Z36" s="4" t="str">
        <f t="shared" ref="Z36:Z40" si="153">IF(ISBLANK($Z$13),"",$Z$13)</f>
        <v>0x01</v>
      </c>
      <c r="AA36" s="4" t="str">
        <f t="shared" ref="AA36:AA40" si="154">IF(ISBLANK($AA$13),"",$AA$13&amp;D36&amp;"_0_define")</f>
        <v>SB1DCSDRVR_F_DCS_CROSS_CONNECT__0_define</v>
      </c>
      <c r="AB36" s="4" t="str">
        <f t="shared" ref="AB36:AB40" si="155">IF(ISBLANK($AB$13),"",$AB$13)</f>
        <v>3200,3600</v>
      </c>
      <c r="AC36" s="4" t="str">
        <f t="shared" ref="AC36:AC40" si="156">IF(ISBLANK($AC$13),"",$AC$13)</f>
        <v>3200,3600</v>
      </c>
      <c r="AD36" s="4" t="str">
        <f t="shared" ref="AD36:AD40" si="157">IF(ISBLANK($AD$13),"",$AD$13&amp;D36&amp;"_0_define")</f>
        <v>SB1DCSDRVR_F_DCS_SHT_PLUS__0_define</v>
      </c>
      <c r="AE36" s="4" t="str">
        <f t="shared" ref="AE36:AE40" si="158">IF(ISBLANK($AE$13),"",$AE$13)</f>
        <v>3200,3600</v>
      </c>
      <c r="AF36" s="4" t="str">
        <f t="shared" ref="AF36:AF40" si="159">IF(ISBLANK($AF$13),"",$AF$13)</f>
        <v>3200,3600</v>
      </c>
      <c r="AG36" s="4" t="str">
        <f t="shared" ref="AG36:AG40" si="160">IF(ISBLANK($AG$13),"",$AG$13&amp;D36&amp;"_0_define")</f>
        <v>SB1DCSDRVR_F_DCS_SHT_GND__0_define</v>
      </c>
      <c r="AH36" s="4" t="str">
        <f t="shared" ref="AH36:AH40" si="161">IF(ISBLANK($AH$13),"",$AH$13)</f>
        <v>3200,3600</v>
      </c>
      <c r="AI36" s="4" t="str">
        <f t="shared" ref="AI36:AI40" si="162">IF(ISBLANK($AI$13),"",$AI$13)</f>
        <v>3200,3600</v>
      </c>
      <c r="AJ36" s="4" t="str">
        <f t="shared" ref="AJ36:AJ40" si="163">IF(ISBLANK($AJ$13),"",$AJ$13&amp;D36&amp;"_0_define")</f>
        <v>SB1DCSDRVR_F_DCS_TOO_HIGH__0_define</v>
      </c>
      <c r="AK36" s="4" t="str">
        <f t="shared" ref="AK36:AK40" si="164">IF(ISBLANK($AK$13),"",$AK$13)</f>
        <v>3200,3600</v>
      </c>
      <c r="AL36" s="4" t="str">
        <f t="shared" ref="AL36:AL40" si="165">IF(ISBLANK($AL$13),"",$AL$13)</f>
        <v>3200,3600</v>
      </c>
      <c r="AM36" s="4" t="str">
        <f t="shared" ref="AM36:AM40" si="166">IF(ISBLANK($AM$13),"",$AM$13&amp;D36&amp;"_0_define")</f>
        <v>SB1DCSDRVR_F_DCS_TOO_LOW__0_define</v>
      </c>
      <c r="AN36" s="4" t="str">
        <f t="shared" ref="AN36:AN40" si="167">IF(ISBLANK($AN$13),"",$AN$13)</f>
        <v>3200,3600</v>
      </c>
      <c r="AO36" s="4" t="str">
        <f t="shared" ref="AO36:AO40" si="168">IF(ISBLANK($AO$13),"",$AO$13)</f>
        <v>3200,3600</v>
      </c>
      <c r="AP36" s="4" t="str">
        <f t="shared" ref="AP36:AP40" si="169">IF(ISBLANK($AP$13),"",$AP$13&amp;D36&amp;"_0_define")</f>
        <v>SB1DCSDRVR_F_DCS_BAD_SENSOR__0_define</v>
      </c>
      <c r="AQ36" s="4" t="str">
        <f t="shared" ref="AQ36:AQ40" si="170">IF(ISBLANK($AQ$13),"",$AQ$13)</f>
        <v>3200,3600</v>
      </c>
      <c r="AR36" s="4" t="str">
        <f t="shared" ref="AR36:AR40" si="171">IF(ISBLANK($AR$13),"",$AR$13)</f>
        <v>3200,3600</v>
      </c>
      <c r="AS36" s="4" t="str">
        <f t="shared" ref="AS36:AS40" si="172">IF(ISBLANK($AS$13),"",$AS$13&amp;D36&amp;"_0_define")</f>
        <v>SB1DCSDRVR_F_DCS_OPEN__0_define</v>
      </c>
      <c r="AT36" s="4" t="str">
        <f t="shared" ref="AT36:AT40" si="173">IF(ISBLANK($AT$13),"",$AT$13)</f>
        <v>3200,3600</v>
      </c>
      <c r="AU36" s="4" t="str">
        <f t="shared" ref="AU36:AU40" si="174">IF(ISBLANK($AU$13),"",$AU$13)</f>
        <v>3200,3600</v>
      </c>
      <c r="AV36" s="4" t="str">
        <f t="shared" ref="AV36:AV40" si="175">IF(ISBLANK($AV$13),"",$AV$13&amp;D36&amp;"_0_define")</f>
        <v>SB1DCSDRVR_F_DCS_CFG__0_define</v>
      </c>
      <c r="AW36" s="4" t="str">
        <f t="shared" ref="AW36:AW40" si="176">IF(ISBLANK($AW$13),"",$AW$13)</f>
        <v>3200,3600</v>
      </c>
      <c r="AX36" s="124" t="str">
        <f t="shared" ref="AX36:AX40" si="177">IF(ISBLANK($AX$13),"",$AX$13)</f>
        <v>3200,3600</v>
      </c>
    </row>
    <row r="37" spans="1:50" x14ac:dyDescent="0.25">
      <c r="A37" s="88"/>
      <c r="B37" s="87" t="s">
        <v>395</v>
      </c>
      <c r="C37" s="87"/>
      <c r="D37" s="87"/>
      <c r="E37" s="73" t="s">
        <v>60</v>
      </c>
      <c r="F37" s="4" t="str">
        <f t="shared" si="133"/>
        <v>200R</v>
      </c>
      <c r="G37" s="4" t="str">
        <f t="shared" si="134"/>
        <v>400R</v>
      </c>
      <c r="H37" s="4" t="str">
        <f t="shared" si="135"/>
        <v>100R</v>
      </c>
      <c r="I37" s="4" t="str">
        <f t="shared" si="136"/>
        <v>CROSS_CONNECTED</v>
      </c>
      <c r="J37" s="4" t="str">
        <f t="shared" si="137"/>
        <v>STB</v>
      </c>
      <c r="K37" s="4" t="str">
        <f t="shared" si="138"/>
        <v/>
      </c>
      <c r="L37" s="4" t="str">
        <f t="shared" si="139"/>
        <v/>
      </c>
      <c r="M37" s="4" t="str">
        <f t="shared" si="140"/>
        <v/>
      </c>
      <c r="N37" s="4" t="str">
        <f t="shared" si="141"/>
        <v/>
      </c>
      <c r="O37" s="4" t="str">
        <f t="shared" si="142"/>
        <v/>
      </c>
      <c r="P37" s="4" t="str">
        <f t="shared" si="143"/>
        <v/>
      </c>
      <c r="Q37" s="4" t="str">
        <f t="shared" si="144"/>
        <v>FDC</v>
      </c>
      <c r="R37" s="4" t="str">
        <f t="shared" si="145"/>
        <v/>
      </c>
      <c r="S37" s="4" t="str">
        <f t="shared" si="146"/>
        <v/>
      </c>
      <c r="T37" s="4" t="str">
        <f t="shared" si="147"/>
        <v/>
      </c>
      <c r="U37" s="4" t="str">
        <f t="shared" si="148"/>
        <v>0</v>
      </c>
      <c r="V37" s="4" t="str">
        <f t="shared" si="149"/>
        <v>1</v>
      </c>
      <c r="W37" s="4" t="str">
        <f t="shared" si="150"/>
        <v>ACU_SRS_2</v>
      </c>
      <c r="X37" s="4" t="str">
        <f t="shared" si="151"/>
        <v/>
      </c>
      <c r="Y37" s="4" t="str">
        <f t="shared" si="152"/>
        <v>0x00</v>
      </c>
      <c r="Z37" s="4" t="str">
        <f t="shared" si="153"/>
        <v>0x01</v>
      </c>
      <c r="AA37" s="4" t="str">
        <f t="shared" si="154"/>
        <v>SB1DCSDRVR_F_DCS_CROSS_CONNECT__0_define</v>
      </c>
      <c r="AB37" s="4" t="str">
        <f t="shared" si="155"/>
        <v>3200,3600</v>
      </c>
      <c r="AC37" s="4" t="str">
        <f t="shared" si="156"/>
        <v>3200,3600</v>
      </c>
      <c r="AD37" s="4" t="str">
        <f t="shared" si="157"/>
        <v>SB1DCSDRVR_F_DCS_SHT_PLUS__0_define</v>
      </c>
      <c r="AE37" s="4" t="str">
        <f t="shared" si="158"/>
        <v>3200,3600</v>
      </c>
      <c r="AF37" s="4" t="str">
        <f t="shared" si="159"/>
        <v>3200,3600</v>
      </c>
      <c r="AG37" s="4" t="str">
        <f t="shared" si="160"/>
        <v>SB1DCSDRVR_F_DCS_SHT_GND__0_define</v>
      </c>
      <c r="AH37" s="4" t="str">
        <f t="shared" si="161"/>
        <v>3200,3600</v>
      </c>
      <c r="AI37" s="4" t="str">
        <f t="shared" si="162"/>
        <v>3200,3600</v>
      </c>
      <c r="AJ37" s="4" t="str">
        <f t="shared" si="163"/>
        <v>SB1DCSDRVR_F_DCS_TOO_HIGH__0_define</v>
      </c>
      <c r="AK37" s="4" t="str">
        <f t="shared" si="164"/>
        <v>3200,3600</v>
      </c>
      <c r="AL37" s="4" t="str">
        <f t="shared" si="165"/>
        <v>3200,3600</v>
      </c>
      <c r="AM37" s="4" t="str">
        <f t="shared" si="166"/>
        <v>SB1DCSDRVR_F_DCS_TOO_LOW__0_define</v>
      </c>
      <c r="AN37" s="4" t="str">
        <f t="shared" si="167"/>
        <v>3200,3600</v>
      </c>
      <c r="AO37" s="4" t="str">
        <f t="shared" si="168"/>
        <v>3200,3600</v>
      </c>
      <c r="AP37" s="4" t="str">
        <f t="shared" si="169"/>
        <v>SB1DCSDRVR_F_DCS_BAD_SENSOR__0_define</v>
      </c>
      <c r="AQ37" s="4" t="str">
        <f t="shared" si="170"/>
        <v>3200,3600</v>
      </c>
      <c r="AR37" s="4" t="str">
        <f t="shared" si="171"/>
        <v>3200,3600</v>
      </c>
      <c r="AS37" s="4" t="str">
        <f t="shared" si="172"/>
        <v>SB1DCSDRVR_F_DCS_OPEN__0_define</v>
      </c>
      <c r="AT37" s="4" t="str">
        <f t="shared" si="173"/>
        <v>3200,3600</v>
      </c>
      <c r="AU37" s="4" t="str">
        <f t="shared" si="174"/>
        <v>3200,3600</v>
      </c>
      <c r="AV37" s="4" t="str">
        <f t="shared" si="175"/>
        <v>SB1DCSDRVR_F_DCS_CFG__0_define</v>
      </c>
      <c r="AW37" s="4" t="str">
        <f t="shared" si="176"/>
        <v>3200,3600</v>
      </c>
      <c r="AX37" s="124" t="str">
        <f t="shared" si="177"/>
        <v>3200,3600</v>
      </c>
    </row>
    <row r="38" spans="1:50" x14ac:dyDescent="0.25">
      <c r="A38" s="88"/>
      <c r="B38" s="87" t="s">
        <v>396</v>
      </c>
      <c r="C38" s="87"/>
      <c r="D38" s="87"/>
      <c r="E38" s="73" t="s">
        <v>60</v>
      </c>
      <c r="F38" s="4" t="str">
        <f t="shared" si="133"/>
        <v>200R</v>
      </c>
      <c r="G38" s="4" t="str">
        <f t="shared" si="134"/>
        <v>400R</v>
      </c>
      <c r="H38" s="4" t="str">
        <f t="shared" si="135"/>
        <v>100R</v>
      </c>
      <c r="I38" s="4" t="str">
        <f t="shared" si="136"/>
        <v>CROSS_CONNECTED</v>
      </c>
      <c r="J38" s="4" t="str">
        <f t="shared" si="137"/>
        <v>STB</v>
      </c>
      <c r="K38" s="4" t="str">
        <f t="shared" si="138"/>
        <v/>
      </c>
      <c r="L38" s="4" t="str">
        <f t="shared" si="139"/>
        <v/>
      </c>
      <c r="M38" s="4" t="str">
        <f t="shared" si="140"/>
        <v/>
      </c>
      <c r="N38" s="4" t="str">
        <f t="shared" si="141"/>
        <v/>
      </c>
      <c r="O38" s="4" t="str">
        <f t="shared" si="142"/>
        <v/>
      </c>
      <c r="P38" s="4" t="str">
        <f t="shared" si="143"/>
        <v/>
      </c>
      <c r="Q38" s="4" t="str">
        <f t="shared" si="144"/>
        <v>FDC</v>
      </c>
      <c r="R38" s="4" t="str">
        <f t="shared" si="145"/>
        <v/>
      </c>
      <c r="S38" s="4" t="str">
        <f t="shared" si="146"/>
        <v/>
      </c>
      <c r="T38" s="4" t="str">
        <f t="shared" si="147"/>
        <v/>
      </c>
      <c r="U38" s="4" t="str">
        <f t="shared" si="148"/>
        <v>0</v>
      </c>
      <c r="V38" s="4" t="str">
        <f t="shared" si="149"/>
        <v>1</v>
      </c>
      <c r="W38" s="4" t="str">
        <f t="shared" si="150"/>
        <v>ACU_SRS_2</v>
      </c>
      <c r="X38" s="4" t="str">
        <f t="shared" si="151"/>
        <v/>
      </c>
      <c r="Y38" s="4" t="str">
        <f t="shared" si="152"/>
        <v>0x00</v>
      </c>
      <c r="Z38" s="4" t="str">
        <f t="shared" si="153"/>
        <v>0x01</v>
      </c>
      <c r="AA38" s="4" t="str">
        <f t="shared" si="154"/>
        <v>SB1DCSDRVR_F_DCS_CROSS_CONNECT__0_define</v>
      </c>
      <c r="AB38" s="4" t="str">
        <f t="shared" si="155"/>
        <v>3200,3600</v>
      </c>
      <c r="AC38" s="4" t="str">
        <f t="shared" si="156"/>
        <v>3200,3600</v>
      </c>
      <c r="AD38" s="4" t="str">
        <f t="shared" si="157"/>
        <v>SB1DCSDRVR_F_DCS_SHT_PLUS__0_define</v>
      </c>
      <c r="AE38" s="4" t="str">
        <f t="shared" si="158"/>
        <v>3200,3600</v>
      </c>
      <c r="AF38" s="4" t="str">
        <f t="shared" si="159"/>
        <v>3200,3600</v>
      </c>
      <c r="AG38" s="4" t="str">
        <f t="shared" si="160"/>
        <v>SB1DCSDRVR_F_DCS_SHT_GND__0_define</v>
      </c>
      <c r="AH38" s="4" t="str">
        <f t="shared" si="161"/>
        <v>3200,3600</v>
      </c>
      <c r="AI38" s="4" t="str">
        <f t="shared" si="162"/>
        <v>3200,3600</v>
      </c>
      <c r="AJ38" s="4" t="str">
        <f t="shared" si="163"/>
        <v>SB1DCSDRVR_F_DCS_TOO_HIGH__0_define</v>
      </c>
      <c r="AK38" s="4" t="str">
        <f t="shared" si="164"/>
        <v>3200,3600</v>
      </c>
      <c r="AL38" s="4" t="str">
        <f t="shared" si="165"/>
        <v>3200,3600</v>
      </c>
      <c r="AM38" s="4" t="str">
        <f t="shared" si="166"/>
        <v>SB1DCSDRVR_F_DCS_TOO_LOW__0_define</v>
      </c>
      <c r="AN38" s="4" t="str">
        <f t="shared" si="167"/>
        <v>3200,3600</v>
      </c>
      <c r="AO38" s="4" t="str">
        <f t="shared" si="168"/>
        <v>3200,3600</v>
      </c>
      <c r="AP38" s="4" t="str">
        <f t="shared" si="169"/>
        <v>SB1DCSDRVR_F_DCS_BAD_SENSOR__0_define</v>
      </c>
      <c r="AQ38" s="4" t="str">
        <f t="shared" si="170"/>
        <v>3200,3600</v>
      </c>
      <c r="AR38" s="4" t="str">
        <f t="shared" si="171"/>
        <v>3200,3600</v>
      </c>
      <c r="AS38" s="4" t="str">
        <f t="shared" si="172"/>
        <v>SB1DCSDRVR_F_DCS_OPEN__0_define</v>
      </c>
      <c r="AT38" s="4" t="str">
        <f t="shared" si="173"/>
        <v>3200,3600</v>
      </c>
      <c r="AU38" s="4" t="str">
        <f t="shared" si="174"/>
        <v>3200,3600</v>
      </c>
      <c r="AV38" s="4" t="str">
        <f t="shared" si="175"/>
        <v>SB1DCSDRVR_F_DCS_CFG__0_define</v>
      </c>
      <c r="AW38" s="4" t="str">
        <f t="shared" si="176"/>
        <v>3200,3600</v>
      </c>
      <c r="AX38" s="124" t="str">
        <f t="shared" si="177"/>
        <v>3200,3600</v>
      </c>
    </row>
    <row r="39" spans="1:50" x14ac:dyDescent="0.25">
      <c r="A39" s="88"/>
      <c r="B39" s="87" t="s">
        <v>397</v>
      </c>
      <c r="C39" s="87"/>
      <c r="D39" s="87"/>
      <c r="E39" s="73" t="s">
        <v>60</v>
      </c>
      <c r="F39" s="4" t="str">
        <f t="shared" si="133"/>
        <v>200R</v>
      </c>
      <c r="G39" s="4" t="str">
        <f t="shared" si="134"/>
        <v>400R</v>
      </c>
      <c r="H39" s="4" t="str">
        <f t="shared" si="135"/>
        <v>100R</v>
      </c>
      <c r="I39" s="4" t="str">
        <f t="shared" si="136"/>
        <v>CROSS_CONNECTED</v>
      </c>
      <c r="J39" s="4" t="str">
        <f t="shared" si="137"/>
        <v>STB</v>
      </c>
      <c r="K39" s="4" t="str">
        <f t="shared" si="138"/>
        <v/>
      </c>
      <c r="L39" s="4" t="str">
        <f t="shared" si="139"/>
        <v/>
      </c>
      <c r="M39" s="4" t="str">
        <f t="shared" si="140"/>
        <v/>
      </c>
      <c r="N39" s="4" t="str">
        <f t="shared" si="141"/>
        <v/>
      </c>
      <c r="O39" s="4" t="str">
        <f t="shared" si="142"/>
        <v/>
      </c>
      <c r="P39" s="4" t="str">
        <f t="shared" si="143"/>
        <v/>
      </c>
      <c r="Q39" s="4" t="str">
        <f t="shared" si="144"/>
        <v>FDC</v>
      </c>
      <c r="R39" s="4" t="str">
        <f t="shared" si="145"/>
        <v/>
      </c>
      <c r="S39" s="4" t="str">
        <f t="shared" si="146"/>
        <v/>
      </c>
      <c r="T39" s="4" t="str">
        <f t="shared" si="147"/>
        <v/>
      </c>
      <c r="U39" s="4" t="str">
        <f t="shared" si="148"/>
        <v>0</v>
      </c>
      <c r="V39" s="4" t="str">
        <f t="shared" si="149"/>
        <v>1</v>
      </c>
      <c r="W39" s="4" t="str">
        <f t="shared" si="150"/>
        <v>ACU_SRS_2</v>
      </c>
      <c r="X39" s="4" t="str">
        <f t="shared" si="151"/>
        <v/>
      </c>
      <c r="Y39" s="4" t="str">
        <f t="shared" si="152"/>
        <v>0x00</v>
      </c>
      <c r="Z39" s="4" t="str">
        <f t="shared" si="153"/>
        <v>0x01</v>
      </c>
      <c r="AA39" s="4" t="str">
        <f t="shared" si="154"/>
        <v>SB1DCSDRVR_F_DCS_CROSS_CONNECT__0_define</v>
      </c>
      <c r="AB39" s="4" t="str">
        <f t="shared" si="155"/>
        <v>3200,3600</v>
      </c>
      <c r="AC39" s="4" t="str">
        <f t="shared" si="156"/>
        <v>3200,3600</v>
      </c>
      <c r="AD39" s="4" t="str">
        <f t="shared" si="157"/>
        <v>SB1DCSDRVR_F_DCS_SHT_PLUS__0_define</v>
      </c>
      <c r="AE39" s="4" t="str">
        <f t="shared" si="158"/>
        <v>3200,3600</v>
      </c>
      <c r="AF39" s="4" t="str">
        <f t="shared" si="159"/>
        <v>3200,3600</v>
      </c>
      <c r="AG39" s="4" t="str">
        <f t="shared" si="160"/>
        <v>SB1DCSDRVR_F_DCS_SHT_GND__0_define</v>
      </c>
      <c r="AH39" s="4" t="str">
        <f t="shared" si="161"/>
        <v>3200,3600</v>
      </c>
      <c r="AI39" s="4" t="str">
        <f t="shared" si="162"/>
        <v>3200,3600</v>
      </c>
      <c r="AJ39" s="4" t="str">
        <f t="shared" si="163"/>
        <v>SB1DCSDRVR_F_DCS_TOO_HIGH__0_define</v>
      </c>
      <c r="AK39" s="4" t="str">
        <f t="shared" si="164"/>
        <v>3200,3600</v>
      </c>
      <c r="AL39" s="4" t="str">
        <f t="shared" si="165"/>
        <v>3200,3600</v>
      </c>
      <c r="AM39" s="4" t="str">
        <f t="shared" si="166"/>
        <v>SB1DCSDRVR_F_DCS_TOO_LOW__0_define</v>
      </c>
      <c r="AN39" s="4" t="str">
        <f t="shared" si="167"/>
        <v>3200,3600</v>
      </c>
      <c r="AO39" s="4" t="str">
        <f t="shared" si="168"/>
        <v>3200,3600</v>
      </c>
      <c r="AP39" s="4" t="str">
        <f t="shared" si="169"/>
        <v>SB1DCSDRVR_F_DCS_BAD_SENSOR__0_define</v>
      </c>
      <c r="AQ39" s="4" t="str">
        <f t="shared" si="170"/>
        <v>3200,3600</v>
      </c>
      <c r="AR39" s="4" t="str">
        <f t="shared" si="171"/>
        <v>3200,3600</v>
      </c>
      <c r="AS39" s="4" t="str">
        <f t="shared" si="172"/>
        <v>SB1DCSDRVR_F_DCS_OPEN__0_define</v>
      </c>
      <c r="AT39" s="4" t="str">
        <f t="shared" si="173"/>
        <v>3200,3600</v>
      </c>
      <c r="AU39" s="4" t="str">
        <f t="shared" si="174"/>
        <v>3200,3600</v>
      </c>
      <c r="AV39" s="4" t="str">
        <f t="shared" si="175"/>
        <v>SB1DCSDRVR_F_DCS_CFG__0_define</v>
      </c>
      <c r="AW39" s="4" t="str">
        <f t="shared" si="176"/>
        <v>3200,3600</v>
      </c>
      <c r="AX39" s="124" t="str">
        <f t="shared" si="177"/>
        <v>3200,3600</v>
      </c>
    </row>
    <row r="40" spans="1:50" ht="15" customHeight="1" x14ac:dyDescent="0.25">
      <c r="A40" s="88"/>
      <c r="B40" s="87" t="s">
        <v>398</v>
      </c>
      <c r="C40" s="87"/>
      <c r="D40" s="87"/>
      <c r="E40" s="73" t="s">
        <v>60</v>
      </c>
      <c r="F40" s="4" t="str">
        <f t="shared" si="133"/>
        <v>200R</v>
      </c>
      <c r="G40" s="4" t="str">
        <f t="shared" si="134"/>
        <v>400R</v>
      </c>
      <c r="H40" s="4" t="str">
        <f t="shared" si="135"/>
        <v>100R</v>
      </c>
      <c r="I40" s="4" t="str">
        <f t="shared" si="136"/>
        <v>CROSS_CONNECTED</v>
      </c>
      <c r="J40" s="4" t="str">
        <f t="shared" si="137"/>
        <v>STB</v>
      </c>
      <c r="K40" s="4" t="str">
        <f t="shared" si="138"/>
        <v/>
      </c>
      <c r="L40" s="4" t="str">
        <f t="shared" si="139"/>
        <v/>
      </c>
      <c r="M40" s="4" t="str">
        <f t="shared" si="140"/>
        <v/>
      </c>
      <c r="N40" s="4" t="str">
        <f t="shared" si="141"/>
        <v/>
      </c>
      <c r="O40" s="4" t="str">
        <f t="shared" si="142"/>
        <v/>
      </c>
      <c r="P40" s="4" t="str">
        <f t="shared" si="143"/>
        <v/>
      </c>
      <c r="Q40" s="4" t="str">
        <f t="shared" si="144"/>
        <v>FDC</v>
      </c>
      <c r="R40" s="4" t="str">
        <f t="shared" si="145"/>
        <v/>
      </c>
      <c r="S40" s="4" t="str">
        <f t="shared" si="146"/>
        <v/>
      </c>
      <c r="T40" s="4" t="str">
        <f t="shared" si="147"/>
        <v/>
      </c>
      <c r="U40" s="4" t="str">
        <f t="shared" si="148"/>
        <v>0</v>
      </c>
      <c r="V40" s="4" t="str">
        <f t="shared" si="149"/>
        <v>1</v>
      </c>
      <c r="W40" s="4" t="str">
        <f t="shared" si="150"/>
        <v>ACU_SRS_2</v>
      </c>
      <c r="X40" s="4" t="str">
        <f t="shared" si="151"/>
        <v/>
      </c>
      <c r="Y40" s="4" t="str">
        <f t="shared" si="152"/>
        <v>0x00</v>
      </c>
      <c r="Z40" s="4" t="str">
        <f t="shared" si="153"/>
        <v>0x01</v>
      </c>
      <c r="AA40" s="4" t="str">
        <f t="shared" si="154"/>
        <v>SB1DCSDRVR_F_DCS_CROSS_CONNECT__0_define</v>
      </c>
      <c r="AB40" s="4" t="str">
        <f t="shared" si="155"/>
        <v>3200,3600</v>
      </c>
      <c r="AC40" s="4" t="str">
        <f t="shared" si="156"/>
        <v>3200,3600</v>
      </c>
      <c r="AD40" s="4" t="str">
        <f t="shared" si="157"/>
        <v>SB1DCSDRVR_F_DCS_SHT_PLUS__0_define</v>
      </c>
      <c r="AE40" s="4" t="str">
        <f t="shared" si="158"/>
        <v>3200,3600</v>
      </c>
      <c r="AF40" s="4" t="str">
        <f t="shared" si="159"/>
        <v>3200,3600</v>
      </c>
      <c r="AG40" s="4" t="str">
        <f t="shared" si="160"/>
        <v>SB1DCSDRVR_F_DCS_SHT_GND__0_define</v>
      </c>
      <c r="AH40" s="4" t="str">
        <f t="shared" si="161"/>
        <v>3200,3600</v>
      </c>
      <c r="AI40" s="4" t="str">
        <f t="shared" si="162"/>
        <v>3200,3600</v>
      </c>
      <c r="AJ40" s="4" t="str">
        <f t="shared" si="163"/>
        <v>SB1DCSDRVR_F_DCS_TOO_HIGH__0_define</v>
      </c>
      <c r="AK40" s="4" t="str">
        <f t="shared" si="164"/>
        <v>3200,3600</v>
      </c>
      <c r="AL40" s="4" t="str">
        <f t="shared" si="165"/>
        <v>3200,3600</v>
      </c>
      <c r="AM40" s="4" t="str">
        <f t="shared" si="166"/>
        <v>SB1DCSDRVR_F_DCS_TOO_LOW__0_define</v>
      </c>
      <c r="AN40" s="4" t="str">
        <f t="shared" si="167"/>
        <v>3200,3600</v>
      </c>
      <c r="AO40" s="4" t="str">
        <f t="shared" si="168"/>
        <v>3200,3600</v>
      </c>
      <c r="AP40" s="4" t="str">
        <f t="shared" si="169"/>
        <v>SB1DCSDRVR_F_DCS_BAD_SENSOR__0_define</v>
      </c>
      <c r="AQ40" s="4" t="str">
        <f t="shared" si="170"/>
        <v>3200,3600</v>
      </c>
      <c r="AR40" s="4" t="str">
        <f t="shared" si="171"/>
        <v>3200,3600</v>
      </c>
      <c r="AS40" s="4" t="str">
        <f t="shared" si="172"/>
        <v>SB1DCSDRVR_F_DCS_OPEN__0_define</v>
      </c>
      <c r="AT40" s="4" t="str">
        <f t="shared" si="173"/>
        <v>3200,3600</v>
      </c>
      <c r="AU40" s="4" t="str">
        <f t="shared" si="174"/>
        <v>3200,3600</v>
      </c>
      <c r="AV40" s="4" t="str">
        <f t="shared" si="175"/>
        <v>SB1DCSDRVR_F_DCS_CFG__0_define</v>
      </c>
      <c r="AW40" s="4" t="str">
        <f t="shared" si="176"/>
        <v>3200,3600</v>
      </c>
      <c r="AX40" s="124" t="str">
        <f t="shared" si="177"/>
        <v>3200,3600</v>
      </c>
    </row>
    <row r="41" spans="1:50" ht="14.4" thickBot="1" x14ac:dyDescent="0.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1"/>
    </row>
  </sheetData>
  <mergeCells count="1">
    <mergeCell ref="C12:E12"/>
  </mergeCells>
  <phoneticPr fontId="21" type="noConversion"/>
  <dataValidations count="2">
    <dataValidation type="list" showInputMessage="1" showErrorMessage="1" sqref="E30:E33 E24:E28 E15:E22 E35:E40" xr:uid="{00000000-0002-0000-0200-000000000000}">
      <formula1>"Yes,No"</formula1>
    </dataValidation>
    <dataValidation showDropDown="1" showInputMessage="1" showErrorMessage="1" sqref="F35:AX40 F30:AX33 F24:AX28 F12:AX12 Y15:AX22 Q22:V22 W20:X22 F15:P22 I13" xr:uid="{5F6AEB82-6D41-4CCC-845C-65E6211FA573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7"/>
  <sheetViews>
    <sheetView workbookViewId="0">
      <selection sqref="A1:A3"/>
    </sheetView>
  </sheetViews>
  <sheetFormatPr defaultColWidth="8.6640625" defaultRowHeight="13.8" x14ac:dyDescent="0.25"/>
  <cols>
    <col min="1" max="1" width="25.88671875" style="9" customWidth="1"/>
    <col min="2" max="2" width="20.6640625" style="9" customWidth="1"/>
    <col min="3" max="3" width="16.6640625" style="9" customWidth="1"/>
    <col min="4" max="4" width="12.109375" style="9" customWidth="1"/>
    <col min="5" max="5" width="13.6640625" style="9" customWidth="1"/>
    <col min="6" max="6" width="15.6640625" style="9" customWidth="1"/>
    <col min="7" max="7" width="19" style="9" customWidth="1"/>
    <col min="8" max="8" width="15.5546875" style="9" customWidth="1"/>
    <col min="9" max="9" width="11.6640625" style="9" customWidth="1"/>
    <col min="10" max="10" width="49.6640625" style="9" customWidth="1"/>
    <col min="11" max="11" width="20.44140625" style="9" customWidth="1"/>
    <col min="12" max="12" width="16.44140625" style="9" customWidth="1"/>
    <col min="13" max="13" width="49.44140625" style="9" customWidth="1"/>
    <col min="14" max="14" width="14.6640625" style="9" customWidth="1"/>
    <col min="15" max="15" width="17" style="9" customWidth="1"/>
    <col min="16" max="16" width="42" style="9" customWidth="1"/>
    <col min="17" max="17" width="13.5546875" style="9" customWidth="1"/>
    <col min="18" max="18" width="16.44140625" style="9" customWidth="1"/>
    <col min="19" max="19" width="16" style="9" customWidth="1"/>
    <col min="20" max="20" width="54" style="9" customWidth="1"/>
    <col min="21" max="21" width="16.44140625" style="9" customWidth="1"/>
    <col min="22" max="22" width="16" style="9" customWidth="1"/>
    <col min="23" max="16384" width="8.6640625" style="9"/>
  </cols>
  <sheetData>
    <row r="1" spans="1:33" s="7" customFormat="1" x14ac:dyDescent="0.25">
      <c r="A1" s="13" t="s">
        <v>456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J1" s="6"/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s="7" customFormat="1" ht="14.4" customHeight="1" thickBot="1" x14ac:dyDescent="0.3">
      <c r="A2" s="88" t="s">
        <v>454</v>
      </c>
      <c r="B2" s="12" t="s">
        <v>215</v>
      </c>
      <c r="C2" s="83" t="s">
        <v>0</v>
      </c>
      <c r="D2" s="83" t="s">
        <v>418</v>
      </c>
      <c r="E2" s="83"/>
      <c r="F2" s="83"/>
      <c r="G2" s="22" t="s">
        <v>8</v>
      </c>
      <c r="H2" s="22" t="s">
        <v>12</v>
      </c>
    </row>
    <row r="3" spans="1:33" s="7" customFormat="1" ht="14.4" thickBot="1" x14ac:dyDescent="0.3">
      <c r="A3" s="89" t="s">
        <v>455</v>
      </c>
    </row>
    <row r="4" spans="1:33" s="7" customFormat="1" x14ac:dyDescent="0.25"/>
    <row r="5" spans="1:33" s="7" customFormat="1" x14ac:dyDescent="0.25"/>
    <row r="6" spans="1:33" s="7" customFormat="1" x14ac:dyDescent="0.25"/>
    <row r="7" spans="1:33" s="7" customFormat="1" x14ac:dyDescent="0.25"/>
    <row r="8" spans="1:33" s="7" customFormat="1" x14ac:dyDescent="0.25"/>
    <row r="9" spans="1:33" s="7" customFormat="1" x14ac:dyDescent="0.25"/>
    <row r="10" spans="1:33" s="7" customFormat="1" ht="14.4" customHeight="1" thickBot="1" x14ac:dyDescent="0.3"/>
    <row r="11" spans="1:33" ht="17.399999999999999" customHeight="1" x14ac:dyDescent="0.3">
      <c r="A11" s="16"/>
      <c r="B11" s="80" t="s">
        <v>15</v>
      </c>
      <c r="C11" s="201" t="s">
        <v>16</v>
      </c>
      <c r="D11" s="202"/>
      <c r="E11" s="202"/>
      <c r="F11" s="82" t="str">
        <f>IF(ISBLANK($F$12),"",$F$12)</f>
        <v>INHERENT</v>
      </c>
      <c r="G11" s="82" t="str">
        <f>IF(ISBLANK($G$12),"",$G$12)</f>
        <v>BUSS_HI_ON</v>
      </c>
      <c r="H11" s="82" t="str">
        <f>IF(ISBLANK($H$12),"",$H$12)</f>
        <v>BUSS_Lo_ON</v>
      </c>
      <c r="I11" s="82" t="str">
        <f>IF(ISBLANK($I$12),"",$I$12)</f>
        <v>OPEN</v>
      </c>
      <c r="J11" s="82" t="str">
        <f>IF(ISBLANK($J$12),"",$J$12&amp;D11&amp;"_0_define")</f>
        <v>LOOPSMGR_F_LOP_SHT_TO_PLUS__0_define</v>
      </c>
      <c r="K11" s="82" t="str">
        <f>IF(ISBLANK($K$12),"",$K$12)</f>
        <v>3200,3500</v>
      </c>
      <c r="L11" s="82" t="str">
        <f>IF(ISBLANK($L$12),"",$L$12)</f>
        <v>3200,3500</v>
      </c>
      <c r="M11" s="82" t="str">
        <f>IF(ISBLANK($M$12),"",$M$12&amp;D11&amp;"_0_define")</f>
        <v>LOOPSMGR_F_LOP_SHT_TO_GND__0_define</v>
      </c>
      <c r="N11" s="82" t="str">
        <f>IF(ISBLANK($N$12),"",$N$12)</f>
        <v>3200,3500</v>
      </c>
      <c r="O11" s="82" t="str">
        <f>IF(ISBLANK($O$12),"",$O$12)</f>
        <v>3200,3500</v>
      </c>
      <c r="P11" s="82" t="str">
        <f>IF(ISBLANK($P$12),"",$P$12&amp;"_0_define")</f>
        <v>LOOPSMGR_F_LOP_OPEN__0_define</v>
      </c>
      <c r="Q11" s="82" t="str">
        <f>IF(ISBLANK($Q$12),"",$Q$12)</f>
        <v>3200,3500</v>
      </c>
      <c r="R11" s="82" t="str">
        <f>IF(ISBLANK($R$12),"",$R$12)</f>
        <v>3200,3500</v>
      </c>
    </row>
    <row r="12" spans="1:33" s="7" customFormat="1" ht="17.399999999999999" customHeight="1" x14ac:dyDescent="0.3">
      <c r="A12" s="17"/>
      <c r="B12" s="81" t="s">
        <v>17</v>
      </c>
      <c r="C12" s="19"/>
      <c r="D12" s="19"/>
      <c r="E12" s="18"/>
      <c r="F12" s="72" t="s">
        <v>18</v>
      </c>
      <c r="G12" s="78" t="s">
        <v>20</v>
      </c>
      <c r="H12" s="78" t="s">
        <v>21</v>
      </c>
      <c r="I12" s="72" t="s">
        <v>24</v>
      </c>
      <c r="J12" s="79" t="s">
        <v>27</v>
      </c>
      <c r="K12" s="79" t="s">
        <v>402</v>
      </c>
      <c r="L12" s="79" t="s">
        <v>402</v>
      </c>
      <c r="M12" s="79" t="s">
        <v>28</v>
      </c>
      <c r="N12" s="79" t="s">
        <v>402</v>
      </c>
      <c r="O12" s="79" t="s">
        <v>402</v>
      </c>
      <c r="P12" s="79" t="s">
        <v>31</v>
      </c>
      <c r="Q12" s="79" t="s">
        <v>402</v>
      </c>
      <c r="R12" s="79" t="s">
        <v>402</v>
      </c>
    </row>
    <row r="13" spans="1:33" x14ac:dyDescent="0.25">
      <c r="A13" s="20" t="s">
        <v>33</v>
      </c>
      <c r="B13" s="21" t="s">
        <v>0</v>
      </c>
      <c r="C13" s="21" t="s">
        <v>34</v>
      </c>
      <c r="D13" s="21" t="s">
        <v>35</v>
      </c>
      <c r="E13" s="21" t="s">
        <v>36</v>
      </c>
      <c r="F13" s="22" t="s">
        <v>37</v>
      </c>
      <c r="G13" s="22" t="s">
        <v>8</v>
      </c>
      <c r="H13" s="22" t="s">
        <v>9</v>
      </c>
      <c r="I13" s="22" t="s">
        <v>12</v>
      </c>
      <c r="J13" s="22" t="s">
        <v>41</v>
      </c>
      <c r="K13" s="22" t="s">
        <v>42</v>
      </c>
      <c r="L13" s="22" t="s">
        <v>43</v>
      </c>
      <c r="M13" s="22" t="s">
        <v>44</v>
      </c>
      <c r="N13" s="22" t="s">
        <v>45</v>
      </c>
      <c r="O13" s="22" t="s">
        <v>46</v>
      </c>
      <c r="P13" s="22" t="s">
        <v>53</v>
      </c>
      <c r="Q13" s="22" t="s">
        <v>54</v>
      </c>
      <c r="R13" s="22" t="s">
        <v>55</v>
      </c>
    </row>
    <row r="14" spans="1:33" x14ac:dyDescent="0.25">
      <c r="A14" s="71" t="s">
        <v>417</v>
      </c>
      <c r="B14" s="72" t="s">
        <v>418</v>
      </c>
      <c r="C14" s="72" t="s">
        <v>347</v>
      </c>
      <c r="D14" s="73" t="s">
        <v>348</v>
      </c>
      <c r="E14" s="72" t="s">
        <v>349</v>
      </c>
      <c r="F14" s="4" t="s">
        <v>347</v>
      </c>
      <c r="G14" s="4" t="s">
        <v>350</v>
      </c>
      <c r="H14" s="4" t="s">
        <v>351</v>
      </c>
      <c r="I14" s="4" t="s">
        <v>352</v>
      </c>
      <c r="J14" s="4" t="str">
        <f>IF(ISBLANK($J$12),"",$J$12&amp;D14&amp;"_0_define")</f>
        <v>LOOPSMGR_F_LOP_SHT_TO_PLUS_0_0_define</v>
      </c>
      <c r="K14" s="4" t="str">
        <f>IF(ISBLANK($K$12),"",$K$12)</f>
        <v>3200,3500</v>
      </c>
      <c r="L14" s="4" t="str">
        <f>IF(ISBLANK($L$12),"",$L$12)</f>
        <v>3200,3500</v>
      </c>
      <c r="M14" s="4" t="str">
        <f>IF(ISBLANK($M$12),"",$M$12&amp;D14&amp;"_0_define")</f>
        <v>LOOPSMGR_F_LOP_SHT_TO_GND_0_0_define</v>
      </c>
      <c r="N14" s="4" t="str">
        <f>IF(ISBLANK($N$12),"",$N$12)</f>
        <v>3200,3500</v>
      </c>
      <c r="O14" s="4" t="str">
        <f>IF(ISBLANK($O$12),"",$O$12)</f>
        <v>3200,3500</v>
      </c>
      <c r="P14" s="4" t="str">
        <f>IF(ISBLANK($P$12),"",$P$12&amp;D14&amp;"_0_define")</f>
        <v>LOOPSMGR_F_LOP_OPEN_0_0_define</v>
      </c>
      <c r="Q14" s="4" t="str">
        <f>IF(ISBLANK($Q$12),"",$Q$12)</f>
        <v>3200,3500</v>
      </c>
      <c r="R14" s="4" t="str">
        <f>IF(ISBLANK($R$12),"",$R$12)</f>
        <v>3200,3500</v>
      </c>
    </row>
    <row r="15" spans="1:33" x14ac:dyDescent="0.25">
      <c r="A15" s="8"/>
      <c r="B15" s="8"/>
      <c r="C15" s="8"/>
      <c r="D15" s="10"/>
      <c r="E15" s="8"/>
      <c r="F15" s="8"/>
      <c r="G15" s="8"/>
      <c r="K15" s="8"/>
      <c r="L15" s="8"/>
      <c r="M15" s="8"/>
      <c r="N15" s="8"/>
      <c r="O15" s="8"/>
      <c r="P15" s="8"/>
      <c r="R15" s="8"/>
      <c r="S15" s="8"/>
      <c r="U15" s="8"/>
      <c r="V15" s="8"/>
    </row>
    <row r="16" spans="1:33" x14ac:dyDescent="0.25">
      <c r="A16" s="8"/>
      <c r="B16" s="8"/>
      <c r="C16" s="8"/>
      <c r="D16" s="10"/>
      <c r="E16" s="8"/>
      <c r="F16" s="8"/>
      <c r="G16" s="8"/>
      <c r="K16" s="8"/>
      <c r="L16" s="8"/>
      <c r="M16" s="8"/>
      <c r="N16" s="8"/>
      <c r="O16" s="8"/>
      <c r="P16" s="8"/>
      <c r="R16" s="8"/>
      <c r="S16" s="8"/>
      <c r="U16" s="8"/>
      <c r="V16" s="8"/>
    </row>
    <row r="17" spans="1:22" x14ac:dyDescent="0.25">
      <c r="A17" s="8"/>
      <c r="B17" s="8"/>
      <c r="C17" s="8"/>
      <c r="D17" s="10"/>
      <c r="E17" s="8"/>
      <c r="F17" s="8"/>
      <c r="G17" s="8"/>
      <c r="K17" s="8"/>
      <c r="L17" s="8"/>
      <c r="M17" s="8"/>
      <c r="N17" s="8"/>
      <c r="O17" s="8"/>
      <c r="P17" s="8"/>
      <c r="R17" s="8"/>
      <c r="S17" s="8"/>
      <c r="U17" s="8"/>
      <c r="V17" s="8"/>
    </row>
  </sheetData>
  <mergeCells count="1">
    <mergeCell ref="C11:E11"/>
  </mergeCells>
  <phoneticPr fontId="21" type="noConversion"/>
  <conditionalFormatting sqref="C13:R13">
    <cfRule type="duplicateValues" dxfId="19" priority="6"/>
  </conditionalFormatting>
  <conditionalFormatting sqref="B14:B17">
    <cfRule type="duplicateValues" dxfId="18" priority="28"/>
    <cfRule type="duplicateValues" dxfId="17" priority="29"/>
  </conditionalFormatting>
  <conditionalFormatting sqref="G2">
    <cfRule type="duplicateValues" dxfId="16" priority="2"/>
  </conditionalFormatting>
  <conditionalFormatting sqref="H2">
    <cfRule type="duplicateValues" dxfId="15" priority="1"/>
  </conditionalFormatting>
  <dataValidations count="1">
    <dataValidation showDropDown="1" showInputMessage="1" showErrorMessage="1" sqref="F11:F12 G12:I12 G11:R11 A15:V17 A14:R14" xr:uid="{6EF3874D-C2E5-4A85-BBC1-FD92CEDAC794}"/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7"/>
  <sheetViews>
    <sheetView workbookViewId="0">
      <selection sqref="A1:A3"/>
    </sheetView>
  </sheetViews>
  <sheetFormatPr defaultColWidth="8.6640625" defaultRowHeight="13.8" x14ac:dyDescent="0.25"/>
  <cols>
    <col min="1" max="1" width="25.88671875" style="9" customWidth="1"/>
    <col min="2" max="2" width="20.6640625" style="9" customWidth="1"/>
    <col min="3" max="3" width="16.6640625" style="9" customWidth="1"/>
    <col min="4" max="4" width="12.109375" style="9" customWidth="1"/>
    <col min="5" max="5" width="13.6640625" style="9" customWidth="1"/>
    <col min="6" max="6" width="15.6640625" style="9" customWidth="1"/>
    <col min="7" max="7" width="19" style="9" customWidth="1"/>
    <col min="8" max="8" width="15.5546875" style="9" customWidth="1"/>
    <col min="9" max="9" width="11.6640625" style="9" customWidth="1"/>
    <col min="10" max="10" width="49.6640625" style="9" customWidth="1"/>
    <col min="11" max="11" width="20.44140625" style="9" customWidth="1"/>
    <col min="12" max="12" width="16.44140625" style="9" customWidth="1"/>
    <col min="13" max="13" width="49.44140625" style="9" customWidth="1"/>
    <col min="14" max="14" width="14.6640625" style="9" customWidth="1"/>
    <col min="15" max="15" width="17" style="9" customWidth="1"/>
    <col min="16" max="16" width="42" style="9" customWidth="1"/>
    <col min="17" max="17" width="13.5546875" style="9" customWidth="1"/>
    <col min="18" max="18" width="16.44140625" style="9" customWidth="1"/>
    <col min="19" max="19" width="16" style="9" customWidth="1"/>
    <col min="20" max="20" width="54" style="9" customWidth="1"/>
    <col min="21" max="21" width="16.44140625" style="9" customWidth="1"/>
    <col min="22" max="22" width="16" style="9" customWidth="1"/>
    <col min="23" max="16384" width="8.6640625" style="9"/>
  </cols>
  <sheetData>
    <row r="1" spans="1:33" s="7" customFormat="1" x14ac:dyDescent="0.25">
      <c r="A1" s="13" t="s">
        <v>456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J1" s="6"/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s="7" customFormat="1" ht="14.4" customHeight="1" thickBot="1" x14ac:dyDescent="0.3">
      <c r="A2" s="88" t="s">
        <v>454</v>
      </c>
      <c r="B2" s="12" t="s">
        <v>215</v>
      </c>
      <c r="C2" s="83" t="s">
        <v>0</v>
      </c>
      <c r="D2" s="83" t="s">
        <v>418</v>
      </c>
      <c r="E2" s="83"/>
      <c r="F2" s="83"/>
      <c r="G2" s="22" t="s">
        <v>8</v>
      </c>
      <c r="H2" s="22" t="s">
        <v>12</v>
      </c>
    </row>
    <row r="3" spans="1:33" s="7" customFormat="1" ht="14.4" thickBot="1" x14ac:dyDescent="0.3">
      <c r="A3" s="89" t="s">
        <v>455</v>
      </c>
    </row>
    <row r="4" spans="1:33" s="7" customFormat="1" x14ac:dyDescent="0.25"/>
    <row r="5" spans="1:33" s="7" customFormat="1" x14ac:dyDescent="0.25"/>
    <row r="6" spans="1:33" s="7" customFormat="1" x14ac:dyDescent="0.25"/>
    <row r="7" spans="1:33" s="7" customFormat="1" x14ac:dyDescent="0.25"/>
    <row r="8" spans="1:33" s="7" customFormat="1" x14ac:dyDescent="0.25"/>
    <row r="9" spans="1:33" s="7" customFormat="1" x14ac:dyDescent="0.25"/>
    <row r="10" spans="1:33" s="7" customFormat="1" ht="14.4" customHeight="1" thickBot="1" x14ac:dyDescent="0.3"/>
    <row r="11" spans="1:33" ht="17.399999999999999" customHeight="1" x14ac:dyDescent="0.3">
      <c r="A11" s="16"/>
      <c r="B11" s="80" t="s">
        <v>15</v>
      </c>
      <c r="C11" s="201" t="s">
        <v>16</v>
      </c>
      <c r="D11" s="202"/>
      <c r="E11" s="202"/>
      <c r="F11" s="82" t="str">
        <f>IF(ISBLANK($F$12),"",$F$12)</f>
        <v>INHERENT</v>
      </c>
      <c r="G11" s="82" t="str">
        <f>IF(ISBLANK($G$12),"",$G$12)</f>
        <v>BUSS_HI_ON</v>
      </c>
      <c r="H11" s="82" t="str">
        <f>IF(ISBLANK($H$12),"",$H$12)</f>
        <v>BUSS_Lo_ON</v>
      </c>
      <c r="I11" s="82" t="str">
        <f>IF(ISBLANK($I$12),"",$I$12)</f>
        <v>OPEN</v>
      </c>
      <c r="J11" s="82" t="str">
        <f>IF(ISBLANK($J$12),"",$J$12&amp;D11&amp;"_0_define")</f>
        <v>LOOPSMGR_F_LOP_SHT_TO_PLUS__0_define</v>
      </c>
      <c r="K11" s="82" t="str">
        <f>IF(ISBLANK($K$12),"",$K$12)</f>
        <v>3200,3500</v>
      </c>
      <c r="L11" s="82" t="str">
        <f>IF(ISBLANK($L$12),"",$L$12)</f>
        <v>3200,3500</v>
      </c>
      <c r="M11" s="82" t="str">
        <f>IF(ISBLANK($M$12),"",$M$12&amp;D11&amp;"_0_define")</f>
        <v>LOOPSMGR_F_LOP_SHT_TO_GND__0_define</v>
      </c>
      <c r="N11" s="82" t="str">
        <f>IF(ISBLANK($N$12),"",$N$12)</f>
        <v>3200,3500</v>
      </c>
      <c r="O11" s="82" t="str">
        <f>IF(ISBLANK($O$12),"",$O$12)</f>
        <v>3200,3500</v>
      </c>
      <c r="P11" s="82" t="str">
        <f>IF(ISBLANK($P$12),"",$P$12&amp;"_0_define")</f>
        <v>LOOPSMGR_F_LOP_OPEN__0_define</v>
      </c>
      <c r="Q11" s="82" t="str">
        <f>IF(ISBLANK($Q$12),"",$Q$12)</f>
        <v>3200,3500</v>
      </c>
      <c r="R11" s="82" t="str">
        <f>IF(ISBLANK($R$12),"",$R$12)</f>
        <v>3200,3500</v>
      </c>
    </row>
    <row r="12" spans="1:33" s="7" customFormat="1" ht="17.399999999999999" customHeight="1" x14ac:dyDescent="0.3">
      <c r="A12" s="17"/>
      <c r="B12" s="81" t="s">
        <v>17</v>
      </c>
      <c r="C12" s="19"/>
      <c r="D12" s="19"/>
      <c r="E12" s="18"/>
      <c r="F12" s="72" t="s">
        <v>18</v>
      </c>
      <c r="G12" s="78" t="s">
        <v>20</v>
      </c>
      <c r="H12" s="78" t="s">
        <v>21</v>
      </c>
      <c r="I12" s="72" t="s">
        <v>24</v>
      </c>
      <c r="J12" s="79" t="s">
        <v>27</v>
      </c>
      <c r="K12" s="79" t="s">
        <v>402</v>
      </c>
      <c r="L12" s="79" t="s">
        <v>402</v>
      </c>
      <c r="M12" s="79" t="s">
        <v>28</v>
      </c>
      <c r="N12" s="79" t="s">
        <v>402</v>
      </c>
      <c r="O12" s="79" t="s">
        <v>402</v>
      </c>
      <c r="P12" s="79" t="s">
        <v>31</v>
      </c>
      <c r="Q12" s="79" t="s">
        <v>402</v>
      </c>
      <c r="R12" s="79" t="s">
        <v>402</v>
      </c>
    </row>
    <row r="13" spans="1:33" x14ac:dyDescent="0.25">
      <c r="A13" s="20" t="s">
        <v>33</v>
      </c>
      <c r="B13" s="21" t="s">
        <v>0</v>
      </c>
      <c r="C13" s="21" t="s">
        <v>34</v>
      </c>
      <c r="D13" s="21" t="s">
        <v>35</v>
      </c>
      <c r="E13" s="21" t="s">
        <v>36</v>
      </c>
      <c r="F13" s="22" t="s">
        <v>37</v>
      </c>
      <c r="G13" s="22" t="s">
        <v>8</v>
      </c>
      <c r="H13" s="22" t="s">
        <v>9</v>
      </c>
      <c r="I13" s="22" t="s">
        <v>12</v>
      </c>
      <c r="J13" s="22" t="s">
        <v>41</v>
      </c>
      <c r="K13" s="22" t="s">
        <v>42</v>
      </c>
      <c r="L13" s="22" t="s">
        <v>43</v>
      </c>
      <c r="M13" s="22" t="s">
        <v>44</v>
      </c>
      <c r="N13" s="22" t="s">
        <v>45</v>
      </c>
      <c r="O13" s="22" t="s">
        <v>46</v>
      </c>
      <c r="P13" s="22" t="s">
        <v>53</v>
      </c>
      <c r="Q13" s="22" t="s">
        <v>54</v>
      </c>
      <c r="R13" s="22" t="s">
        <v>55</v>
      </c>
    </row>
    <row r="14" spans="1:33" x14ac:dyDescent="0.25">
      <c r="A14" s="71" t="s">
        <v>417</v>
      </c>
      <c r="B14" s="72" t="s">
        <v>418</v>
      </c>
      <c r="C14" s="72" t="s">
        <v>347</v>
      </c>
      <c r="D14" s="73" t="s">
        <v>250</v>
      </c>
      <c r="E14" s="72" t="s">
        <v>270</v>
      </c>
      <c r="F14" s="4" t="s">
        <v>347</v>
      </c>
      <c r="G14" s="4" t="s">
        <v>350</v>
      </c>
      <c r="H14" s="4" t="s">
        <v>351</v>
      </c>
      <c r="I14" s="4" t="s">
        <v>352</v>
      </c>
      <c r="J14" s="4" t="str">
        <f>IF(ISBLANK($J$12),"",$J$12&amp;D14&amp;"_0_define")</f>
        <v>LOOPSMGR_F_LOP_SHT_TO_PLUS_0_0_define</v>
      </c>
      <c r="K14" s="4" t="str">
        <f>IF(ISBLANK($K$12),"",$K$12)</f>
        <v>3200,3500</v>
      </c>
      <c r="L14" s="4" t="str">
        <f>IF(ISBLANK($L$12),"",$L$12)</f>
        <v>3200,3500</v>
      </c>
      <c r="M14" s="4" t="str">
        <f>IF(ISBLANK($M$12),"",$M$12&amp;D14&amp;"_0_define")</f>
        <v>LOOPSMGR_F_LOP_SHT_TO_GND_0_0_define</v>
      </c>
      <c r="N14" s="4" t="str">
        <f>IF(ISBLANK($N$12),"",$N$12)</f>
        <v>3200,3500</v>
      </c>
      <c r="O14" s="4" t="str">
        <f>IF(ISBLANK($O$12),"",$O$12)</f>
        <v>3200,3500</v>
      </c>
      <c r="P14" s="4" t="str">
        <f>IF(ISBLANK($P$12),"",$P$12&amp;D14&amp;"_0_define")</f>
        <v>LOOPSMGR_F_LOP_OPEN_0_0_define</v>
      </c>
      <c r="Q14" s="4" t="str">
        <f>IF(ISBLANK($Q$12),"",$Q$12)</f>
        <v>3200,3500</v>
      </c>
      <c r="R14" s="4" t="str">
        <f>IF(ISBLANK($R$12),"",$R$12)</f>
        <v>3200,3500</v>
      </c>
    </row>
    <row r="15" spans="1:33" x14ac:dyDescent="0.25">
      <c r="A15" s="8"/>
      <c r="B15" s="8"/>
      <c r="C15" s="8"/>
      <c r="D15" s="10"/>
      <c r="E15" s="8"/>
      <c r="F15" s="8"/>
      <c r="G15" s="8"/>
      <c r="K15" s="8"/>
      <c r="L15" s="8"/>
      <c r="M15" s="8"/>
      <c r="N15" s="8"/>
      <c r="O15" s="8"/>
      <c r="P15" s="8"/>
      <c r="R15" s="8"/>
      <c r="S15" s="8"/>
      <c r="U15" s="8"/>
      <c r="V15" s="8"/>
    </row>
    <row r="16" spans="1:33" x14ac:dyDescent="0.25">
      <c r="A16" s="8"/>
      <c r="B16" s="8"/>
      <c r="C16" s="8"/>
      <c r="D16" s="10"/>
      <c r="E16" s="8"/>
      <c r="F16" s="8"/>
      <c r="G16" s="8"/>
      <c r="K16" s="8"/>
      <c r="L16" s="8"/>
      <c r="M16" s="8"/>
      <c r="N16" s="8"/>
      <c r="O16" s="8"/>
      <c r="P16" s="8"/>
      <c r="R16" s="8"/>
      <c r="S16" s="8"/>
      <c r="U16" s="8"/>
      <c r="V16" s="8"/>
    </row>
    <row r="17" spans="1:22" x14ac:dyDescent="0.25">
      <c r="A17" s="8"/>
      <c r="B17" s="8"/>
      <c r="C17" s="8"/>
      <c r="D17" s="10"/>
      <c r="E17" s="8"/>
      <c r="F17" s="8"/>
      <c r="G17" s="8"/>
      <c r="K17" s="8"/>
      <c r="L17" s="8"/>
      <c r="M17" s="8"/>
      <c r="N17" s="8"/>
      <c r="O17" s="8"/>
      <c r="P17" s="8"/>
      <c r="R17" s="8"/>
      <c r="S17" s="8"/>
      <c r="U17" s="8"/>
      <c r="V17" s="8"/>
    </row>
  </sheetData>
  <mergeCells count="1">
    <mergeCell ref="C11:E11"/>
  </mergeCells>
  <phoneticPr fontId="21" type="noConversion"/>
  <conditionalFormatting sqref="C13:R13">
    <cfRule type="duplicateValues" dxfId="14" priority="3"/>
  </conditionalFormatting>
  <conditionalFormatting sqref="B14:B17">
    <cfRule type="duplicateValues" dxfId="13" priority="4"/>
    <cfRule type="duplicateValues" dxfId="12" priority="5"/>
  </conditionalFormatting>
  <conditionalFormatting sqref="G2">
    <cfRule type="duplicateValues" dxfId="11" priority="2"/>
  </conditionalFormatting>
  <conditionalFormatting sqref="H2">
    <cfRule type="duplicateValues" dxfId="10" priority="1"/>
  </conditionalFormatting>
  <dataValidations count="1">
    <dataValidation showDropDown="1" showInputMessage="1" showErrorMessage="1" sqref="F11:F12 G12:I12 G11:R11 A15:V17 A14:R14" xr:uid="{8C815A60-D727-4A15-9424-FE2AB28865DD}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abSelected="1" zoomScale="85" zoomScaleNormal="85" workbookViewId="0">
      <selection activeCell="K27" sqref="K27"/>
    </sheetView>
  </sheetViews>
  <sheetFormatPr defaultColWidth="8.6640625" defaultRowHeight="13.8" x14ac:dyDescent="0.25"/>
  <cols>
    <col min="1" max="1" width="14.77734375" style="2" customWidth="1"/>
    <col min="2" max="2" width="20.109375" style="2" bestFit="1" customWidth="1"/>
    <col min="3" max="3" width="9.5546875" style="2" customWidth="1"/>
    <col min="4" max="4" width="7.88671875" style="2" bestFit="1" customWidth="1"/>
    <col min="5" max="5" width="9.88671875" style="2" bestFit="1" customWidth="1"/>
    <col min="6" max="7" width="9.88671875" style="2" customWidth="1"/>
    <col min="8" max="8" width="9.88671875" style="2" bestFit="1" customWidth="1"/>
    <col min="9" max="9" width="9.5546875" style="2" bestFit="1" customWidth="1"/>
    <col min="10" max="10" width="35.5546875" style="2" bestFit="1" customWidth="1"/>
    <col min="11" max="11" width="41.44140625" style="2" bestFit="1" customWidth="1"/>
    <col min="12" max="12" width="16.109375" style="2" bestFit="1" customWidth="1"/>
    <col min="13" max="13" width="18.6640625" style="2" bestFit="1" customWidth="1"/>
    <col min="14" max="14" width="15.88671875" style="2" bestFit="1" customWidth="1"/>
    <col min="15" max="15" width="18.44140625" style="2" bestFit="1" customWidth="1"/>
    <col min="16" max="18" width="8.6640625" style="2" customWidth="1"/>
    <col min="19" max="16384" width="8.6640625" style="2"/>
  </cols>
  <sheetData>
    <row r="1" spans="1:15" s="1" customFormat="1" ht="31.95" customHeight="1" x14ac:dyDescent="0.25">
      <c r="A1" s="13" t="s">
        <v>457</v>
      </c>
      <c r="B1" s="37" t="s">
        <v>458</v>
      </c>
      <c r="C1" s="38" t="s">
        <v>459</v>
      </c>
      <c r="D1" s="38" t="s">
        <v>460</v>
      </c>
      <c r="E1" s="38" t="s">
        <v>14</v>
      </c>
      <c r="F1" s="38" t="s">
        <v>461</v>
      </c>
      <c r="G1" s="38" t="s">
        <v>462</v>
      </c>
      <c r="H1" s="38" t="s">
        <v>157</v>
      </c>
      <c r="I1" s="38" t="s">
        <v>210</v>
      </c>
      <c r="J1" s="38" t="s">
        <v>158</v>
      </c>
      <c r="K1" s="38" t="s">
        <v>214</v>
      </c>
      <c r="L1" s="38" t="s">
        <v>220</v>
      </c>
      <c r="M1" s="38" t="s">
        <v>221</v>
      </c>
      <c r="N1" s="38" t="s">
        <v>211</v>
      </c>
      <c r="O1" s="38" t="s">
        <v>212</v>
      </c>
    </row>
    <row r="2" spans="1:15" x14ac:dyDescent="0.25">
      <c r="A2" s="168" t="s">
        <v>266</v>
      </c>
      <c r="B2" s="168" t="s">
        <v>267</v>
      </c>
      <c r="C2" s="168" t="s">
        <v>268</v>
      </c>
      <c r="D2" s="168" t="s">
        <v>92</v>
      </c>
      <c r="E2" s="168" t="s">
        <v>80</v>
      </c>
      <c r="F2" s="168"/>
      <c r="G2" s="168"/>
      <c r="H2" s="1" t="s">
        <v>270</v>
      </c>
      <c r="I2" s="169">
        <v>7</v>
      </c>
      <c r="J2" s="1"/>
      <c r="L2" s="179"/>
      <c r="M2" s="179"/>
      <c r="N2" s="179"/>
      <c r="O2" s="179"/>
    </row>
    <row r="3" spans="1:15" s="1" customFormat="1" x14ac:dyDescent="0.25">
      <c r="A3" s="168" t="s">
        <v>266</v>
      </c>
      <c r="B3" s="168" t="s">
        <v>267</v>
      </c>
      <c r="C3" s="168" t="s">
        <v>268</v>
      </c>
      <c r="D3" s="168" t="s">
        <v>92</v>
      </c>
      <c r="E3" s="168" t="s">
        <v>80</v>
      </c>
      <c r="F3" s="168"/>
      <c r="G3" s="168"/>
      <c r="H3" s="1" t="s">
        <v>270</v>
      </c>
      <c r="I3" s="169">
        <v>7</v>
      </c>
      <c r="J3" s="1" t="s">
        <v>271</v>
      </c>
      <c r="K3" s="1" t="s">
        <v>272</v>
      </c>
      <c r="L3" s="180" t="s">
        <v>381</v>
      </c>
      <c r="M3" s="180" t="s">
        <v>382</v>
      </c>
      <c r="N3" s="180" t="s">
        <v>381</v>
      </c>
      <c r="O3" s="180" t="s">
        <v>382</v>
      </c>
    </row>
    <row r="4" spans="1:15" s="1" customFormat="1" x14ac:dyDescent="0.25">
      <c r="A4" s="168"/>
      <c r="B4" s="168"/>
      <c r="C4" s="168"/>
      <c r="D4" s="168"/>
      <c r="E4" s="168"/>
      <c r="F4" s="168"/>
      <c r="G4" s="168"/>
      <c r="I4" s="169"/>
      <c r="L4" s="180"/>
      <c r="M4" s="180"/>
      <c r="N4" s="180"/>
      <c r="O4" s="180"/>
    </row>
    <row r="5" spans="1:15" s="1" customFormat="1" x14ac:dyDescent="0.25">
      <c r="A5" s="168"/>
      <c r="B5" s="168"/>
      <c r="C5" s="168"/>
      <c r="D5" s="168"/>
      <c r="E5" s="168"/>
      <c r="F5" s="168"/>
      <c r="G5" s="168"/>
      <c r="I5" s="169"/>
      <c r="L5" s="180"/>
      <c r="M5" s="180"/>
      <c r="N5" s="180"/>
      <c r="O5" s="180"/>
    </row>
    <row r="6" spans="1:15" s="1" customFormat="1" x14ac:dyDescent="0.25">
      <c r="A6" s="168"/>
      <c r="B6" s="168"/>
      <c r="C6" s="168"/>
      <c r="D6" s="168"/>
      <c r="E6" s="168"/>
      <c r="F6" s="168"/>
      <c r="G6" s="168"/>
      <c r="I6" s="169"/>
      <c r="L6" s="180"/>
      <c r="M6" s="180"/>
      <c r="N6" s="180"/>
      <c r="O6" s="180"/>
    </row>
    <row r="7" spans="1:15" s="1" customFormat="1" x14ac:dyDescent="0.25">
      <c r="A7" s="168"/>
      <c r="B7" s="168"/>
      <c r="C7" s="168"/>
      <c r="D7" s="168"/>
      <c r="E7" s="168"/>
      <c r="F7" s="168"/>
      <c r="G7" s="168"/>
      <c r="L7" s="180"/>
      <c r="M7" s="180"/>
      <c r="N7" s="180"/>
      <c r="O7" s="180"/>
    </row>
    <row r="8" spans="1:15" s="1" customFormat="1" x14ac:dyDescent="0.25">
      <c r="A8" s="168"/>
      <c r="B8" s="168"/>
      <c r="C8" s="168"/>
      <c r="D8" s="168"/>
      <c r="E8" s="168"/>
      <c r="F8" s="168"/>
      <c r="G8" s="168"/>
      <c r="I8" s="169"/>
      <c r="L8" s="180"/>
      <c r="M8" s="180"/>
      <c r="N8" s="180"/>
      <c r="O8" s="180"/>
    </row>
    <row r="9" spans="1:15" s="1" customFormat="1" x14ac:dyDescent="0.25">
      <c r="A9" s="168"/>
      <c r="B9" s="168"/>
      <c r="C9" s="168"/>
      <c r="D9" s="168"/>
      <c r="E9" s="168"/>
      <c r="F9" s="168"/>
      <c r="G9" s="168"/>
      <c r="I9" s="169"/>
      <c r="L9" s="180"/>
      <c r="M9" s="180"/>
      <c r="N9" s="180"/>
      <c r="O9" s="180"/>
    </row>
    <row r="10" spans="1:15" s="1" customFormat="1" x14ac:dyDescent="0.25">
      <c r="A10" s="168"/>
      <c r="B10" s="168"/>
      <c r="C10" s="168"/>
      <c r="D10" s="168"/>
      <c r="E10" s="168"/>
      <c r="F10" s="168"/>
      <c r="G10" s="168"/>
      <c r="I10" s="169"/>
      <c r="L10" s="180"/>
      <c r="M10" s="180"/>
      <c r="N10" s="180"/>
      <c r="O10" s="180"/>
    </row>
    <row r="11" spans="1:15" s="1" customFormat="1" x14ac:dyDescent="0.25">
      <c r="A11" s="168"/>
      <c r="B11" s="168"/>
      <c r="C11" s="168"/>
      <c r="D11" s="168"/>
      <c r="E11" s="168"/>
      <c r="F11" s="168"/>
      <c r="G11" s="168"/>
      <c r="I11" s="169"/>
      <c r="L11" s="180"/>
      <c r="M11" s="180"/>
      <c r="N11" s="180"/>
      <c r="O11" s="180"/>
    </row>
    <row r="12" spans="1:15" s="1" customFormat="1" x14ac:dyDescent="0.25">
      <c r="A12" s="168"/>
      <c r="B12" s="168"/>
      <c r="C12" s="168"/>
      <c r="D12" s="168"/>
      <c r="E12" s="168"/>
      <c r="F12" s="168"/>
      <c r="G12" s="168"/>
      <c r="I12" s="169"/>
      <c r="L12" s="180"/>
      <c r="M12" s="180"/>
      <c r="N12" s="180"/>
      <c r="O12" s="180"/>
    </row>
    <row r="13" spans="1:15" s="1" customFormat="1" x14ac:dyDescent="0.25">
      <c r="A13" s="168"/>
      <c r="B13" s="168"/>
      <c r="C13" s="168"/>
      <c r="D13" s="168"/>
      <c r="E13" s="168"/>
      <c r="F13" s="168"/>
      <c r="G13" s="168"/>
      <c r="I13" s="169"/>
      <c r="L13" s="180"/>
      <c r="M13" s="180"/>
      <c r="N13" s="180"/>
      <c r="O13" s="180"/>
    </row>
    <row r="14" spans="1:15" s="1" customFormat="1" x14ac:dyDescent="0.25">
      <c r="A14" s="168"/>
      <c r="B14" s="168"/>
      <c r="C14" s="168"/>
      <c r="D14" s="168"/>
      <c r="E14" s="168"/>
      <c r="F14" s="168"/>
      <c r="G14" s="168"/>
      <c r="I14" s="169"/>
      <c r="L14" s="180"/>
      <c r="M14" s="180"/>
      <c r="N14" s="180"/>
      <c r="O14" s="180"/>
    </row>
    <row r="15" spans="1:15" s="1" customFormat="1" x14ac:dyDescent="0.25">
      <c r="A15" s="168"/>
      <c r="B15" s="168"/>
      <c r="C15" s="168"/>
      <c r="D15" s="168"/>
      <c r="E15" s="168"/>
      <c r="F15" s="168"/>
      <c r="G15" s="168"/>
      <c r="I15" s="169"/>
      <c r="L15" s="180"/>
      <c r="M15" s="180"/>
      <c r="N15" s="180"/>
      <c r="O15" s="180"/>
    </row>
    <row r="16" spans="1:15" s="1" customFormat="1" x14ac:dyDescent="0.25">
      <c r="A16" s="168"/>
      <c r="B16" s="168"/>
      <c r="C16" s="168"/>
      <c r="D16" s="168"/>
      <c r="E16" s="168"/>
      <c r="F16" s="168"/>
      <c r="G16" s="168"/>
      <c r="I16" s="169"/>
      <c r="L16" s="180"/>
      <c r="M16" s="180"/>
      <c r="N16" s="180"/>
      <c r="O16" s="180"/>
    </row>
    <row r="17" spans="1:15" s="1" customFormat="1" x14ac:dyDescent="0.25">
      <c r="A17" s="168"/>
      <c r="B17" s="168"/>
      <c r="C17" s="168"/>
      <c r="D17" s="168"/>
      <c r="E17" s="168"/>
      <c r="F17" s="168"/>
      <c r="G17" s="168"/>
      <c r="I17" s="169"/>
      <c r="L17" s="180"/>
      <c r="M17" s="180"/>
      <c r="N17" s="180"/>
      <c r="O17" s="180"/>
    </row>
    <row r="18" spans="1:15" s="1" customFormat="1" x14ac:dyDescent="0.25">
      <c r="A18" s="168"/>
      <c r="B18" s="168"/>
      <c r="C18" s="168"/>
      <c r="D18" s="168"/>
      <c r="E18" s="168"/>
      <c r="F18" s="168"/>
      <c r="G18" s="168"/>
      <c r="I18" s="169"/>
      <c r="L18" s="180"/>
      <c r="M18" s="180"/>
      <c r="N18" s="180"/>
      <c r="O18" s="180"/>
    </row>
    <row r="19" spans="1:15" s="1" customFormat="1" x14ac:dyDescent="0.25">
      <c r="A19" s="168"/>
      <c r="B19" s="168"/>
      <c r="C19" s="168"/>
      <c r="D19" s="168"/>
      <c r="E19" s="168"/>
      <c r="F19" s="168"/>
      <c r="G19" s="168"/>
      <c r="I19" s="169"/>
      <c r="L19" s="180"/>
      <c r="M19" s="180"/>
      <c r="N19" s="180"/>
      <c r="O19" s="180"/>
    </row>
    <row r="20" spans="1:15" s="1" customFormat="1" x14ac:dyDescent="0.25">
      <c r="A20" s="168"/>
      <c r="B20" s="168"/>
      <c r="C20" s="168"/>
      <c r="D20" s="168"/>
      <c r="E20" s="168"/>
      <c r="F20" s="168"/>
      <c r="G20" s="168"/>
      <c r="I20" s="169"/>
      <c r="L20" s="180"/>
      <c r="M20" s="180"/>
      <c r="N20" s="180"/>
      <c r="O20" s="180"/>
    </row>
    <row r="21" spans="1:15" s="1" customFormat="1" x14ac:dyDescent="0.25">
      <c r="A21" s="168"/>
      <c r="B21" s="168"/>
      <c r="C21" s="168"/>
      <c r="D21" s="168"/>
      <c r="E21" s="168"/>
      <c r="F21" s="168"/>
      <c r="G21" s="168"/>
      <c r="I21" s="169"/>
      <c r="L21" s="180"/>
      <c r="M21" s="180"/>
      <c r="N21" s="180"/>
      <c r="O21" s="180"/>
    </row>
    <row r="22" spans="1:15" s="1" customFormat="1" x14ac:dyDescent="0.25">
      <c r="A22" s="168"/>
      <c r="B22" s="168"/>
      <c r="C22" s="168"/>
      <c r="D22" s="168"/>
      <c r="E22" s="168"/>
      <c r="F22" s="168"/>
      <c r="G22" s="168"/>
      <c r="I22" s="169"/>
      <c r="L22" s="180"/>
      <c r="M22" s="180"/>
      <c r="N22" s="180"/>
      <c r="O22" s="180"/>
    </row>
    <row r="23" spans="1:15" s="1" customFormat="1" x14ac:dyDescent="0.25">
      <c r="A23" s="168"/>
      <c r="B23" s="168"/>
      <c r="C23" s="168"/>
      <c r="D23" s="168"/>
      <c r="E23" s="168"/>
      <c r="F23" s="168"/>
      <c r="G23" s="168"/>
      <c r="I23" s="169"/>
      <c r="L23" s="180"/>
      <c r="M23" s="180"/>
      <c r="N23" s="180"/>
      <c r="O23" s="180"/>
    </row>
    <row r="24" spans="1:15" s="1" customFormat="1" x14ac:dyDescent="0.25">
      <c r="A24" s="168"/>
      <c r="B24" s="168"/>
      <c r="C24" s="168"/>
      <c r="D24" s="168"/>
      <c r="E24" s="168"/>
      <c r="F24" s="168"/>
      <c r="G24" s="168"/>
      <c r="I24" s="169"/>
      <c r="L24" s="180"/>
      <c r="M24" s="180"/>
      <c r="N24" s="180"/>
      <c r="O24" s="180"/>
    </row>
    <row r="25" spans="1:15" s="1" customFormat="1" x14ac:dyDescent="0.25">
      <c r="A25" s="168"/>
      <c r="B25" s="168"/>
      <c r="C25" s="168"/>
      <c r="D25" s="168"/>
      <c r="E25" s="168"/>
      <c r="F25" s="168"/>
      <c r="G25" s="168"/>
      <c r="I25" s="169"/>
      <c r="L25" s="180"/>
      <c r="M25" s="180"/>
      <c r="N25" s="180"/>
      <c r="O25" s="180"/>
    </row>
    <row r="26" spans="1:15" s="1" customFormat="1" x14ac:dyDescent="0.25">
      <c r="A26" s="168"/>
      <c r="B26" s="168"/>
      <c r="C26" s="168"/>
      <c r="D26" s="168"/>
      <c r="E26" s="168"/>
      <c r="F26" s="168"/>
      <c r="G26" s="168"/>
      <c r="I26" s="169"/>
      <c r="L26" s="180"/>
      <c r="M26" s="180"/>
      <c r="N26" s="180"/>
      <c r="O26" s="180"/>
    </row>
    <row r="27" spans="1:15" s="1" customFormat="1" x14ac:dyDescent="0.25">
      <c r="A27" s="168"/>
      <c r="B27" s="168"/>
      <c r="C27" s="168"/>
      <c r="D27" s="168"/>
      <c r="E27" s="168"/>
      <c r="F27" s="168"/>
      <c r="G27" s="168"/>
      <c r="I27" s="169"/>
      <c r="L27" s="180"/>
      <c r="M27" s="180"/>
      <c r="N27" s="180"/>
      <c r="O27" s="180"/>
    </row>
    <row r="28" spans="1:15" s="1" customFormat="1" x14ac:dyDescent="0.25">
      <c r="A28" s="168"/>
      <c r="B28" s="168"/>
      <c r="C28" s="168"/>
      <c r="D28" s="168"/>
      <c r="E28" s="168"/>
      <c r="F28" s="168"/>
      <c r="G28" s="168"/>
      <c r="I28" s="169"/>
      <c r="L28" s="180"/>
      <c r="M28" s="180"/>
      <c r="N28" s="180"/>
      <c r="O28" s="180"/>
    </row>
  </sheetData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FAF0-6BF3-4527-AD2D-1747D7C1411A}">
  <dimension ref="A1:L3"/>
  <sheetViews>
    <sheetView workbookViewId="0">
      <selection activeCell="L8" sqref="L8"/>
    </sheetView>
  </sheetViews>
  <sheetFormatPr defaultRowHeight="13.8" x14ac:dyDescent="0.25"/>
  <cols>
    <col min="8" max="8" width="11.77734375" customWidth="1"/>
    <col min="9" max="9" width="12.109375" customWidth="1"/>
    <col min="10" max="10" width="24.5546875" customWidth="1"/>
    <col min="11" max="11" width="33.21875" customWidth="1"/>
    <col min="12" max="12" width="34" customWidth="1"/>
  </cols>
  <sheetData>
    <row r="1" spans="1:12" s="1" customFormat="1" ht="31.95" customHeight="1" x14ac:dyDescent="0.25">
      <c r="A1" s="13" t="s">
        <v>457</v>
      </c>
      <c r="B1" s="37" t="s">
        <v>458</v>
      </c>
      <c r="C1" s="38" t="s">
        <v>459</v>
      </c>
      <c r="D1" s="38" t="s">
        <v>460</v>
      </c>
      <c r="E1" s="38" t="s">
        <v>14</v>
      </c>
      <c r="F1" s="38" t="s">
        <v>461</v>
      </c>
      <c r="G1" s="38" t="s">
        <v>462</v>
      </c>
      <c r="H1" s="37" t="s">
        <v>463</v>
      </c>
      <c r="I1" s="37" t="s">
        <v>464</v>
      </c>
      <c r="J1" s="38" t="s">
        <v>209</v>
      </c>
      <c r="K1" s="38" t="s">
        <v>216</v>
      </c>
      <c r="L1" s="39" t="s">
        <v>213</v>
      </c>
    </row>
    <row r="2" spans="1:12" s="2" customFormat="1" x14ac:dyDescent="0.25">
      <c r="A2" s="168" t="s">
        <v>266</v>
      </c>
      <c r="B2" s="168" t="s">
        <v>267</v>
      </c>
      <c r="C2" s="168" t="s">
        <v>268</v>
      </c>
      <c r="D2" s="168" t="s">
        <v>92</v>
      </c>
      <c r="E2" s="168" t="s">
        <v>80</v>
      </c>
      <c r="F2" s="168"/>
      <c r="G2" s="168"/>
      <c r="H2" s="168" t="s">
        <v>269</v>
      </c>
      <c r="I2" s="1" t="s">
        <v>419</v>
      </c>
      <c r="J2" s="1" t="s">
        <v>272</v>
      </c>
      <c r="K2" s="180" t="s">
        <v>381</v>
      </c>
      <c r="L2" s="180" t="s">
        <v>382</v>
      </c>
    </row>
    <row r="3" spans="1:12" s="1" customFormat="1" x14ac:dyDescent="0.25">
      <c r="A3" s="168" t="s">
        <v>266</v>
      </c>
      <c r="B3" s="168" t="s">
        <v>267</v>
      </c>
      <c r="C3" s="168" t="s">
        <v>268</v>
      </c>
      <c r="D3" s="168" t="s">
        <v>92</v>
      </c>
      <c r="E3" s="168" t="s">
        <v>80</v>
      </c>
      <c r="F3" s="168"/>
      <c r="G3" s="168"/>
      <c r="H3" s="168" t="s">
        <v>273</v>
      </c>
      <c r="I3" s="1" t="s">
        <v>274</v>
      </c>
      <c r="J3" s="1" t="s">
        <v>272</v>
      </c>
      <c r="K3" s="180" t="s">
        <v>381</v>
      </c>
      <c r="L3" s="180" t="s">
        <v>382</v>
      </c>
    </row>
  </sheetData>
  <phoneticPr fontId="2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9B2-14F0-4627-8143-A8FACB795F65}">
  <dimension ref="A1:F56"/>
  <sheetViews>
    <sheetView workbookViewId="0">
      <selection activeCell="B13" sqref="B13:D17"/>
    </sheetView>
  </sheetViews>
  <sheetFormatPr defaultColWidth="8.6640625" defaultRowHeight="13.8" x14ac:dyDescent="0.25"/>
  <cols>
    <col min="1" max="1" width="25.88671875" style="116" customWidth="1"/>
    <col min="2" max="2" width="15.21875" style="116" customWidth="1"/>
    <col min="3" max="3" width="18.33203125" style="116" customWidth="1"/>
    <col min="4" max="4" width="13.6640625" style="116" bestFit="1" customWidth="1"/>
    <col min="5" max="8" width="12.33203125" style="116" customWidth="1"/>
    <col min="9" max="9" width="37.44140625" style="116" bestFit="1" customWidth="1"/>
    <col min="10" max="10" width="48.109375" style="116" bestFit="1" customWidth="1"/>
    <col min="11" max="11" width="13.5546875" style="116" bestFit="1" customWidth="1"/>
    <col min="12" max="12" width="11.88671875" style="116" bestFit="1" customWidth="1"/>
    <col min="13" max="13" width="5.44140625" style="116" bestFit="1" customWidth="1"/>
    <col min="14" max="14" width="22.44140625" style="116" customWidth="1"/>
    <col min="15" max="16384" width="8.6640625" style="116"/>
  </cols>
  <sheetData>
    <row r="1" spans="1:6" s="67" customFormat="1" ht="13.95" customHeight="1" x14ac:dyDescent="0.25">
      <c r="A1" s="13" t="s">
        <v>36</v>
      </c>
      <c r="B1" s="14" t="s">
        <v>1</v>
      </c>
      <c r="C1" s="14" t="s">
        <v>2</v>
      </c>
      <c r="D1" s="24"/>
      <c r="F1" s="5"/>
    </row>
    <row r="2" spans="1:6" s="60" customFormat="1" ht="15" customHeight="1" thickBot="1" x14ac:dyDescent="0.3">
      <c r="A2" s="91" t="s">
        <v>36</v>
      </c>
      <c r="B2" s="92" t="s">
        <v>164</v>
      </c>
      <c r="C2" s="92" t="s">
        <v>399</v>
      </c>
    </row>
    <row r="3" spans="1:6" s="60" customFormat="1" x14ac:dyDescent="0.25"/>
    <row r="4" spans="1:6" s="60" customFormat="1" x14ac:dyDescent="0.25"/>
    <row r="5" spans="1:6" s="60" customFormat="1" x14ac:dyDescent="0.25"/>
    <row r="6" spans="1:6" s="60" customFormat="1" x14ac:dyDescent="0.25"/>
    <row r="7" spans="1:6" s="60" customFormat="1" x14ac:dyDescent="0.25"/>
    <row r="8" spans="1:6" s="60" customFormat="1" x14ac:dyDescent="0.25"/>
    <row r="11" spans="1:6" ht="15" customHeight="1" x14ac:dyDescent="0.25">
      <c r="B11" s="206" t="s">
        <v>453</v>
      </c>
      <c r="C11" s="206"/>
      <c r="D11" s="206"/>
    </row>
    <row r="12" spans="1:6" s="40" customFormat="1" ht="13.95" customHeight="1" x14ac:dyDescent="0.25">
      <c r="A12" s="99" t="s">
        <v>164</v>
      </c>
      <c r="B12" s="50" t="s">
        <v>375</v>
      </c>
      <c r="C12" s="51" t="s">
        <v>200</v>
      </c>
      <c r="D12" s="51" t="s">
        <v>376</v>
      </c>
    </row>
    <row r="13" spans="1:6" x14ac:dyDescent="0.25">
      <c r="A13" s="101" t="s">
        <v>275</v>
      </c>
      <c r="B13" s="103"/>
      <c r="C13" s="103"/>
      <c r="D13" s="104"/>
    </row>
    <row r="14" spans="1:6" x14ac:dyDescent="0.25">
      <c r="A14" s="101" t="s">
        <v>276</v>
      </c>
      <c r="B14" s="103"/>
      <c r="C14" s="103"/>
      <c r="D14" s="104"/>
    </row>
    <row r="15" spans="1:6" x14ac:dyDescent="0.25">
      <c r="A15" s="101" t="s">
        <v>277</v>
      </c>
      <c r="B15" s="103"/>
      <c r="C15" s="103"/>
      <c r="D15" s="104"/>
    </row>
    <row r="16" spans="1:6" x14ac:dyDescent="0.25">
      <c r="A16" s="101" t="s">
        <v>278</v>
      </c>
      <c r="B16" s="103"/>
      <c r="C16" s="103"/>
      <c r="D16" s="104"/>
    </row>
    <row r="17" spans="1:4" x14ac:dyDescent="0.25">
      <c r="A17" s="101" t="s">
        <v>279</v>
      </c>
      <c r="B17" s="103"/>
      <c r="C17" s="103"/>
      <c r="D17" s="104"/>
    </row>
    <row r="18" spans="1:4" x14ac:dyDescent="0.25">
      <c r="A18" s="101" t="s">
        <v>280</v>
      </c>
      <c r="B18" s="103"/>
      <c r="C18" s="103"/>
      <c r="D18" s="104"/>
    </row>
    <row r="19" spans="1:4" x14ac:dyDescent="0.25">
      <c r="A19" s="101" t="s">
        <v>281</v>
      </c>
      <c r="B19" s="103"/>
      <c r="C19" s="103"/>
      <c r="D19" s="104"/>
    </row>
    <row r="20" spans="1:4" ht="15" customHeight="1" x14ac:dyDescent="0.25">
      <c r="A20" s="101" t="s">
        <v>282</v>
      </c>
      <c r="B20" s="171"/>
      <c r="C20" s="171"/>
      <c r="D20" s="104"/>
    </row>
    <row r="21" spans="1:4" x14ac:dyDescent="0.25">
      <c r="A21" s="101" t="s">
        <v>283</v>
      </c>
      <c r="B21" s="103"/>
      <c r="C21" s="103"/>
      <c r="D21" s="104"/>
    </row>
    <row r="22" spans="1:4" x14ac:dyDescent="0.25">
      <c r="A22" s="101" t="s">
        <v>284</v>
      </c>
      <c r="B22" s="103"/>
      <c r="C22" s="103"/>
      <c r="D22" s="104"/>
    </row>
    <row r="23" spans="1:4" x14ac:dyDescent="0.25">
      <c r="A23" s="101" t="s">
        <v>285</v>
      </c>
      <c r="B23" s="103"/>
      <c r="C23" s="103"/>
      <c r="D23" s="104"/>
    </row>
    <row r="24" spans="1:4" x14ac:dyDescent="0.25">
      <c r="A24" s="101" t="s">
        <v>286</v>
      </c>
      <c r="B24" s="103"/>
      <c r="C24" s="103"/>
      <c r="D24" s="104"/>
    </row>
    <row r="25" spans="1:4" x14ac:dyDescent="0.25">
      <c r="A25" s="101" t="s">
        <v>287</v>
      </c>
      <c r="B25" s="103"/>
      <c r="C25" s="103"/>
      <c r="D25" s="104"/>
    </row>
    <row r="26" spans="1:4" x14ac:dyDescent="0.25">
      <c r="A26" s="101" t="s">
        <v>288</v>
      </c>
      <c r="B26" s="103"/>
      <c r="C26" s="103"/>
      <c r="D26" s="104"/>
    </row>
    <row r="27" spans="1:4" x14ac:dyDescent="0.25">
      <c r="A27" s="101" t="s">
        <v>289</v>
      </c>
      <c r="B27" s="103"/>
      <c r="C27" s="103"/>
      <c r="D27" s="104"/>
    </row>
    <row r="28" spans="1:4" x14ac:dyDescent="0.25">
      <c r="A28" s="101" t="s">
        <v>290</v>
      </c>
      <c r="B28" s="103"/>
      <c r="C28" s="103"/>
      <c r="D28" s="104"/>
    </row>
    <row r="29" spans="1:4" x14ac:dyDescent="0.25">
      <c r="A29" s="101" t="s">
        <v>291</v>
      </c>
      <c r="B29" s="103"/>
      <c r="C29" s="103"/>
      <c r="D29" s="104"/>
    </row>
    <row r="30" spans="1:4" x14ac:dyDescent="0.25">
      <c r="A30" s="101" t="s">
        <v>292</v>
      </c>
      <c r="B30" s="103"/>
      <c r="C30" s="103"/>
      <c r="D30" s="104"/>
    </row>
    <row r="31" spans="1:4" x14ac:dyDescent="0.25">
      <c r="A31" s="101" t="s">
        <v>293</v>
      </c>
      <c r="B31" s="103"/>
      <c r="C31" s="103"/>
      <c r="D31" s="104"/>
    </row>
    <row r="32" spans="1:4" x14ac:dyDescent="0.25">
      <c r="A32" s="101" t="s">
        <v>294</v>
      </c>
      <c r="B32" s="103"/>
      <c r="C32" s="103"/>
      <c r="D32" s="104"/>
    </row>
    <row r="33" spans="1:4" x14ac:dyDescent="0.25">
      <c r="A33" s="101" t="s">
        <v>295</v>
      </c>
      <c r="B33" s="103"/>
      <c r="C33" s="103"/>
      <c r="D33" s="104"/>
    </row>
    <row r="34" spans="1:4" x14ac:dyDescent="0.25">
      <c r="A34" s="101" t="s">
        <v>296</v>
      </c>
      <c r="B34" s="103"/>
      <c r="C34" s="103"/>
      <c r="D34" s="104"/>
    </row>
    <row r="35" spans="1:4" x14ac:dyDescent="0.25">
      <c r="A35" s="101" t="s">
        <v>297</v>
      </c>
      <c r="B35" s="103"/>
      <c r="C35" s="103"/>
      <c r="D35" s="104"/>
    </row>
    <row r="36" spans="1:4" x14ac:dyDescent="0.25">
      <c r="A36" s="101" t="s">
        <v>298</v>
      </c>
      <c r="B36" s="103"/>
      <c r="C36" s="103"/>
      <c r="D36" s="104"/>
    </row>
    <row r="37" spans="1:4" x14ac:dyDescent="0.25">
      <c r="A37" s="101" t="s">
        <v>299</v>
      </c>
      <c r="B37" s="103"/>
      <c r="C37" s="103"/>
      <c r="D37" s="104"/>
    </row>
    <row r="38" spans="1:4" x14ac:dyDescent="0.25">
      <c r="A38" s="101" t="s">
        <v>300</v>
      </c>
      <c r="B38" s="103"/>
      <c r="C38" s="103"/>
      <c r="D38" s="104"/>
    </row>
    <row r="39" spans="1:4" x14ac:dyDescent="0.25">
      <c r="A39" s="101" t="s">
        <v>301</v>
      </c>
      <c r="B39" s="103"/>
      <c r="C39" s="103"/>
      <c r="D39" s="104"/>
    </row>
    <row r="40" spans="1:4" x14ac:dyDescent="0.25">
      <c r="A40" s="101" t="s">
        <v>302</v>
      </c>
      <c r="B40" s="103"/>
      <c r="C40" s="103"/>
      <c r="D40" s="104"/>
    </row>
    <row r="41" spans="1:4" x14ac:dyDescent="0.25">
      <c r="A41" s="101" t="s">
        <v>303</v>
      </c>
      <c r="B41" s="103"/>
      <c r="C41" s="103"/>
      <c r="D41" s="104"/>
    </row>
    <row r="42" spans="1:4" x14ac:dyDescent="0.25">
      <c r="A42" s="101" t="s">
        <v>304</v>
      </c>
      <c r="B42" s="103"/>
      <c r="C42" s="103"/>
      <c r="D42" s="104"/>
    </row>
    <row r="43" spans="1:4" x14ac:dyDescent="0.25">
      <c r="A43" s="101" t="s">
        <v>305</v>
      </c>
      <c r="B43" s="103"/>
      <c r="C43" s="103"/>
      <c r="D43" s="104"/>
    </row>
    <row r="44" spans="1:4" x14ac:dyDescent="0.25">
      <c r="A44" s="101" t="s">
        <v>306</v>
      </c>
      <c r="B44" s="103"/>
      <c r="C44" s="103"/>
      <c r="D44" s="104"/>
    </row>
    <row r="45" spans="1:4" x14ac:dyDescent="0.25">
      <c r="A45" s="101" t="s">
        <v>307</v>
      </c>
      <c r="B45" s="103"/>
      <c r="C45" s="103"/>
      <c r="D45" s="104"/>
    </row>
    <row r="46" spans="1:4" x14ac:dyDescent="0.25">
      <c r="A46" s="101" t="s">
        <v>308</v>
      </c>
      <c r="B46" s="103"/>
      <c r="C46" s="103"/>
      <c r="D46" s="104"/>
    </row>
    <row r="47" spans="1:4" x14ac:dyDescent="0.25">
      <c r="A47" s="101" t="s">
        <v>309</v>
      </c>
      <c r="B47" s="103"/>
      <c r="C47" s="103"/>
      <c r="D47" s="104"/>
    </row>
    <row r="48" spans="1:4" x14ac:dyDescent="0.25">
      <c r="A48" s="101" t="s">
        <v>310</v>
      </c>
      <c r="B48" s="103"/>
      <c r="C48" s="103"/>
      <c r="D48" s="104"/>
    </row>
    <row r="49" spans="1:4" x14ac:dyDescent="0.25">
      <c r="A49" s="101" t="s">
        <v>311</v>
      </c>
      <c r="B49" s="103"/>
      <c r="C49" s="103"/>
      <c r="D49" s="104"/>
    </row>
    <row r="50" spans="1:4" x14ac:dyDescent="0.25">
      <c r="A50" s="101" t="s">
        <v>312</v>
      </c>
      <c r="B50" s="103"/>
      <c r="C50" s="103"/>
      <c r="D50" s="104"/>
    </row>
    <row r="51" spans="1:4" x14ac:dyDescent="0.25">
      <c r="A51" s="101" t="s">
        <v>313</v>
      </c>
      <c r="B51" s="103"/>
      <c r="C51" s="103"/>
      <c r="D51" s="104"/>
    </row>
    <row r="52" spans="1:4" x14ac:dyDescent="0.25">
      <c r="A52" s="101" t="s">
        <v>314</v>
      </c>
      <c r="B52" s="103"/>
      <c r="C52" s="103"/>
      <c r="D52" s="104"/>
    </row>
    <row r="53" spans="1:4" x14ac:dyDescent="0.25">
      <c r="A53" s="101" t="s">
        <v>315</v>
      </c>
      <c r="B53" s="103"/>
      <c r="C53" s="103"/>
      <c r="D53" s="104"/>
    </row>
    <row r="54" spans="1:4" x14ac:dyDescent="0.25">
      <c r="A54" s="101" t="s">
        <v>316</v>
      </c>
      <c r="B54" s="103"/>
      <c r="C54" s="103"/>
      <c r="D54" s="104"/>
    </row>
    <row r="55" spans="1:4" x14ac:dyDescent="0.25">
      <c r="A55" s="101" t="s">
        <v>317</v>
      </c>
      <c r="B55" s="103"/>
      <c r="C55" s="103"/>
      <c r="D55" s="104"/>
    </row>
    <row r="56" spans="1:4" x14ac:dyDescent="0.25">
      <c r="A56" s="101" t="s">
        <v>318</v>
      </c>
      <c r="B56" s="103"/>
      <c r="C56" s="103"/>
      <c r="D56" s="104"/>
    </row>
  </sheetData>
  <mergeCells count="1">
    <mergeCell ref="B11:D11"/>
  </mergeCells>
  <phoneticPr fontId="21" type="noConversion"/>
  <conditionalFormatting sqref="B12:C12">
    <cfRule type="expression" dxfId="9" priority="30">
      <formula>#REF!="enable"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Revision History</vt:lpstr>
      <vt:lpstr>Loop</vt:lpstr>
      <vt:lpstr>RSU</vt:lpstr>
      <vt:lpstr>DCS</vt:lpstr>
      <vt:lpstr>ENS</vt:lpstr>
      <vt:lpstr>Lamps</vt:lpstr>
      <vt:lpstr>Communication_Frame</vt:lpstr>
      <vt:lpstr>Communication_Signal</vt:lpstr>
      <vt:lpstr>CrashOutPut</vt:lpstr>
      <vt:lpstr>Crash</vt:lpstr>
      <vt:lpstr>IMU</vt:lpstr>
      <vt:lpstr>OtherFault</vt:lpstr>
      <vt:lpstr>CreateCurves</vt:lpstr>
      <vt:lpstr>BeltBuckled</vt:lpstr>
      <vt:lpstr>OccupiedSensor</vt:lpstr>
      <vt:lpstr>PACOSSensor</vt:lpstr>
      <vt:lpstr>SeatTrackSensor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Yang</cp:lastModifiedBy>
  <dcterms:created xsi:type="dcterms:W3CDTF">2015-06-05T18:17:20Z</dcterms:created>
  <dcterms:modified xsi:type="dcterms:W3CDTF">2023-03-28T09:21:25Z</dcterms:modified>
</cp:coreProperties>
</file>