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AV\FUNIX_Tester\Tester-303\ASM3\"/>
    </mc:Choice>
  </mc:AlternateContent>
  <bookViews>
    <workbookView xWindow="0" yWindow="0" windowWidth="19740" windowHeight="8850" tabRatio="887" activeTab="2"/>
  </bookViews>
  <sheets>
    <sheet name="Cover" sheetId="1" r:id="rId1"/>
    <sheet name="TestReport" sheetId="10" r:id="rId2"/>
    <sheet name="Test cases" sheetId="54" r:id="rId3"/>
    <sheet name="Test API" sheetId="57" r:id="rId4"/>
    <sheet name="Test cases (2)" sheetId="55" r:id="rId5"/>
    <sheet name="Permisison Matrix" sheetId="18" r:id="rId6"/>
  </sheets>
  <definedNames>
    <definedName name="_xlnm._FilterDatabase" localSheetId="3" hidden="1">'Test API'!$A$8:$I$92</definedName>
    <definedName name="_xlnm._FilterDatabase" localSheetId="2" hidden="1">'Test cases'!$A$8:$I$68</definedName>
    <definedName name="_xlnm._FilterDatabase" localSheetId="4" hidden="1">'Test cases (2)'!$A$8:$I$19</definedName>
    <definedName name="Category" localSheetId="3">#REF!</definedName>
    <definedName name="Category" localSheetId="2">#REF!</definedName>
    <definedName name="Category" localSheetId="4">#REF!</definedName>
    <definedName name="Category">#REF!</definedName>
    <definedName name="_xlnm.Print_Area" localSheetId="3">'Test API'!$A$1:$I$101</definedName>
    <definedName name="_xlnm.Print_Area" localSheetId="2">'Test cases'!$A$1:$I$75</definedName>
    <definedName name="_xlnm.Print_Area" localSheetId="4">'Test cases (2)'!$A$1:$I$22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1" i="54" l="1"/>
  <c r="A72" i="54"/>
  <c r="A73" i="54"/>
  <c r="A66" i="54"/>
  <c r="A67" i="54"/>
  <c r="A28" i="54" l="1"/>
  <c r="A27" i="54"/>
  <c r="G11" i="54"/>
  <c r="G12" i="54"/>
  <c r="G13" i="54"/>
  <c r="G14" i="54"/>
  <c r="G15" i="54"/>
  <c r="G16" i="54"/>
  <c r="G17" i="54"/>
  <c r="G10" i="54"/>
  <c r="H11" i="54"/>
  <c r="H12" i="54"/>
  <c r="H13" i="54"/>
  <c r="H14" i="54"/>
  <c r="H15" i="54"/>
  <c r="H16" i="54"/>
  <c r="H17" i="54"/>
  <c r="H10" i="54"/>
  <c r="A51" i="54"/>
  <c r="A50" i="54"/>
  <c r="A11" i="54"/>
  <c r="A12" i="54"/>
  <c r="A13" i="54"/>
  <c r="A14" i="54"/>
  <c r="A15" i="54"/>
  <c r="A16" i="54"/>
  <c r="A17" i="54"/>
  <c r="A41" i="57" l="1"/>
  <c r="A40" i="57"/>
  <c r="A21" i="54"/>
  <c r="A22" i="54"/>
  <c r="A23" i="54"/>
  <c r="A24" i="54"/>
  <c r="A25" i="54"/>
  <c r="A26" i="54"/>
  <c r="A101" i="57"/>
  <c r="A100" i="57"/>
  <c r="A99" i="57"/>
  <c r="A98" i="57"/>
  <c r="A97" i="57"/>
  <c r="A96" i="57"/>
  <c r="A95" i="57"/>
  <c r="A94" i="57"/>
  <c r="A92" i="57"/>
  <c r="A91" i="57"/>
  <c r="A90" i="57"/>
  <c r="A89" i="57"/>
  <c r="A88" i="57"/>
  <c r="A87" i="57"/>
  <c r="A85" i="57"/>
  <c r="A84" i="57"/>
  <c r="A83" i="57"/>
  <c r="A82" i="57"/>
  <c r="A81" i="57"/>
  <c r="A80" i="57"/>
  <c r="A79" i="57"/>
  <c r="A78" i="57"/>
  <c r="A77" i="57"/>
  <c r="A76" i="57"/>
  <c r="A75" i="57"/>
  <c r="A73" i="57"/>
  <c r="A72" i="57"/>
  <c r="A71" i="57"/>
  <c r="A69" i="57"/>
  <c r="A68" i="57"/>
  <c r="A67" i="57"/>
  <c r="A66" i="57"/>
  <c r="A65" i="57"/>
  <c r="A64" i="57"/>
  <c r="A63" i="57"/>
  <c r="A62" i="57"/>
  <c r="A61" i="57"/>
  <c r="A60" i="57"/>
  <c r="A58" i="57"/>
  <c r="A57" i="57"/>
  <c r="A56" i="57"/>
  <c r="A55" i="57"/>
  <c r="A54" i="57"/>
  <c r="A53" i="57"/>
  <c r="A52" i="57"/>
  <c r="A50" i="57"/>
  <c r="A49" i="57"/>
  <c r="A48" i="57"/>
  <c r="A47" i="57"/>
  <c r="A46" i="57"/>
  <c r="A44" i="57"/>
  <c r="A43" i="57"/>
  <c r="A42" i="57"/>
  <c r="A39" i="57"/>
  <c r="A38" i="57"/>
  <c r="A37" i="57"/>
  <c r="A36" i="57"/>
  <c r="A35" i="57"/>
  <c r="A34" i="57"/>
  <c r="A33" i="57"/>
  <c r="A32" i="57"/>
  <c r="A31" i="57"/>
  <c r="A30" i="57"/>
  <c r="A29" i="57"/>
  <c r="A28" i="57"/>
  <c r="A26" i="57"/>
  <c r="A25" i="57"/>
  <c r="A24" i="57"/>
  <c r="A23" i="57"/>
  <c r="A22" i="57"/>
  <c r="A21" i="57"/>
  <c r="A20" i="57"/>
  <c r="A19" i="57"/>
  <c r="A18" i="57"/>
  <c r="A17" i="57"/>
  <c r="A16" i="57"/>
  <c r="A15" i="57"/>
  <c r="A14" i="57"/>
  <c r="A13" i="57"/>
  <c r="A12" i="57"/>
  <c r="A11" i="57"/>
  <c r="A10" i="57"/>
  <c r="D5" i="57"/>
  <c r="C5" i="57"/>
  <c r="B5" i="57"/>
  <c r="A5" i="57"/>
  <c r="E5" i="57" l="1"/>
  <c r="A70" i="54"/>
  <c r="A65" i="54"/>
  <c r="A61" i="54"/>
  <c r="A58" i="54"/>
  <c r="A62" i="54"/>
  <c r="A60" i="54"/>
  <c r="A59" i="54"/>
  <c r="A56" i="54"/>
  <c r="A55" i="54"/>
  <c r="A54" i="54"/>
  <c r="C55" i="54" s="1"/>
  <c r="A63" i="54"/>
  <c r="A52" i="54"/>
  <c r="A68" i="54"/>
  <c r="A49" i="54"/>
  <c r="A48" i="54"/>
  <c r="A47" i="54"/>
  <c r="A43" i="54"/>
  <c r="A42" i="54"/>
  <c r="A41" i="54"/>
  <c r="A40" i="54"/>
  <c r="A38" i="54"/>
  <c r="A44" i="54"/>
  <c r="A45" i="54"/>
  <c r="A37" i="54"/>
  <c r="A32" i="54"/>
  <c r="A33" i="54"/>
  <c r="A34" i="54"/>
  <c r="A35" i="54"/>
  <c r="A31" i="54"/>
  <c r="C59" i="54" l="1"/>
  <c r="C60" i="54"/>
  <c r="C61" i="54"/>
  <c r="C62" i="54"/>
  <c r="C72" i="54"/>
  <c r="C73" i="54"/>
  <c r="C71" i="54"/>
  <c r="C66" i="54"/>
  <c r="C67" i="54"/>
  <c r="C49" i="54"/>
  <c r="C50" i="54"/>
  <c r="C51" i="54"/>
  <c r="C48" i="54"/>
  <c r="A29" i="54"/>
  <c r="A18" i="54"/>
  <c r="A22" i="55"/>
  <c r="A21" i="55"/>
  <c r="A20" i="55"/>
  <c r="A19" i="55"/>
  <c r="A14" i="55"/>
  <c r="A13" i="55"/>
  <c r="A12" i="55"/>
  <c r="A11" i="55"/>
  <c r="H10" i="55"/>
  <c r="A10" i="55"/>
  <c r="E5" i="55" s="1"/>
  <c r="D5" i="55"/>
  <c r="C5" i="55"/>
  <c r="B5" i="55"/>
  <c r="A5" i="55"/>
  <c r="G5" i="10"/>
  <c r="G3" i="10"/>
  <c r="C5" i="10"/>
  <c r="C4" i="10"/>
  <c r="C3" i="10"/>
  <c r="G6" i="1"/>
  <c r="A10" i="54" l="1"/>
  <c r="A74" i="54" l="1"/>
  <c r="A75" i="54"/>
  <c r="A19" i="54"/>
  <c r="D5" i="54" l="1"/>
  <c r="G11" i="10" s="1"/>
  <c r="C5" i="54"/>
  <c r="F11" i="10" s="1"/>
  <c r="B5" i="54"/>
  <c r="A5" i="54"/>
  <c r="D11" i="10" s="1"/>
  <c r="E11" i="10" l="1"/>
  <c r="E18" i="10" s="1"/>
  <c r="G18" i="10"/>
  <c r="D18" i="10"/>
  <c r="F18" i="10" l="1"/>
  <c r="E5" i="54" l="1"/>
  <c r="H11" i="10" s="1"/>
  <c r="H18" i="10" s="1"/>
  <c r="E21" i="10" l="1"/>
  <c r="E20" i="10"/>
  <c r="B35" i="10" l="1"/>
  <c r="B35" i="10" a="1"/>
</calcChain>
</file>

<file path=xl/comments1.xml><?xml version="1.0" encoding="utf-8"?>
<comments xmlns="http://schemas.openxmlformats.org/spreadsheetml/2006/main">
  <authors>
    <author>My PC</author>
  </authors>
  <commentList>
    <comment ref="I8" authorId="0" shapeId="0">
      <text>
        <r>
          <rPr>
            <b/>
            <sz val="9"/>
            <color indexed="81"/>
            <rFont val="Tahoma"/>
            <family val="2"/>
          </rPr>
          <t>My PC:</t>
        </r>
        <r>
          <rPr>
            <sz val="9"/>
            <color indexed="81"/>
            <rFont val="Tahoma"/>
            <family val="2"/>
          </rPr>
          <t xml:space="preserve">
Định dang dd/mm/yyy</t>
        </r>
      </text>
    </comment>
  </commentList>
</comments>
</file>

<file path=xl/sharedStrings.xml><?xml version="1.0" encoding="utf-8"?>
<sst xmlns="http://schemas.openxmlformats.org/spreadsheetml/2006/main" count="598" uniqueCount="283">
  <si>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</si>
  <si>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</si>
  <si>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</si>
  <si>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</si>
  <si>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</si>
  <si>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</si>
  <si>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</si>
  <si>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</si>
  <si>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</si>
  <si>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Item</t>
  </si>
  <si>
    <t>Change description</t>
  </si>
  <si>
    <t>Module Code</t>
  </si>
  <si>
    <t>Test requirement</t>
  </si>
  <si>
    <t>Tester</t>
  </si>
  <si>
    <t>Pass</t>
  </si>
  <si>
    <t>Fail</t>
  </si>
  <si>
    <t>Untested</t>
  </si>
  <si>
    <t>N/A</t>
  </si>
  <si>
    <t>Number of Test cases</t>
  </si>
  <si>
    <t>ID</t>
  </si>
  <si>
    <t>Test Case Description</t>
  </si>
  <si>
    <t>Pre-condition</t>
  </si>
  <si>
    <t>Test Case Procedure</t>
  </si>
  <si>
    <t>Expected Output</t>
  </si>
  <si>
    <t>Test date</t>
  </si>
  <si>
    <t>Note</t>
  </si>
  <si>
    <t>Result</t>
  </si>
  <si>
    <t>TEST REPORT</t>
  </si>
  <si>
    <t>Notes</t>
  </si>
  <si>
    <t>No</t>
  </si>
  <si>
    <t>Number of  test cases</t>
  </si>
  <si>
    <t>Sub total</t>
  </si>
  <si>
    <t>Test coverage</t>
  </si>
  <si>
    <t>%</t>
  </si>
  <si>
    <t>Test successful coverage</t>
  </si>
  <si>
    <t xml:space="preserve">Ensure that all features listed below work properly without any errors when using the below browsers.
- Edge in latest version 
- Google Chrome in latest version </t>
  </si>
  <si>
    <t>Function List</t>
  </si>
  <si>
    <t>Admin</t>
  </si>
  <si>
    <t>Y</t>
  </si>
  <si>
    <t>Others</t>
  </si>
  <si>
    <t>Y*</t>
  </si>
  <si>
    <t>N</t>
  </si>
  <si>
    <t>Common</t>
  </si>
  <si>
    <t>Test Items</t>
  </si>
  <si>
    <t>NT</t>
  </si>
  <si>
    <t>ID Name</t>
  </si>
  <si>
    <t>Change Date</t>
  </si>
  <si>
    <t>Item Test</t>
  </si>
  <si>
    <t>Software Testing</t>
  </si>
  <si>
    <t xml:space="preserve">1.1. </t>
  </si>
  <si>
    <t xml:space="preserve">1.2. </t>
  </si>
  <si>
    <t>Common Role</t>
  </si>
  <si>
    <t>Manager</t>
  </si>
  <si>
    <t>Employee</t>
  </si>
  <si>
    <t>Director</t>
  </si>
  <si>
    <t>Internship</t>
  </si>
  <si>
    <t>ASM3</t>
    <phoneticPr fontId="17" type="noConversion"/>
  </si>
  <si>
    <t>ASM3-A</t>
    <phoneticPr fontId="17" type="noConversion"/>
  </si>
  <si>
    <t>ASM3-Doc</t>
    <phoneticPr fontId="17" type="noConversion"/>
  </si>
  <si>
    <t>Nguyen Anh Vu</t>
    <phoneticPr fontId="17" type="noConversion"/>
  </si>
  <si>
    <t>1.1. Đăng ký ứng viên UC01</t>
    <phoneticPr fontId="33"/>
  </si>
  <si>
    <t>RecruitWeb Testing</t>
    <phoneticPr fontId="33"/>
  </si>
  <si>
    <t>email/phone already exist</t>
    <phoneticPr fontId="33"/>
  </si>
  <si>
    <t>Verify that register wrong email/phone</t>
    <phoneticPr fontId="33"/>
  </si>
  <si>
    <t>Verify that register a duplicate email/phone</t>
    <phoneticPr fontId="33"/>
  </si>
  <si>
    <t>Verify that register incorrect password:
- &lt; 8 characters
- Not consist of Capital letter, lowercase letter, number and special character</t>
    <phoneticPr fontId="33"/>
  </si>
  <si>
    <t>Verify that register successful with credencial info</t>
    <phoneticPr fontId="33"/>
  </si>
  <si>
    <t>1.2. Đăng ký nhà tuyển dụng UC02</t>
    <phoneticPr fontId="33"/>
  </si>
  <si>
    <t>Verify that register empty mandatory fields: CompanyName, phone, email.</t>
    <phoneticPr fontId="33"/>
  </si>
  <si>
    <t>Verify that user login empty UserName and/or Password.</t>
    <phoneticPr fontId="33"/>
  </si>
  <si>
    <t>Verify that register empty mandatory fields: Name, phone, email, yob, sex.</t>
    <phoneticPr fontId="33"/>
  </si>
  <si>
    <t>Screen change to Employer Login Page</t>
    <phoneticPr fontId="33"/>
  </si>
  <si>
    <t>account already exist</t>
    <phoneticPr fontId="33"/>
  </si>
  <si>
    <t>5+1</t>
    <phoneticPr fontId="33"/>
  </si>
  <si>
    <t>format email
format phone number</t>
    <phoneticPr fontId="33"/>
  </si>
  <si>
    <t>5 conditions</t>
    <phoneticPr fontId="33"/>
  </si>
  <si>
    <t>3+1</t>
    <phoneticPr fontId="33"/>
  </si>
  <si>
    <t>5*textField input testcases</t>
    <phoneticPr fontId="33"/>
  </si>
  <si>
    <t>Verify that register orthers input fields: Address, website, Biz areas, national.</t>
    <phoneticPr fontId="33"/>
  </si>
  <si>
    <t>4*textField input testcases</t>
    <phoneticPr fontId="33"/>
  </si>
  <si>
    <t>1.3. Đăng nhập UC03</t>
    <phoneticPr fontId="33"/>
  </si>
  <si>
    <t>Verify page Employer Register</t>
    <phoneticPr fontId="33"/>
  </si>
  <si>
    <t>Verify page Candidate Register</t>
    <phoneticPr fontId="33"/>
  </si>
  <si>
    <t>Screen change to Administrator Login Page</t>
    <phoneticPr fontId="33"/>
  </si>
  <si>
    <t>Verify that Password is at least 8 characters, include at least 1 capital letter, 1 lower letter, 1 number and 1 special character.</t>
    <phoneticPr fontId="33"/>
  </si>
  <si>
    <t>Verify that Password is masked by asterisk.</t>
    <phoneticPr fontId="33"/>
  </si>
  <si>
    <t>1.4. Log out UC04</t>
    <phoneticPr fontId="33"/>
  </si>
  <si>
    <t>Verify that "Log out"</t>
    <phoneticPr fontId="33"/>
  </si>
  <si>
    <t>Login successful as Admin, Candidate, Employer</t>
    <phoneticPr fontId="33"/>
  </si>
  <si>
    <t>1.5. Post recruit information UC05</t>
    <phoneticPr fontId="33"/>
  </si>
  <si>
    <t>6+1</t>
    <phoneticPr fontId="33"/>
  </si>
  <si>
    <t>Verify that create new post successful</t>
    <phoneticPr fontId="33"/>
  </si>
  <si>
    <t>Verify that create new post unsuccessful</t>
    <phoneticPr fontId="33"/>
  </si>
  <si>
    <t>1.6. Edit, delete recruit information UC06</t>
    <phoneticPr fontId="33"/>
  </si>
  <si>
    <t>Login successful as Employer
Recruit info already exits</t>
    <phoneticPr fontId="33"/>
  </si>
  <si>
    <t>Select "Delete" post - Successful</t>
    <phoneticPr fontId="33"/>
  </si>
  <si>
    <t>Select "Delete" post - Failure</t>
    <phoneticPr fontId="33"/>
  </si>
  <si>
    <t>8*text, number... input check list</t>
    <phoneticPr fontId="33"/>
  </si>
  <si>
    <t>1.7. Candidate's information view UC07</t>
    <phoneticPr fontId="33"/>
  </si>
  <si>
    <t>Login successful as Employer</t>
    <phoneticPr fontId="33"/>
  </si>
  <si>
    <t>Verify that view of Candidate's Information</t>
    <phoneticPr fontId="33"/>
  </si>
  <si>
    <t>Candidate's information list appears</t>
    <phoneticPr fontId="33"/>
  </si>
  <si>
    <t>Verify that 1 view of candidate Information</t>
    <phoneticPr fontId="33"/>
  </si>
  <si>
    <t>Select any candidate in list</t>
    <phoneticPr fontId="33"/>
  </si>
  <si>
    <t>Click on Candidate's information List</t>
    <phoneticPr fontId="33"/>
  </si>
  <si>
    <t>Candidate's information screen appears
The candidate has applied job</t>
    <phoneticPr fontId="33"/>
  </si>
  <si>
    <t>1.8. Applying job UC08</t>
    <phoneticPr fontId="33"/>
  </si>
  <si>
    <t>Login successful as Candidate</t>
    <phoneticPr fontId="33"/>
  </si>
  <si>
    <t>Verify that view of Job Seeking</t>
    <phoneticPr fontId="33"/>
  </si>
  <si>
    <t>Click on Job Seeking</t>
    <phoneticPr fontId="33"/>
  </si>
  <si>
    <t>1. Job Seeking screen appears
2. List of job appears</t>
    <phoneticPr fontId="33"/>
  </si>
  <si>
    <t>4 cases</t>
    <phoneticPr fontId="33"/>
  </si>
  <si>
    <t>Verify the view of job's list order by: Employer's name, Biz area, Period time, Position</t>
    <phoneticPr fontId="33"/>
  </si>
  <si>
    <t>Verify that view of a job</t>
    <phoneticPr fontId="33"/>
  </si>
  <si>
    <t>Verify the Job Details optional</t>
    <phoneticPr fontId="33"/>
  </si>
  <si>
    <t>Verify the Share optional</t>
    <phoneticPr fontId="33"/>
  </si>
  <si>
    <t>Click on Share button</t>
    <phoneticPr fontId="33"/>
  </si>
  <si>
    <t>Click on Apply Now button</t>
    <phoneticPr fontId="33"/>
  </si>
  <si>
    <t>Click on Job Details button</t>
    <phoneticPr fontId="33"/>
  </si>
  <si>
    <t>More 3 optionals Share, Apply Now, Job Details appear</t>
    <phoneticPr fontId="33"/>
  </si>
  <si>
    <t>Verify the Apply Now optional - Successful</t>
    <phoneticPr fontId="33"/>
  </si>
  <si>
    <t>Verify the Apply Now optional - Failure</t>
    <phoneticPr fontId="33"/>
  </si>
  <si>
    <t>Select Apply in Job Details - Successful</t>
    <phoneticPr fontId="33"/>
  </si>
  <si>
    <t>Select Apply in Job Details - Failure</t>
    <phoneticPr fontId="33"/>
  </si>
  <si>
    <t>1.9. Edit Candidate's profile UC09</t>
    <phoneticPr fontId="33"/>
  </si>
  <si>
    <t>Click on Profile at top right of screen</t>
    <phoneticPr fontId="33"/>
  </si>
  <si>
    <t>1. Candidate Profile screen appears
2. Optional Edit appears</t>
    <phoneticPr fontId="33"/>
  </si>
  <si>
    <t>Verify that Edit Profile</t>
    <phoneticPr fontId="33"/>
  </si>
  <si>
    <t>Click on Edit button</t>
    <phoneticPr fontId="33"/>
  </si>
  <si>
    <t>Edit profile screen appears with current information</t>
    <phoneticPr fontId="33"/>
  </si>
  <si>
    <t>Verify that Edit - Successful</t>
    <phoneticPr fontId="33"/>
  </si>
  <si>
    <t>Verify that Edit - Failure</t>
    <phoneticPr fontId="33"/>
  </si>
  <si>
    <t>Verify that view of Candidate's Information</t>
    <phoneticPr fontId="33"/>
  </si>
  <si>
    <t>1. Edit successful message ""
2. Back to Candidate's Information screen with new information updated</t>
    <phoneticPr fontId="33"/>
  </si>
  <si>
    <t>1. Edit failure message ""
2. Back to Candidate's Information screen with previous information</t>
    <phoneticPr fontId="33"/>
  </si>
  <si>
    <t>1.10. Post Candidate's job seeking UC10</t>
    <phoneticPr fontId="33"/>
  </si>
  <si>
    <t>Verify that Post job seeking</t>
    <phoneticPr fontId="33"/>
  </si>
  <si>
    <t>Click on Post at top right of screen</t>
    <phoneticPr fontId="33"/>
  </si>
  <si>
    <t>Verify that Edit - Empty madatory fields</t>
    <phoneticPr fontId="33"/>
  </si>
  <si>
    <t>Verify that Edit - Empty madatory fields</t>
    <phoneticPr fontId="33"/>
  </si>
  <si>
    <t>Click on Edit button</t>
    <phoneticPr fontId="33"/>
  </si>
  <si>
    <t>1. Edit successful message ""
2. Back to Candidate's Information screen with new information updated</t>
    <phoneticPr fontId="33"/>
  </si>
  <si>
    <t>Verify that Edit - Delete post in Personal information page</t>
    <phoneticPr fontId="33"/>
  </si>
  <si>
    <t>URL of Job recruit web for testing API by Postman</t>
    <phoneticPr fontId="33"/>
  </si>
  <si>
    <t>Verify that empty [email]</t>
    <phoneticPr fontId="33"/>
  </si>
  <si>
    <t>1. Create new request - Method - Input url, endpoint
2. Select Body - Form-data - Input Key:Value
3. Select Test - Test Script:
pm.test("Đăng kí thông tin và tài khoản thành công", function () {
    pm.response.to.have.status(201);
});
pm.test("Đã xảy ra lỗi khi đăng ký", function () {
    pm.response.to.have.status(500);
});
4. Click Send</t>
    <phoneticPr fontId="33"/>
  </si>
  <si>
    <t>1. Register unccessful
2. Error message "Đã xảy ra lỗi khi đăng ký"</t>
    <phoneticPr fontId="33"/>
  </si>
  <si>
    <t>RecruitWebAPI Testing</t>
    <phoneticPr fontId="33"/>
  </si>
  <si>
    <t>Verify that response when empty [name]</t>
    <phoneticPr fontId="33"/>
  </si>
  <si>
    <t>1. Register</t>
    <phoneticPr fontId="33"/>
  </si>
  <si>
    <t>2. Login</t>
    <phoneticPr fontId="33"/>
  </si>
  <si>
    <t>Verify that response when
[username] empty ; [password] empty</t>
    <phoneticPr fontId="33"/>
  </si>
  <si>
    <t>Verify that response when
[username] empty ; [password] wrong</t>
    <phoneticPr fontId="33"/>
  </si>
  <si>
    <t>Verify that response when
[username] empty ; [password] incorrect</t>
    <phoneticPr fontId="33"/>
  </si>
  <si>
    <t>Verify that response when
[username] empty ; [password] correct</t>
    <phoneticPr fontId="33"/>
  </si>
  <si>
    <t>Verify that response when
[username] wrong ; [password] empty</t>
    <phoneticPr fontId="33"/>
  </si>
  <si>
    <t>Verify that response when
[username] wrong ; [password] wrong</t>
    <phoneticPr fontId="33"/>
  </si>
  <si>
    <t>Verify that response when
[username] wrong ; [password] incorrect</t>
    <phoneticPr fontId="33"/>
  </si>
  <si>
    <t>Verify that response when
[username] wrong ; [password] correct</t>
    <phoneticPr fontId="33"/>
  </si>
  <si>
    <t>Verify that response when
[username] incorrect ; [password] empty</t>
    <phoneticPr fontId="33"/>
  </si>
  <si>
    <t>Verify that response when
[username] incorrect ; [password] wrong</t>
    <phoneticPr fontId="33"/>
  </si>
  <si>
    <t>Verify that response when
[username] incorrect ; [password] incorrect</t>
    <phoneticPr fontId="33"/>
  </si>
  <si>
    <t>Verify that response when
[username] incorrect ; [password] correct</t>
    <phoneticPr fontId="33"/>
  </si>
  <si>
    <t>Verify that response when
[username] correct ; [password] empty</t>
    <phoneticPr fontId="33"/>
  </si>
  <si>
    <t>Verify that response when
[username] correct ; [password] wrong</t>
    <phoneticPr fontId="33"/>
  </si>
  <si>
    <t>Verify that response when
[username] correct ; [password] incorrect</t>
    <phoneticPr fontId="33"/>
  </si>
  <si>
    <t>Verify that response when
[username] correct ; [password] correct</t>
    <phoneticPr fontId="33"/>
  </si>
  <si>
    <t>1. Create new POST request - Method -Input url, endpoint
2. Select Body - Raw JSON - Input Key:Value
3. Select Test - Test Script:
const jsonData = pm.response.json();
reqBody = JSON.parse(pm.request.body.raw);
if (pm.response.code === 200){
    token = jsonData.token;
    pm.environment.set("RecruitWebToken", token);
    pm.test("Đăng nhập thành công", function () {
pm.expect(jsonData.account).to.eql(reqBody.account);
pm.expect(JSON.stringify(jsonData)).to.include("message");
    });
}
pm.test("Tài khoản người dùng không tồn tại",  () =&gt; {
    pm.response.to.have.status(404);
    pm.expect(JSON.stringify(jsonData)).to.include("message");
});
msg = "Tài khoản hoặc mật khẩu không đúng";
if (pm.response.code === 400){
    pm.test(msg, function () {
        pm.expect(jsonData.message).to.eql(msg);
    });
}
pm.test("Đăng nhập thất bại", function () {
    pm.response.to.have.status(400);
    pm.expect(JSON.stringify(jsonData)).to.include("message");
});
4. Click Send</t>
    <phoneticPr fontId="33"/>
  </si>
  <si>
    <t>400 "message": "Tài khoản hoặc mật khẩu không đúng"</t>
    <phoneticPr fontId="33"/>
  </si>
  <si>
    <t>3. Get Job List</t>
    <phoneticPr fontId="33"/>
  </si>
  <si>
    <t>Verify that Get Job List</t>
    <phoneticPr fontId="33"/>
  </si>
  <si>
    <t>Login successful as Candidate</t>
    <phoneticPr fontId="33"/>
  </si>
  <si>
    <t>1. Create new GET request - Method -Input url, endpoint
2. Select Test - Test Script:
pm.test("Thành công, trả về danh sách công việc", function () {
    pm.response.to.have.status(200);
});
pm.test("Có lỗi khi lấy danh sách", function () {
    pm.response.to.have.status(500);
});
3. Click Send</t>
    <phoneticPr fontId="33"/>
  </si>
  <si>
    <t>4. Get information of current user</t>
    <phoneticPr fontId="33"/>
  </si>
  <si>
    <t>Successful</t>
    <phoneticPr fontId="33"/>
  </si>
  <si>
    <t>Unsuccessful - Return data failure</t>
    <phoneticPr fontId="33"/>
  </si>
  <si>
    <t>1. Create new GET request - Method -Input url, endpoint
2. Select Header - JWTToken - input RecruitWebToken
3.Select Test - Test Script:
pm.test("Thành công, trả về thông tin người dùng", function () {
    pm.response.to.have.status(200);
});
pm.test("Có lỗi trong quá trình lấy dữ liệu", function () {
    pm.response.to.have.status(500);
});
pm.test("Chưa đăng nhập", function () {
    pm.response.to.have.status(403);
});
4. Click Send</t>
    <phoneticPr fontId="33"/>
  </si>
  <si>
    <t>Unsuccessful - Not login yet - no token input</t>
    <phoneticPr fontId="33"/>
  </si>
  <si>
    <t>5. Get Candidate List</t>
    <phoneticPr fontId="33"/>
  </si>
  <si>
    <t>6. Ung Tuyen</t>
    <phoneticPr fontId="33"/>
  </si>
  <si>
    <t>5 cases</t>
    <phoneticPr fontId="33"/>
  </si>
  <si>
    <t>Input web url
Register screen appears</t>
    <phoneticPr fontId="33"/>
  </si>
  <si>
    <t>Message “Mật khẩu không hợp lệ, mật khẩu phải tối thiểu 8 kí tự, bao gồm chữ hoa, thường, số và kí tự đặc biệt”</t>
    <phoneticPr fontId="33"/>
  </si>
  <si>
    <t>1. Input incorrect password: &lt;8 characters, &gt;= 8 characters BUT not consist of Capital letter, lowercase letter, number and special character
2. Fill correctly all other input fields
3. Click on [Register] button</t>
    <phoneticPr fontId="33"/>
  </si>
  <si>
    <t>1. Input phone 6 numbers/ invalid email (have no @)
2. Fill correctly all other input fields
3. Click on [Register] button</t>
    <phoneticPr fontId="33"/>
  </si>
  <si>
    <t>Message “Email hoặc số điện thoại không hợp lệ”</t>
    <phoneticPr fontId="33"/>
  </si>
  <si>
    <t>1. Input registered account
2. Fill correctly all other input fields
3. Click on [Register] button</t>
    <phoneticPr fontId="33"/>
  </si>
  <si>
    <t>Message “Khách hàng đăng kí với một tài khoản đã tồn tại trong hệ thống”</t>
    <phoneticPr fontId="33"/>
  </si>
  <si>
    <t>Message “Khách hàng đăng kí với email/ số điện thoại đã được tài khoản khác sử dụng”</t>
    <phoneticPr fontId="33"/>
  </si>
  <si>
    <t>Message “Thông tin chưa chính xác hoặc không đúng”</t>
    <phoneticPr fontId="33"/>
  </si>
  <si>
    <t>1. Mesage “Đăng ký thành công”
2. Screen change to Candidate Login Page</t>
    <phoneticPr fontId="33"/>
  </si>
  <si>
    <t>1. Input credencial and correctly data for all input fields
3. Click on [Register] button</t>
    <phoneticPr fontId="33"/>
  </si>
  <si>
    <t>Register screen appears</t>
    <phoneticPr fontId="33"/>
  </si>
  <si>
    <t>Input web url
Employer Register screen appears</t>
    <phoneticPr fontId="33"/>
  </si>
  <si>
    <t>1. Click on icon at top-left of screen
2. Click on "Candidate Register" button</t>
    <phoneticPr fontId="33"/>
  </si>
  <si>
    <t>1. Click on icon at top-left of screen
2. Click on "Employer Register" button</t>
    <phoneticPr fontId="33"/>
  </si>
  <si>
    <t>Screen change to Candidate Register Page
Madatory fields: Name, phone, email, yob, sex.
Optional fields: skill, experience, language, self-introduction, education.</t>
    <phoneticPr fontId="33"/>
  </si>
  <si>
    <t>Screen change to Candidate Register Page
Madatory fields: Company Name, phone, email.
Optional fields: address, website, phone, biz area.</t>
    <phoneticPr fontId="33"/>
  </si>
  <si>
    <t>Verify that orthers input fields: Skills, experience, language, self-introduction, education.</t>
    <phoneticPr fontId="33"/>
  </si>
  <si>
    <t>1. Empty each/all madatory fields
2. Fill correctly all other madatory input fields
3. Click on [Register] button</t>
    <phoneticPr fontId="33"/>
  </si>
  <si>
    <t>1. Empty each/all madatory fields
2. Fill correctly all other madatory input fields
3. Click on [Register] button</t>
    <phoneticPr fontId="33"/>
  </si>
  <si>
    <t>1. Input incorrect, wrong data into each input fields
2. Click on [Register] button</t>
    <phoneticPr fontId="33"/>
  </si>
  <si>
    <t>1. Mesage “Đăng ký thành công”
2. Screen change to Employer Login Page</t>
    <phoneticPr fontId="33"/>
  </si>
  <si>
    <t>1. Input incorrect password: &lt;8 characters, &gt;= 8 characters BUT not consist 1 of Capital letter, lowercase letter, number and special character
2. Fill correctly all other input fields
3. Click on [Register] button</t>
    <phoneticPr fontId="33"/>
  </si>
  <si>
    <t>account registered screen</t>
    <phoneticPr fontId="33"/>
  </si>
  <si>
    <t>1. Input registered account (user &amp; password)
2. Click on Login" button</t>
    <phoneticPr fontId="33"/>
  </si>
  <si>
    <t>Login page appears</t>
    <phoneticPr fontId="33"/>
  </si>
  <si>
    <t>1. Input account only user or password, the other empty
2. Click on Login" button</t>
    <phoneticPr fontId="33"/>
  </si>
  <si>
    <t>Message “Tài khoản hoặc mật khẩu không hợp lệ”</t>
    <phoneticPr fontId="33"/>
  </si>
  <si>
    <t>Verify page Login with credencial input</t>
    <phoneticPr fontId="33"/>
  </si>
  <si>
    <t>1. Input registered user
2. Input password: "55555"
3. Click on Login" button</t>
    <phoneticPr fontId="33"/>
  </si>
  <si>
    <t>1. Input registered user
2. Input password: "Abc1234%"</t>
    <phoneticPr fontId="33"/>
  </si>
  <si>
    <t>Password field appears "********"</t>
    <phoneticPr fontId="33"/>
  </si>
  <si>
    <t>Verify that text input fields: Correct, incorrect, wrong, special character input data</t>
    <phoneticPr fontId="33"/>
  </si>
  <si>
    <t>Verify that Post Recruit Information page</t>
    <phoneticPr fontId="33"/>
  </si>
  <si>
    <t>Login as Employer</t>
    <phoneticPr fontId="33"/>
  </si>
  <si>
    <t>Message “Có thể bạn nhập chưa đầy đủ hoặc sai thông tin”</t>
    <phoneticPr fontId="33"/>
  </si>
  <si>
    <t>1. Click : Click Create Recruit Information
2. Input charaters into salary field and fill all others
3. Select [Create] or press Enter</t>
    <phoneticPr fontId="33"/>
  </si>
  <si>
    <t>1. Click : Click Create Recruit Information
2. Input credencial data into all fields
3. Select [Create] or press Enter</t>
    <phoneticPr fontId="33"/>
  </si>
  <si>
    <t>Message “Tạo công việc thành công”</t>
    <phoneticPr fontId="33"/>
  </si>
  <si>
    <t>Message “Tạo công việc thất bại”</t>
    <phoneticPr fontId="33"/>
  </si>
  <si>
    <t>1. Click : Click Create Recruit Information
2. Input incorrect data into all fields
3. Select [Create] or press Enter</t>
    <phoneticPr fontId="33"/>
  </si>
  <si>
    <t>1. Select "Create Recruit Information"
2. Click on Edit button/icon</t>
    <phoneticPr fontId="33"/>
  </si>
  <si>
    <t>Screen appears all field of Create Recruit Information:  Job name, job details, requirements, salary, address, education, skills, level.</t>
    <phoneticPr fontId="33"/>
  </si>
  <si>
    <t>Message “Tin đã được xóa thành công”</t>
    <phoneticPr fontId="33"/>
  </si>
  <si>
    <t>Message “Không thể xóa tin”</t>
    <phoneticPr fontId="33"/>
  </si>
  <si>
    <t>Select "Edit" post - Successful</t>
    <phoneticPr fontId="33"/>
  </si>
  <si>
    <t>Select "Edit" post - Failure</t>
    <phoneticPr fontId="33"/>
  </si>
  <si>
    <t>1. Input new information
2. Click on Edit button/icon</t>
    <phoneticPr fontId="33"/>
  </si>
  <si>
    <t>Message “Sửa thông tin thành công”</t>
    <phoneticPr fontId="33"/>
  </si>
  <si>
    <t>Message “Sửa thông tin thất bại”</t>
    <phoneticPr fontId="33"/>
  </si>
  <si>
    <t>1. Click on Delete button/icon</t>
    <phoneticPr fontId="33"/>
  </si>
  <si>
    <t>Verify that Edit/Delete Recruit Information Page</t>
    <phoneticPr fontId="33"/>
  </si>
  <si>
    <t>Verify that view of a job details</t>
    <phoneticPr fontId="33"/>
  </si>
  <si>
    <t>Click on icon in the recruit news</t>
    <phoneticPr fontId="33"/>
  </si>
  <si>
    <t>Job Details screen appears</t>
    <phoneticPr fontId="33"/>
  </si>
  <si>
    <t>Click on Apply Now button/icon</t>
    <phoneticPr fontId="33"/>
  </si>
  <si>
    <t>Click on Apply Now button/icon</t>
    <phoneticPr fontId="33"/>
  </si>
  <si>
    <t>Message "Ứng tuyển thất bại"
Screen stays</t>
    <phoneticPr fontId="33"/>
  </si>
  <si>
    <t>1. Edit successful message "Sửa thông tin thành công"
2. Back to Candidate's Information screen with new information updated</t>
    <phoneticPr fontId="33"/>
  </si>
  <si>
    <t>1. Click on Edit button/icon
2. Change field Language to "France"
3. Select Edit or press Enter</t>
    <phoneticPr fontId="33"/>
  </si>
  <si>
    <t>1. Click on Edit button/icon
2. Empty field email
3. Select Edit or press Enter</t>
    <phoneticPr fontId="33"/>
  </si>
  <si>
    <t>1. Edit failure message “Sửa thông tin thất bại”
2. Back to Candidate's Information screen with new information updated</t>
    <phoneticPr fontId="33"/>
  </si>
  <si>
    <t>1. Post screen appears</t>
    <phoneticPr fontId="33"/>
  </si>
  <si>
    <t>Verify that Post - Successful</t>
    <phoneticPr fontId="33"/>
  </si>
  <si>
    <t>1. Input credencial data into all fields
2. Create/Post</t>
    <phoneticPr fontId="33"/>
  </si>
  <si>
    <t>1. Empty field "job name"
2. Input credencial data into all other fields
3. Create/Post</t>
    <phoneticPr fontId="33"/>
  </si>
  <si>
    <t>1. Post successful message “Bài viết được tạo thành công"
2. Back to Recruit Information screen with new information updated</t>
    <phoneticPr fontId="33"/>
  </si>
  <si>
    <t>1. Post failure message “Không thể tạo bài viết"</t>
    <phoneticPr fontId="33"/>
  </si>
  <si>
    <t>Nguyen Anh Vu</t>
    <phoneticPr fontId="33"/>
  </si>
  <si>
    <t>Not requirement</t>
    <phoneticPr fontId="33"/>
  </si>
  <si>
    <t>Verify that register a duplicate email/phone</t>
    <phoneticPr fontId="33"/>
  </si>
  <si>
    <t>1. Input registered phone number/email
2. Fill correctly all other input fields
3. Click on [Register] button</t>
    <phoneticPr fontId="33"/>
  </si>
  <si>
    <t>Verify that register a duplicate account</t>
    <phoneticPr fontId="33"/>
  </si>
  <si>
    <t>Verify that register wrong format email/phone</t>
    <phoneticPr fontId="33"/>
  </si>
  <si>
    <t>1. Input phone 6 numbers/ invalid email (have no @)
2. Fill correctly all other input fields
3. Click on [Register] button</t>
    <phoneticPr fontId="33"/>
  </si>
  <si>
    <t>1. Input incorrect password: &lt;8 characters, &gt;= 8 characters BUT not consist 1 of Capital letter, lowercase letter, number and special character
2. Fill correctly all other input fields
3. Click on [Register] button</t>
    <phoneticPr fontId="33"/>
  </si>
  <si>
    <t>Message “Mật khẩu không hợp lệ, mật khẩu phải tối thiểu 8 kí tự, bao gồm chữ hoa, thường, số và kí tự đặc biệt”</t>
    <phoneticPr fontId="33"/>
  </si>
  <si>
    <t>Message “Có thể bạn chưa nhập thông tin”</t>
    <phoneticPr fontId="33"/>
  </si>
  <si>
    <t>Message “Có thể bạn chưa nhập thông tin”</t>
    <phoneticPr fontId="33"/>
  </si>
  <si>
    <t>1. Input registered phone number/email
2. Fill correctly all other input fields
3. Click on [Register] button</t>
    <phoneticPr fontId="33"/>
  </si>
  <si>
    <t>Verify that register a duplicate account</t>
    <phoneticPr fontId="33"/>
  </si>
  <si>
    <t>1. Input credencial data into all fields
2. Click on Register button</t>
    <phoneticPr fontId="33"/>
  </si>
  <si>
    <t>Message "Đăng nhập thành công"</t>
    <phoneticPr fontId="33"/>
  </si>
  <si>
    <t>1. Click on "Account" button
2. Pop up menu appear
3. Select Logout</t>
    <phoneticPr fontId="33"/>
  </si>
  <si>
    <t>1. Message "Đăng xuất thành công"
2. Back to screen Login/Register</t>
    <phoneticPr fontId="33"/>
  </si>
  <si>
    <t>Screen Create Recruit Information appears with:
Madatory fields: Job name, job details, requirements, salary, address.
Optional fields: education, skills, level.</t>
    <phoneticPr fontId="33"/>
  </si>
  <si>
    <t>1. Click on icon at top-left
2. Select Create Recruit Information</t>
    <phoneticPr fontId="33"/>
  </si>
  <si>
    <t>Verify that empty mandatory fields: Job name, job details, requirements, salary, address.</t>
    <phoneticPr fontId="33"/>
  </si>
  <si>
    <t>1. Click : Click Create Recruit Information
2. Empty aech madatory field and fill all others
3. Select [Create] or press Enter</t>
    <phoneticPr fontId="33"/>
  </si>
  <si>
    <t>Message “Có thể bạn nhập chưa đầy đủ hoặc sai thông tin”</t>
    <phoneticPr fontId="33"/>
  </si>
  <si>
    <t>Click on Find Job</t>
  </si>
  <si>
    <t>1.10. Post Candidate's Find Job UC10</t>
  </si>
  <si>
    <t>Verify that view of Find Job</t>
    <phoneticPr fontId="33"/>
  </si>
  <si>
    <t>1. Find Job screen appears
2. List of job appears with filters order by:
- Employer Name
- Biz Area
- Time of post
- Position
=&gt; Optional: Share, Apply Now, Job Details</t>
    <phoneticPr fontId="33"/>
  </si>
  <si>
    <t>Verify the Share optional</t>
    <phoneticPr fontId="33"/>
  </si>
  <si>
    <t>Click on Share button/icon</t>
    <phoneticPr fontId="33"/>
  </si>
  <si>
    <t>SNS link appears</t>
    <phoneticPr fontId="33"/>
  </si>
  <si>
    <t>Verify the Apply Now optional - Successful</t>
    <phoneticPr fontId="33"/>
  </si>
  <si>
    <t>1. Message "Ứng tuyển thành công"
2. Screen change to Candidate Information</t>
    <phoneticPr fontId="33"/>
  </si>
  <si>
    <t>Verify that Edit - Empty madatory fields</t>
    <phoneticPr fontId="33"/>
  </si>
  <si>
    <t>1. Click on Personal Information
2. Click on Profile tab on screen</t>
    <phoneticPr fontId="33"/>
  </si>
  <si>
    <t>1. Click on Personal Information
2. Click on Post tab on screen
3. Empty field "job name"
4. Input credencial data into all other fields
5. Create/Post</t>
    <phoneticPr fontId="3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</si>
</sst>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[$-409]d\-mmm\-yyyy;@"/>
    <numFmt numFmtId="177" formatCode="#,##0.0"/>
    <numFmt numFmtId="178" formatCode="d\-mmm\-yy;@"/>
  </numFmts>
  <fonts count="35">
    <font>
      <sz val="11"/>
      <color theme="1"/>
      <name val="ＭＳ Ｐゴシック"/>
      <family val="2"/>
      <scheme val="minor"/>
    </font>
    <font>
      <b/>
      <sz val="22"/>
      <color indexed="10"/>
      <name val="Tahoma"/>
      <family val="2"/>
    </font>
    <font>
      <b/>
      <sz val="20"/>
      <color indexed="8"/>
      <name val="Tahoma"/>
      <family val="2"/>
    </font>
    <font>
      <sz val="10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sz val="10"/>
      <color theme="1"/>
      <name val="Tahoma"/>
      <family val="2"/>
    </font>
    <font>
      <sz val="11"/>
      <name val="ＭＳ Ｐゴシック"/>
      <family val="2"/>
    </font>
    <font>
      <b/>
      <sz val="10"/>
      <name val="Tahoma"/>
      <family val="2"/>
    </font>
    <font>
      <sz val="10"/>
      <color indexed="10"/>
      <name val="Tahoma"/>
      <family val="2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u/>
      <sz val="11"/>
      <color theme="10"/>
      <name val="ＭＳ Ｐゴシック"/>
      <family val="2"/>
      <scheme val="minor"/>
    </font>
    <font>
      <sz val="10"/>
      <color indexed="9"/>
      <name val="Tahoma"/>
      <family val="2"/>
    </font>
    <font>
      <b/>
      <sz val="10"/>
      <color indexed="12"/>
      <name val="Tahoma"/>
      <family val="2"/>
    </font>
    <font>
      <sz val="8"/>
      <name val="ＭＳ Ｐゴシック"/>
      <family val="2"/>
      <scheme val="minor"/>
    </font>
    <font>
      <sz val="10"/>
      <color rgb="FFFF0000"/>
      <name val="Tahoma"/>
      <family val="2"/>
    </font>
    <font>
      <sz val="10"/>
      <color rgb="FF000000"/>
      <name val="Arial"/>
      <family val="2"/>
    </font>
    <font>
      <sz val="11"/>
      <color theme="1"/>
      <name val="ＭＳ Ｐゴシック"/>
      <family val="2"/>
      <scheme val="minor"/>
    </font>
    <font>
      <b/>
      <sz val="11"/>
      <color theme="0"/>
      <name val="ＭＳ Ｐゴシック"/>
      <family val="2"/>
      <scheme val="minor"/>
    </font>
    <font>
      <b/>
      <sz val="18"/>
      <color indexed="10"/>
      <name val="Tahoma"/>
      <family val="2"/>
    </font>
    <font>
      <b/>
      <sz val="10"/>
      <color rgb="FFFF0000"/>
      <name val="Tahoma"/>
      <family val="2"/>
    </font>
    <font>
      <i/>
      <sz val="10"/>
      <color rgb="FFFF0000"/>
      <name val="Tahoma"/>
      <family val="2"/>
    </font>
    <font>
      <sz val="10"/>
      <color theme="1"/>
      <name val="ＭＳ Ｐゴシック"/>
      <family val="2"/>
      <scheme val="minor"/>
    </font>
    <font>
      <b/>
      <sz val="10"/>
      <name val="ＭＳ Ｐゴシック"/>
      <family val="2"/>
      <scheme val="minor"/>
    </font>
    <font>
      <sz val="10"/>
      <name val="ＭＳ Ｐゴシック"/>
      <family val="2"/>
      <scheme val="minor"/>
    </font>
    <font>
      <sz val="10"/>
      <color indexed="8"/>
      <name val="ＭＳ Ｐゴシック"/>
      <family val="2"/>
      <scheme val="minor"/>
    </font>
    <font>
      <i/>
      <sz val="10"/>
      <color indexed="17"/>
      <name val="ＭＳ Ｐゴシック"/>
      <family val="2"/>
      <scheme val="minor"/>
    </font>
    <font>
      <b/>
      <sz val="10"/>
      <color indexed="8"/>
      <name val="ＭＳ Ｐゴシック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6"/>
      <name val="ＭＳ Ｐゴシック"/>
      <family val="3"/>
      <charset val="128"/>
      <scheme val="minor"/>
    </font>
    <font>
      <i/>
      <sz val="1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32"/>
      </patternFill>
    </fill>
    <fill>
      <patternFill patternType="solid">
        <fgColor theme="2" tint="-9.9978637043366805E-2"/>
        <bgColor indexed="41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5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medium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medium">
        <color indexed="8"/>
      </left>
      <right/>
      <top/>
      <bottom style="thin">
        <color indexed="8"/>
      </bottom>
      <diagonal/>
    </border>
  </borders>
  <cellStyleXfs count="8">
    <xf numFmtId="0" fontId="0" fillId="0" borderId="0"/>
    <xf numFmtId="176" fontId="8" fillId="0" borderId="0"/>
    <xf numFmtId="0" fontId="8" fillId="0" borderId="0"/>
    <xf numFmtId="0" fontId="14" fillId="0" borderId="0" applyNumberFormat="0" applyFill="0" applyBorder="0" applyAlignment="0" applyProtection="0"/>
    <xf numFmtId="0" fontId="19" fillId="0" borderId="0"/>
    <xf numFmtId="0" fontId="19" fillId="0" borderId="0"/>
    <xf numFmtId="0" fontId="20" fillId="0" borderId="0"/>
    <xf numFmtId="9" fontId="20" fillId="0" borderId="0" applyFont="0" applyFill="0" applyBorder="0" applyAlignment="0" applyProtection="0"/>
  </cellStyleXfs>
  <cellXfs count="19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 indent="1"/>
    </xf>
    <xf numFmtId="0" fontId="3" fillId="2" borderId="0" xfId="0" applyFont="1" applyFill="1"/>
    <xf numFmtId="0" fontId="4" fillId="2" borderId="2" xfId="0" applyFont="1" applyFill="1" applyBorder="1" applyAlignment="1">
      <alignment horizontal="left"/>
    </xf>
    <xf numFmtId="0" fontId="3" fillId="0" borderId="4" xfId="0" applyFont="1" applyBorder="1" applyAlignment="1"/>
    <xf numFmtId="176" fontId="3" fillId="0" borderId="8" xfId="0" applyNumberFormat="1" applyFont="1" applyBorder="1" applyAlignment="1">
      <alignment horizontal="left" vertical="center"/>
    </xf>
    <xf numFmtId="177" fontId="3" fillId="0" borderId="4" xfId="0" applyNumberFormat="1" applyFont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3" fillId="0" borderId="0" xfId="0" applyFont="1" applyBorder="1" applyAlignment="1"/>
    <xf numFmtId="0" fontId="4" fillId="2" borderId="0" xfId="0" applyFont="1" applyFill="1" applyBorder="1" applyAlignment="1">
      <alignment horizontal="left" indent="1"/>
    </xf>
    <xf numFmtId="0" fontId="5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4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176" fontId="9" fillId="2" borderId="14" xfId="1" applyFont="1" applyFill="1" applyBorder="1" applyAlignment="1">
      <alignment horizontal="left" vertical="top" wrapText="1"/>
    </xf>
    <xf numFmtId="176" fontId="3" fillId="2" borderId="0" xfId="1" applyFont="1" applyFill="1" applyBorder="1" applyAlignment="1">
      <alignment horizontal="center" vertical="center" wrapText="1"/>
    </xf>
    <xf numFmtId="176" fontId="3" fillId="2" borderId="0" xfId="1" applyFont="1" applyFill="1" applyBorder="1" applyAlignment="1">
      <alignment horizontal="left" vertical="top" wrapText="1"/>
    </xf>
    <xf numFmtId="0" fontId="11" fillId="2" borderId="0" xfId="0" applyFont="1" applyFill="1" applyAlignment="1">
      <alignment horizontal="left" vertical="top"/>
    </xf>
    <xf numFmtId="176" fontId="9" fillId="2" borderId="18" xfId="1" applyFont="1" applyFill="1" applyBorder="1" applyAlignment="1">
      <alignment horizontal="left" vertical="top" wrapText="1"/>
    </xf>
    <xf numFmtId="176" fontId="5" fillId="2" borderId="0" xfId="1" applyFont="1" applyFill="1" applyBorder="1" applyAlignment="1">
      <alignment horizontal="center" vertical="center" wrapText="1"/>
    </xf>
    <xf numFmtId="176" fontId="5" fillId="2" borderId="0" xfId="1" applyFont="1" applyFill="1" applyBorder="1" applyAlignment="1">
      <alignment horizontal="left" vertical="top" wrapText="1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 applyBorder="1" applyAlignment="1">
      <alignment horizontal="left" vertical="top" wrapText="1"/>
    </xf>
    <xf numFmtId="3" fontId="11" fillId="2" borderId="26" xfId="0" applyNumberFormat="1" applyFont="1" applyFill="1" applyBorder="1" applyAlignment="1">
      <alignment horizontal="left" vertical="top"/>
    </xf>
    <xf numFmtId="3" fontId="11" fillId="2" borderId="26" xfId="0" applyNumberFormat="1" applyFont="1" applyFill="1" applyBorder="1" applyAlignment="1">
      <alignment horizontal="left" vertical="top" wrapText="1"/>
    </xf>
    <xf numFmtId="3" fontId="11" fillId="2" borderId="27" xfId="0" applyNumberFormat="1" applyFont="1" applyFill="1" applyBorder="1" applyAlignment="1">
      <alignment horizontal="left" vertical="top"/>
    </xf>
    <xf numFmtId="3" fontId="11" fillId="2" borderId="0" xfId="0" applyNumberFormat="1" applyFont="1" applyFill="1" applyBorder="1" applyAlignment="1">
      <alignment horizontal="left" vertical="top" wrapText="1"/>
    </xf>
    <xf numFmtId="176" fontId="13" fillId="2" borderId="0" xfId="1" applyFont="1" applyFill="1" applyBorder="1" applyAlignment="1">
      <alignment horizontal="left" vertical="top" wrapText="1"/>
    </xf>
    <xf numFmtId="176" fontId="13" fillId="2" borderId="0" xfId="1" applyFont="1" applyFill="1" applyBorder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NumberFormat="1" applyFont="1" applyAlignment="1">
      <alignment horizontal="center" vertical="center" wrapText="1"/>
    </xf>
    <xf numFmtId="0" fontId="10" fillId="2" borderId="0" xfId="0" applyNumberFormat="1" applyFont="1" applyFill="1" applyAlignment="1">
      <alignment horizontal="center" vertical="center" wrapText="1"/>
    </xf>
    <xf numFmtId="176" fontId="3" fillId="0" borderId="8" xfId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176" fontId="3" fillId="3" borderId="8" xfId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2" fillId="2" borderId="0" xfId="0" applyNumberFormat="1" applyFont="1" applyFill="1" applyBorder="1" applyAlignment="1">
      <alignment horizontal="left" vertical="top" wrapText="1"/>
    </xf>
    <xf numFmtId="0" fontId="11" fillId="2" borderId="0" xfId="0" applyNumberFormat="1" applyFont="1" applyFill="1" applyBorder="1" applyAlignment="1">
      <alignment horizontal="left" vertical="top" wrapText="1"/>
    </xf>
    <xf numFmtId="176" fontId="3" fillId="2" borderId="0" xfId="0" applyNumberFormat="1" applyFont="1" applyFill="1"/>
    <xf numFmtId="176" fontId="9" fillId="2" borderId="0" xfId="2" applyNumberFormat="1" applyFont="1" applyFill="1" applyBorder="1"/>
    <xf numFmtId="176" fontId="3" fillId="2" borderId="0" xfId="2" applyNumberFormat="1" applyFont="1" applyFill="1" applyBorder="1"/>
    <xf numFmtId="178" fontId="3" fillId="2" borderId="0" xfId="2" applyNumberFormat="1" applyFont="1" applyFill="1" applyBorder="1"/>
    <xf numFmtId="176" fontId="4" fillId="2" borderId="2" xfId="0" applyNumberFormat="1" applyFont="1" applyFill="1" applyBorder="1" applyAlignment="1">
      <alignment horizontal="left" vertical="center"/>
    </xf>
    <xf numFmtId="176" fontId="4" fillId="2" borderId="2" xfId="0" applyNumberFormat="1" applyFont="1" applyFill="1" applyBorder="1" applyAlignment="1">
      <alignment vertical="center"/>
    </xf>
    <xf numFmtId="176" fontId="4" fillId="2" borderId="0" xfId="0" applyNumberFormat="1" applyFont="1" applyFill="1"/>
    <xf numFmtId="176" fontId="5" fillId="2" borderId="0" xfId="2" applyNumberFormat="1" applyFont="1" applyFill="1" applyBorder="1"/>
    <xf numFmtId="176" fontId="3" fillId="2" borderId="0" xfId="0" applyNumberFormat="1" applyFont="1" applyFill="1" applyBorder="1"/>
    <xf numFmtId="176" fontId="3" fillId="2" borderId="29" xfId="0" applyNumberFormat="1" applyFont="1" applyFill="1" applyBorder="1" applyAlignment="1"/>
    <xf numFmtId="176" fontId="3" fillId="2" borderId="29" xfId="0" applyNumberFormat="1" applyFont="1" applyFill="1" applyBorder="1"/>
    <xf numFmtId="1" fontId="3" fillId="0" borderId="33" xfId="0" applyNumberFormat="1" applyFont="1" applyFill="1" applyBorder="1" applyAlignment="1">
      <alignment horizontal="center"/>
    </xf>
    <xf numFmtId="176" fontId="14" fillId="0" borderId="34" xfId="3" applyNumberFormat="1" applyFill="1" applyBorder="1"/>
    <xf numFmtId="1" fontId="3" fillId="0" borderId="34" xfId="0" applyNumberFormat="1" applyFont="1" applyFill="1" applyBorder="1" applyAlignment="1">
      <alignment horizontal="center" vertical="center"/>
    </xf>
    <xf numFmtId="176" fontId="3" fillId="2" borderId="0" xfId="0" applyNumberFormat="1" applyFont="1" applyFill="1" applyBorder="1" applyAlignment="1">
      <alignment horizontal="center"/>
    </xf>
    <xf numFmtId="10" fontId="3" fillId="2" borderId="0" xfId="0" applyNumberFormat="1" applyFont="1" applyFill="1" applyBorder="1" applyAlignment="1">
      <alignment horizontal="center"/>
    </xf>
    <xf numFmtId="9" fontId="3" fillId="2" borderId="0" xfId="0" applyNumberFormat="1" applyFont="1" applyFill="1" applyBorder="1" applyAlignment="1">
      <alignment horizontal="center"/>
    </xf>
    <xf numFmtId="176" fontId="4" fillId="2" borderId="0" xfId="0" applyNumberFormat="1" applyFont="1" applyFill="1" applyBorder="1" applyAlignment="1">
      <alignment horizontal="left"/>
    </xf>
    <xf numFmtId="2" fontId="16" fillId="2" borderId="0" xfId="0" applyNumberFormat="1" applyFont="1" applyFill="1" applyBorder="1" applyAlignment="1">
      <alignment horizontal="right" wrapText="1"/>
    </xf>
    <xf numFmtId="176" fontId="11" fillId="2" borderId="0" xfId="0" applyNumberFormat="1" applyFont="1" applyFill="1" applyBorder="1" applyAlignment="1">
      <alignment horizontal="center" wrapText="1"/>
    </xf>
    <xf numFmtId="3" fontId="11" fillId="2" borderId="40" xfId="0" applyNumberFormat="1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8" xfId="0" quotePrefix="1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7" fillId="0" borderId="41" xfId="0" quotePrefix="1" applyFont="1" applyFill="1" applyBorder="1" applyAlignment="1">
      <alignment horizontal="left" vertical="top" wrapText="1"/>
    </xf>
    <xf numFmtId="176" fontId="3" fillId="0" borderId="41" xfId="1" applyFont="1" applyFill="1" applyBorder="1" applyAlignment="1">
      <alignment horizontal="center" vertical="center" wrapText="1"/>
    </xf>
    <xf numFmtId="0" fontId="7" fillId="0" borderId="41" xfId="0" applyNumberFormat="1" applyFont="1" applyFill="1" applyBorder="1" applyAlignment="1">
      <alignment horizontal="center" vertical="center" wrapText="1"/>
    </xf>
    <xf numFmtId="0" fontId="0" fillId="0" borderId="41" xfId="6" applyFont="1" applyBorder="1" applyAlignment="1">
      <alignment horizontal="center" vertical="center" wrapText="1"/>
    </xf>
    <xf numFmtId="0" fontId="0" fillId="0" borderId="41" xfId="6" applyFont="1" applyBorder="1" applyAlignment="1">
      <alignment horizontal="left" vertical="center" wrapText="1"/>
    </xf>
    <xf numFmtId="15" fontId="3" fillId="0" borderId="8" xfId="0" applyNumberFormat="1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8" xfId="0" applyFont="1" applyBorder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left" vertical="top"/>
    </xf>
    <xf numFmtId="0" fontId="3" fillId="0" borderId="8" xfId="0" applyFont="1" applyBorder="1" applyAlignment="1">
      <alignment wrapText="1"/>
    </xf>
    <xf numFmtId="0" fontId="3" fillId="0" borderId="0" xfId="0" applyFont="1" applyAlignment="1">
      <alignment wrapText="1"/>
    </xf>
    <xf numFmtId="0" fontId="22" fillId="0" borderId="1" xfId="0" applyFont="1" applyBorder="1" applyAlignment="1">
      <alignment horizontal="left" vertical="center"/>
    </xf>
    <xf numFmtId="176" fontId="18" fillId="0" borderId="8" xfId="0" applyNumberFormat="1" applyFont="1" applyBorder="1" applyAlignment="1">
      <alignment horizontal="left" vertical="center"/>
    </xf>
    <xf numFmtId="176" fontId="6" fillId="4" borderId="30" xfId="0" applyNumberFormat="1" applyFont="1" applyFill="1" applyBorder="1" applyAlignment="1">
      <alignment horizontal="center"/>
    </xf>
    <xf numFmtId="176" fontId="6" fillId="4" borderId="12" xfId="0" applyNumberFormat="1" applyFont="1" applyFill="1" applyBorder="1" applyAlignment="1">
      <alignment horizontal="center"/>
    </xf>
    <xf numFmtId="176" fontId="6" fillId="4" borderId="12" xfId="0" applyNumberFormat="1" applyFont="1" applyFill="1" applyBorder="1" applyAlignment="1">
      <alignment horizontal="center" wrapText="1"/>
    </xf>
    <xf numFmtId="176" fontId="6" fillId="4" borderId="31" xfId="0" applyNumberFormat="1" applyFont="1" applyFill="1" applyBorder="1" applyAlignment="1">
      <alignment horizontal="center"/>
    </xf>
    <xf numFmtId="176" fontId="6" fillId="4" borderId="32" xfId="0" applyNumberFormat="1" applyFont="1" applyFill="1" applyBorder="1" applyAlignment="1">
      <alignment horizontal="center" wrapText="1"/>
    </xf>
    <xf numFmtId="176" fontId="15" fillId="4" borderId="35" xfId="0" applyNumberFormat="1" applyFont="1" applyFill="1" applyBorder="1" applyAlignment="1">
      <alignment horizontal="center"/>
    </xf>
    <xf numFmtId="176" fontId="6" fillId="4" borderId="36" xfId="0" applyNumberFormat="1" applyFont="1" applyFill="1" applyBorder="1"/>
    <xf numFmtId="1" fontId="15" fillId="4" borderId="36" xfId="0" applyNumberFormat="1" applyFont="1" applyFill="1" applyBorder="1" applyAlignment="1">
      <alignment horizontal="center"/>
    </xf>
    <xf numFmtId="1" fontId="15" fillId="4" borderId="37" xfId="0" applyNumberFormat="1" applyFont="1" applyFill="1" applyBorder="1" applyAlignment="1">
      <alignment horizontal="center"/>
    </xf>
    <xf numFmtId="178" fontId="6" fillId="4" borderId="43" xfId="0" applyNumberFormat="1" applyFont="1" applyFill="1" applyBorder="1" applyAlignment="1">
      <alignment horizontal="left" vertical="center"/>
    </xf>
    <xf numFmtId="0" fontId="6" fillId="4" borderId="44" xfId="0" applyFont="1" applyFill="1" applyBorder="1" applyAlignment="1">
      <alignment horizontal="center" vertical="center"/>
    </xf>
    <xf numFmtId="0" fontId="6" fillId="4" borderId="45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left" vertical="top" wrapText="1"/>
    </xf>
    <xf numFmtId="176" fontId="18" fillId="0" borderId="8" xfId="1" applyFont="1" applyFill="1" applyBorder="1" applyAlignment="1">
      <alignment horizontal="center" vertical="center" wrapText="1"/>
    </xf>
    <xf numFmtId="9" fontId="23" fillId="2" borderId="25" xfId="7" applyFont="1" applyFill="1" applyBorder="1" applyAlignment="1">
      <alignment horizontal="left" vertical="top"/>
    </xf>
    <xf numFmtId="0" fontId="12" fillId="2" borderId="24" xfId="0" applyFont="1" applyFill="1" applyBorder="1" applyAlignment="1">
      <alignment horizontal="center" vertical="top"/>
    </xf>
    <xf numFmtId="0" fontId="12" fillId="2" borderId="2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top" wrapText="1"/>
    </xf>
    <xf numFmtId="0" fontId="12" fillId="2" borderId="39" xfId="0" applyFont="1" applyFill="1" applyBorder="1" applyAlignment="1">
      <alignment horizontal="center" vertical="top" wrapText="1"/>
    </xf>
    <xf numFmtId="0" fontId="11" fillId="2" borderId="24" xfId="0" applyFont="1" applyFill="1" applyBorder="1" applyAlignment="1">
      <alignment horizontal="center" vertical="top"/>
    </xf>
    <xf numFmtId="0" fontId="11" fillId="2" borderId="2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0" fontId="11" fillId="2" borderId="39" xfId="0" applyFont="1" applyFill="1" applyBorder="1" applyAlignment="1">
      <alignment horizontal="center" vertical="top" wrapText="1"/>
    </xf>
    <xf numFmtId="0" fontId="11" fillId="2" borderId="46" xfId="0" applyFont="1" applyFill="1" applyBorder="1" applyAlignment="1">
      <alignment horizontal="center" vertical="top"/>
    </xf>
    <xf numFmtId="0" fontId="11" fillId="2" borderId="47" xfId="0" applyFont="1" applyFill="1" applyBorder="1" applyAlignment="1">
      <alignment horizontal="center" vertical="top" wrapText="1"/>
    </xf>
    <xf numFmtId="0" fontId="11" fillId="2" borderId="48" xfId="0" applyFont="1" applyFill="1" applyBorder="1" applyAlignment="1">
      <alignment horizontal="center" vertical="top" wrapText="1"/>
    </xf>
    <xf numFmtId="0" fontId="11" fillId="2" borderId="49" xfId="0" applyFont="1" applyFill="1" applyBorder="1" applyAlignment="1">
      <alignment horizontal="center" vertical="top" wrapText="1"/>
    </xf>
    <xf numFmtId="176" fontId="6" fillId="4" borderId="8" xfId="1" applyFont="1" applyFill="1" applyBorder="1" applyAlignment="1">
      <alignment horizontal="left" vertical="top" wrapText="1"/>
    </xf>
    <xf numFmtId="176" fontId="6" fillId="4" borderId="8" xfId="1" applyFont="1" applyFill="1" applyBorder="1" applyAlignment="1">
      <alignment horizontal="center" vertical="center" wrapText="1"/>
    </xf>
    <xf numFmtId="0" fontId="6" fillId="4" borderId="8" xfId="1" applyNumberFormat="1" applyFont="1" applyFill="1" applyBorder="1" applyAlignment="1">
      <alignment horizontal="center" vertical="center" wrapText="1"/>
    </xf>
    <xf numFmtId="176" fontId="9" fillId="5" borderId="0" xfId="1" applyFont="1" applyFill="1" applyBorder="1" applyAlignment="1">
      <alignment horizontal="left" vertical="top"/>
    </xf>
    <xf numFmtId="176" fontId="9" fillId="5" borderId="0" xfId="1" applyFont="1" applyFill="1" applyBorder="1" applyAlignment="1">
      <alignment horizontal="left" vertical="top" wrapText="1"/>
    </xf>
    <xf numFmtId="176" fontId="3" fillId="5" borderId="0" xfId="1" applyFont="1" applyFill="1" applyBorder="1" applyAlignment="1">
      <alignment horizontal="center" vertical="center"/>
    </xf>
    <xf numFmtId="0" fontId="3" fillId="5" borderId="28" xfId="1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13" xfId="0" applyFont="1" applyBorder="1"/>
    <xf numFmtId="0" fontId="25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5" fillId="0" borderId="0" xfId="0" applyFont="1" applyAlignment="1">
      <alignment horizontal="center" vertical="center"/>
    </xf>
    <xf numFmtId="0" fontId="25" fillId="0" borderId="0" xfId="0" applyFont="1"/>
    <xf numFmtId="0" fontId="25" fillId="0" borderId="0" xfId="0" applyNumberFormat="1" applyFont="1" applyAlignment="1">
      <alignment horizontal="center" vertical="center" wrapText="1"/>
    </xf>
    <xf numFmtId="176" fontId="26" fillId="2" borderId="14" xfId="1" applyFont="1" applyFill="1" applyBorder="1" applyAlignment="1">
      <alignment horizontal="left" vertical="top" wrapText="1"/>
    </xf>
    <xf numFmtId="176" fontId="27" fillId="2" borderId="16" xfId="1" applyFont="1" applyFill="1" applyBorder="1" applyAlignment="1">
      <alignment horizontal="left" vertical="top" wrapText="1"/>
    </xf>
    <xf numFmtId="176" fontId="27" fillId="2" borderId="17" xfId="1" applyFont="1" applyFill="1" applyBorder="1" applyAlignment="1">
      <alignment horizontal="left" vertical="top" wrapText="1"/>
    </xf>
    <xf numFmtId="0" fontId="28" fillId="2" borderId="0" xfId="0" applyFont="1" applyFill="1" applyAlignment="1">
      <alignment horizontal="left" vertical="top"/>
    </xf>
    <xf numFmtId="176" fontId="27" fillId="0" borderId="19" xfId="1" applyFont="1" applyFill="1" applyBorder="1" applyAlignment="1">
      <alignment horizontal="left" vertical="top" wrapText="1"/>
    </xf>
    <xf numFmtId="176" fontId="27" fillId="0" borderId="20" xfId="1" applyFont="1" applyFill="1" applyBorder="1" applyAlignment="1">
      <alignment horizontal="left" vertical="top" wrapText="1"/>
    </xf>
    <xf numFmtId="176" fontId="27" fillId="0" borderId="21" xfId="1" applyFont="1" applyFill="1" applyBorder="1" applyAlignment="1">
      <alignment horizontal="left" vertical="top" wrapText="1"/>
    </xf>
    <xf numFmtId="176" fontId="29" fillId="2" borderId="22" xfId="1" applyFont="1" applyFill="1" applyBorder="1" applyAlignment="1">
      <alignment horizontal="left" vertical="top" wrapText="1"/>
    </xf>
    <xf numFmtId="176" fontId="29" fillId="2" borderId="23" xfId="1" applyFont="1" applyFill="1" applyBorder="1" applyAlignment="1">
      <alignment horizontal="left" vertical="top" wrapText="1"/>
    </xf>
    <xf numFmtId="176" fontId="29" fillId="2" borderId="38" xfId="1" applyFont="1" applyFill="1" applyBorder="1" applyAlignment="1">
      <alignment horizontal="left" vertical="top" wrapText="1"/>
    </xf>
    <xf numFmtId="0" fontId="30" fillId="2" borderId="0" xfId="0" applyFont="1" applyFill="1" applyAlignment="1">
      <alignment horizontal="left" vertical="top"/>
    </xf>
    <xf numFmtId="0" fontId="30" fillId="2" borderId="24" xfId="0" applyFont="1" applyFill="1" applyBorder="1" applyAlignment="1">
      <alignment horizontal="left" vertical="top"/>
    </xf>
    <xf numFmtId="0" fontId="30" fillId="2" borderId="2" xfId="0" applyFont="1" applyFill="1" applyBorder="1" applyAlignment="1">
      <alignment horizontal="left" vertical="top" wrapText="1"/>
    </xf>
    <xf numFmtId="0" fontId="30" fillId="2" borderId="1" xfId="0" applyFont="1" applyFill="1" applyBorder="1" applyAlignment="1">
      <alignment horizontal="left" vertical="top" wrapText="1"/>
    </xf>
    <xf numFmtId="0" fontId="30" fillId="2" borderId="39" xfId="0" applyFont="1" applyFill="1" applyBorder="1" applyAlignment="1">
      <alignment horizontal="left" vertical="top" wrapText="1"/>
    </xf>
    <xf numFmtId="3" fontId="28" fillId="2" borderId="25" xfId="0" applyNumberFormat="1" applyFont="1" applyFill="1" applyBorder="1" applyAlignment="1">
      <alignment horizontal="left" vertical="top"/>
    </xf>
    <xf numFmtId="3" fontId="28" fillId="2" borderId="0" xfId="0" applyNumberFormat="1" applyFont="1" applyFill="1" applyBorder="1" applyAlignment="1">
      <alignment horizontal="left" vertical="top"/>
    </xf>
    <xf numFmtId="3" fontId="28" fillId="2" borderId="0" xfId="0" applyNumberFormat="1" applyFont="1" applyFill="1" applyBorder="1" applyAlignment="1">
      <alignment horizontal="left" vertical="top" wrapText="1"/>
    </xf>
    <xf numFmtId="3" fontId="28" fillId="2" borderId="42" xfId="0" applyNumberFormat="1" applyFont="1" applyFill="1" applyBorder="1" applyAlignment="1">
      <alignment horizontal="left" vertical="top" wrapText="1"/>
    </xf>
    <xf numFmtId="0" fontId="28" fillId="2" borderId="0" xfId="0" applyNumberFormat="1" applyFont="1" applyFill="1" applyBorder="1" applyAlignment="1">
      <alignment horizontal="left" vertical="top" wrapText="1"/>
    </xf>
    <xf numFmtId="0" fontId="0" fillId="0" borderId="41" xfId="0" applyFont="1" applyBorder="1"/>
    <xf numFmtId="0" fontId="21" fillId="8" borderId="41" xfId="0" applyFont="1" applyFill="1" applyBorder="1" applyAlignment="1">
      <alignment vertical="center"/>
    </xf>
    <xf numFmtId="0" fontId="0" fillId="8" borderId="41" xfId="0" applyFont="1" applyFill="1" applyBorder="1" applyAlignment="1">
      <alignment horizontal="center" vertical="center"/>
    </xf>
    <xf numFmtId="0" fontId="0" fillId="8" borderId="8" xfId="0" applyFont="1" applyFill="1" applyBorder="1"/>
    <xf numFmtId="0" fontId="21" fillId="8" borderId="8" xfId="0" applyFont="1" applyFill="1" applyBorder="1" applyAlignment="1">
      <alignment vertical="center"/>
    </xf>
    <xf numFmtId="0" fontId="0" fillId="8" borderId="41" xfId="0" applyFont="1" applyFill="1" applyBorder="1"/>
    <xf numFmtId="0" fontId="21" fillId="6" borderId="8" xfId="0" applyFont="1" applyFill="1" applyBorder="1" applyAlignment="1">
      <alignment horizontal="center" vertical="center" wrapText="1"/>
    </xf>
    <xf numFmtId="0" fontId="21" fillId="7" borderId="8" xfId="6" applyFont="1" applyFill="1" applyBorder="1" applyAlignment="1">
      <alignment horizontal="center" vertical="center" wrapText="1"/>
    </xf>
    <xf numFmtId="0" fontId="21" fillId="9" borderId="8" xfId="0" applyFont="1" applyFill="1" applyBorder="1" applyAlignment="1">
      <alignment horizontal="center" vertical="center"/>
    </xf>
    <xf numFmtId="176" fontId="27" fillId="2" borderId="50" xfId="1" applyFont="1" applyFill="1" applyBorder="1" applyAlignment="1">
      <alignment horizontal="left" vertical="top" wrapText="1"/>
    </xf>
    <xf numFmtId="176" fontId="26" fillId="2" borderId="51" xfId="1" applyFont="1" applyFill="1" applyBorder="1" applyAlignment="1">
      <alignment horizontal="left" vertical="top" wrapText="1"/>
    </xf>
    <xf numFmtId="176" fontId="26" fillId="2" borderId="8" xfId="1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7" fillId="0" borderId="41" xfId="0" applyFont="1" applyFill="1" applyBorder="1" applyAlignment="1">
      <alignment horizontal="left" vertical="top" wrapText="1"/>
    </xf>
    <xf numFmtId="176" fontId="7" fillId="0" borderId="8" xfId="0" quotePrefix="1" applyNumberFormat="1" applyFont="1" applyFill="1" applyBorder="1" applyAlignment="1">
      <alignment horizontal="left" vertical="top" wrapText="1"/>
    </xf>
    <xf numFmtId="176" fontId="7" fillId="0" borderId="41" xfId="0" applyNumberFormat="1" applyFont="1" applyFill="1" applyBorder="1" applyAlignment="1">
      <alignment vertical="top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2" borderId="2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176" fontId="7" fillId="2" borderId="2" xfId="0" applyNumberFormat="1" applyFont="1" applyFill="1" applyBorder="1" applyAlignment="1">
      <alignment horizontal="left"/>
    </xf>
    <xf numFmtId="176" fontId="4" fillId="2" borderId="2" xfId="0" applyNumberFormat="1" applyFont="1" applyFill="1" applyBorder="1" applyAlignment="1">
      <alignment horizontal="left"/>
    </xf>
    <xf numFmtId="176" fontId="4" fillId="2" borderId="1" xfId="0" applyNumberFormat="1" applyFont="1" applyFill="1" applyBorder="1" applyAlignment="1">
      <alignment horizontal="left" vertical="center"/>
    </xf>
    <xf numFmtId="176" fontId="4" fillId="2" borderId="4" xfId="0" applyNumberFormat="1" applyFont="1" applyFill="1" applyBorder="1" applyAlignment="1">
      <alignment horizontal="left" vertical="center"/>
    </xf>
    <xf numFmtId="176" fontId="5" fillId="2" borderId="2" xfId="2" applyNumberFormat="1" applyFont="1" applyFill="1" applyBorder="1" applyAlignment="1">
      <alignment vertical="top"/>
    </xf>
    <xf numFmtId="176" fontId="2" fillId="2" borderId="0" xfId="2" applyNumberFormat="1" applyFont="1" applyFill="1" applyBorder="1" applyAlignment="1">
      <alignment horizontal="center"/>
    </xf>
    <xf numFmtId="176" fontId="23" fillId="2" borderId="1" xfId="0" applyNumberFormat="1" applyFont="1" applyFill="1" applyBorder="1" applyAlignment="1">
      <alignment horizontal="left" vertical="center"/>
    </xf>
    <xf numFmtId="176" fontId="23" fillId="2" borderId="4" xfId="0" applyNumberFormat="1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left"/>
    </xf>
    <xf numFmtId="176" fontId="3" fillId="2" borderId="4" xfId="0" applyNumberFormat="1" applyFont="1" applyFill="1" applyBorder="1" applyAlignment="1">
      <alignment horizontal="left"/>
    </xf>
    <xf numFmtId="176" fontId="3" fillId="2" borderId="15" xfId="1" applyFont="1" applyFill="1" applyBorder="1" applyAlignment="1">
      <alignment horizontal="left" vertical="top" wrapText="1"/>
    </xf>
    <xf numFmtId="176" fontId="3" fillId="2" borderId="16" xfId="1" applyFont="1" applyFill="1" applyBorder="1" applyAlignment="1">
      <alignment horizontal="left" vertical="top" wrapText="1"/>
    </xf>
    <xf numFmtId="176" fontId="3" fillId="2" borderId="17" xfId="1" applyFont="1" applyFill="1" applyBorder="1" applyAlignment="1">
      <alignment horizontal="left" vertical="top" wrapText="1"/>
    </xf>
    <xf numFmtId="176" fontId="3" fillId="0" borderId="19" xfId="1" applyFont="1" applyFill="1" applyBorder="1" applyAlignment="1">
      <alignment horizontal="left" vertical="top" wrapText="1"/>
    </xf>
    <xf numFmtId="176" fontId="3" fillId="0" borderId="20" xfId="1" applyFont="1" applyFill="1" applyBorder="1" applyAlignment="1">
      <alignment horizontal="left" vertical="top" wrapText="1"/>
    </xf>
    <xf numFmtId="176" fontId="3" fillId="0" borderId="21" xfId="1" applyFont="1" applyFill="1" applyBorder="1" applyAlignment="1">
      <alignment horizontal="left" vertical="top" wrapText="1"/>
    </xf>
    <xf numFmtId="176" fontId="34" fillId="2" borderId="22" xfId="1" applyFont="1" applyFill="1" applyBorder="1" applyAlignment="1">
      <alignment horizontal="left" vertical="top" wrapText="1"/>
    </xf>
    <xf numFmtId="176" fontId="34" fillId="2" borderId="23" xfId="1" applyFont="1" applyFill="1" applyBorder="1" applyAlignment="1">
      <alignment horizontal="left" vertical="top" wrapText="1"/>
    </xf>
    <xf numFmtId="176" fontId="34" fillId="2" borderId="38" xfId="1" applyFont="1" applyFill="1" applyBorder="1" applyAlignment="1">
      <alignment horizontal="left" vertical="top" wrapText="1"/>
    </xf>
    <xf numFmtId="176" fontId="24" fillId="2" borderId="22" xfId="1" applyFont="1" applyFill="1" applyBorder="1" applyAlignment="1">
      <alignment horizontal="left" vertical="top" wrapText="1"/>
    </xf>
    <xf numFmtId="176" fontId="24" fillId="2" borderId="23" xfId="1" applyFont="1" applyFill="1" applyBorder="1" applyAlignment="1">
      <alignment horizontal="left" vertical="top" wrapText="1"/>
    </xf>
    <xf numFmtId="176" fontId="24" fillId="2" borderId="38" xfId="1" applyFont="1" applyFill="1" applyBorder="1" applyAlignment="1">
      <alignment horizontal="left" vertical="top" wrapText="1"/>
    </xf>
  </cellXfs>
  <cellStyles count="8">
    <cellStyle name="Hyperlink" xfId="3" builtinId="8"/>
    <cellStyle name="Normal" xfId="0" builtinId="0"/>
    <cellStyle name="Normal 2 3" xfId="4"/>
    <cellStyle name="Normal 2 3 2" xfId="5"/>
    <cellStyle name="Normal 4 2" xfId="6"/>
    <cellStyle name="Normal_Functional Test Case v1.0" xfId="2"/>
    <cellStyle name="Normal_Sheet1" xfId="1"/>
    <cellStyle name="Percent" xfId="7" builtinId="5"/>
  </cellStyles>
  <dxfs count="0"/>
  <tableStyles count="0" defaultTableStyle="TableStyleMedium2" defaultPivotStyle="PivotStyleLight16"/>
  <colors>
    <mruColors>
      <color rgb="FF66FF33"/>
      <color rgb="FF33CC33"/>
      <color rgb="FFFF6600"/>
      <color rgb="FFCDFDCD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9</xdr:row>
      <xdr:rowOff>57151</xdr:rowOff>
    </xdr:from>
    <xdr:to>
      <xdr:col>9</xdr:col>
      <xdr:colOff>1943100</xdr:colOff>
      <xdr:row>13</xdr:row>
      <xdr:rowOff>149408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78350" y="1524001"/>
          <a:ext cx="3267075" cy="23877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57152</xdr:colOff>
      <xdr:row>14</xdr:row>
      <xdr:rowOff>76202</xdr:rowOff>
    </xdr:from>
    <xdr:to>
      <xdr:col>9</xdr:col>
      <xdr:colOff>1983612</xdr:colOff>
      <xdr:row>26</xdr:row>
      <xdr:rowOff>28575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97402" y="4010027"/>
          <a:ext cx="3288535" cy="2009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166872</xdr:colOff>
      <xdr:row>27</xdr:row>
      <xdr:rowOff>180975</xdr:rowOff>
    </xdr:from>
    <xdr:to>
      <xdr:col>9</xdr:col>
      <xdr:colOff>2129980</xdr:colOff>
      <xdr:row>27</xdr:row>
      <xdr:rowOff>1933576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07122" y="6334125"/>
          <a:ext cx="3325183" cy="1752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90" zoomScaleNormal="90" workbookViewId="0">
      <selection activeCell="B12" sqref="B12"/>
    </sheetView>
  </sheetViews>
  <sheetFormatPr defaultColWidth="9.125" defaultRowHeight="12.75"/>
  <cols>
    <col min="1" max="1" width="2.5" style="3" customWidth="1"/>
    <col min="2" max="2" width="22.5" style="20" customWidth="1"/>
    <col min="3" max="3" width="27.875" style="3" bestFit="1" customWidth="1"/>
    <col min="4" max="4" width="26.875" style="3" customWidth="1"/>
    <col min="5" max="5" width="21.125" style="3" customWidth="1"/>
    <col min="6" max="6" width="35.5" style="3" customWidth="1"/>
    <col min="7" max="7" width="47.375" style="3" customWidth="1"/>
    <col min="8" max="16384" width="9.125" style="3"/>
  </cols>
  <sheetData>
    <row r="2" spans="1:7" s="2" customFormat="1" ht="53.25" customHeight="1">
      <c r="A2" s="1"/>
      <c r="B2" s="87"/>
      <c r="C2" s="166" t="s">
        <v>0</v>
      </c>
      <c r="D2" s="166"/>
      <c r="E2" s="166"/>
      <c r="F2" s="166"/>
      <c r="G2" s="166"/>
    </row>
    <row r="3" spans="1:7">
      <c r="B3" s="4"/>
      <c r="C3" s="5"/>
      <c r="F3" s="6"/>
    </row>
    <row r="4" spans="1:7">
      <c r="B4" s="7" t="s">
        <v>1</v>
      </c>
      <c r="C4" s="167" t="s">
        <v>56</v>
      </c>
      <c r="D4" s="168"/>
      <c r="E4" s="169"/>
      <c r="F4" s="7" t="s">
        <v>2</v>
      </c>
      <c r="G4" s="8" t="s">
        <v>59</v>
      </c>
    </row>
    <row r="5" spans="1:7">
      <c r="B5" s="7" t="s">
        <v>3</v>
      </c>
      <c r="C5" s="167" t="s">
        <v>57</v>
      </c>
      <c r="D5" s="168"/>
      <c r="E5" s="169"/>
      <c r="F5" s="7" t="s">
        <v>4</v>
      </c>
      <c r="G5" s="8"/>
    </row>
    <row r="6" spans="1:7">
      <c r="B6" s="170" t="s">
        <v>5</v>
      </c>
      <c r="C6" s="171" t="s">
        <v>58</v>
      </c>
      <c r="D6" s="172"/>
      <c r="E6" s="173"/>
      <c r="F6" s="7" t="s">
        <v>6</v>
      </c>
      <c r="G6" s="9">
        <f ca="1">TODAY()</f>
        <v>44958</v>
      </c>
    </row>
    <row r="7" spans="1:7">
      <c r="B7" s="170"/>
      <c r="C7" s="174"/>
      <c r="D7" s="175"/>
      <c r="E7" s="176"/>
      <c r="F7" s="7" t="s">
        <v>7</v>
      </c>
      <c r="G7" s="10"/>
    </row>
    <row r="8" spans="1:7">
      <c r="B8" s="11"/>
      <c r="C8" s="12"/>
      <c r="D8" s="13"/>
      <c r="E8" s="13"/>
      <c r="F8" s="14"/>
      <c r="G8" s="15"/>
    </row>
    <row r="9" spans="1:7">
      <c r="B9" s="16"/>
      <c r="C9" s="17"/>
      <c r="D9" s="17"/>
      <c r="E9" s="17"/>
      <c r="F9" s="17"/>
    </row>
    <row r="10" spans="1:7">
      <c r="B10" s="18" t="s">
        <v>8</v>
      </c>
    </row>
    <row r="11" spans="1:7" s="19" customFormat="1">
      <c r="B11" s="98" t="s">
        <v>46</v>
      </c>
      <c r="C11" s="99" t="s">
        <v>9</v>
      </c>
      <c r="D11" s="99" t="s">
        <v>10</v>
      </c>
      <c r="E11" s="100" t="s">
        <v>45</v>
      </c>
      <c r="F11" s="100" t="s">
        <v>25</v>
      </c>
    </row>
    <row r="12" spans="1:7">
      <c r="B12" s="88"/>
      <c r="C12" s="84"/>
      <c r="D12" s="80"/>
      <c r="E12" s="81"/>
      <c r="F12" s="81"/>
    </row>
    <row r="13" spans="1:7">
      <c r="B13" s="88"/>
      <c r="C13" s="84"/>
      <c r="D13" s="82"/>
      <c r="E13" s="81"/>
      <c r="F13" s="81"/>
    </row>
    <row r="14" spans="1:7">
      <c r="B14" s="9"/>
      <c r="C14" s="84"/>
      <c r="D14" s="82"/>
      <c r="E14" s="81"/>
      <c r="F14" s="81"/>
    </row>
    <row r="15" spans="1:7">
      <c r="B15" s="9"/>
      <c r="C15" s="84"/>
      <c r="D15" s="82"/>
      <c r="E15" s="82"/>
      <c r="F15" s="85"/>
    </row>
    <row r="16" spans="1:7">
      <c r="B16" s="9"/>
      <c r="C16" s="84"/>
      <c r="D16" s="82"/>
      <c r="E16" s="82"/>
      <c r="F16" s="85"/>
    </row>
    <row r="17" spans="2:7">
      <c r="B17" s="9"/>
      <c r="C17" s="84"/>
      <c r="D17" s="82"/>
      <c r="E17" s="82"/>
      <c r="F17" s="85"/>
    </row>
    <row r="18" spans="2:7">
      <c r="B18" s="9"/>
      <c r="C18" s="84"/>
      <c r="D18" s="83"/>
      <c r="E18" s="82"/>
      <c r="F18" s="85"/>
    </row>
    <row r="19" spans="2:7">
      <c r="G19" s="86"/>
    </row>
    <row r="20" spans="2:7">
      <c r="G20" s="86"/>
    </row>
    <row r="21" spans="2:7">
      <c r="G21" s="86"/>
    </row>
    <row r="22" spans="2:7">
      <c r="G22" s="86"/>
    </row>
  </sheetData>
  <mergeCells count="5">
    <mergeCell ref="C2:G2"/>
    <mergeCell ref="C4:E4"/>
    <mergeCell ref="C5:E5"/>
    <mergeCell ref="B6:B7"/>
    <mergeCell ref="C6:E7"/>
  </mergeCells>
  <phoneticPr fontId="1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B1" workbookViewId="0">
      <selection activeCell="C6" sqref="C6:H6"/>
    </sheetView>
  </sheetViews>
  <sheetFormatPr defaultColWidth="9.125" defaultRowHeight="12.75"/>
  <cols>
    <col min="1" max="1" width="9.125" style="50"/>
    <col min="2" max="2" width="15.5" style="50" customWidth="1"/>
    <col min="3" max="3" width="40.375" style="50" customWidth="1"/>
    <col min="4" max="4" width="19.125" style="50" customWidth="1"/>
    <col min="5" max="5" width="17.875" style="50" customWidth="1"/>
    <col min="6" max="6" width="14" style="50" customWidth="1"/>
    <col min="7" max="7" width="12.875" style="50" customWidth="1"/>
    <col min="8" max="8" width="37.875" style="50" customWidth="1"/>
    <col min="9" max="16384" width="9.125" style="50"/>
  </cols>
  <sheetData>
    <row r="1" spans="1:8" ht="25.5">
      <c r="B1" s="182" t="s">
        <v>27</v>
      </c>
      <c r="C1" s="182"/>
      <c r="D1" s="182"/>
      <c r="E1" s="182"/>
      <c r="F1" s="182"/>
      <c r="G1" s="182"/>
      <c r="H1" s="182"/>
    </row>
    <row r="2" spans="1:8">
      <c r="A2" s="51"/>
      <c r="B2" s="51"/>
      <c r="C2" s="52"/>
      <c r="D2" s="52"/>
      <c r="E2" s="52"/>
      <c r="F2" s="52"/>
      <c r="G2" s="52"/>
      <c r="H2" s="53"/>
    </row>
    <row r="3" spans="1:8">
      <c r="B3" s="54" t="s">
        <v>1</v>
      </c>
      <c r="C3" s="177" t="str">
        <f>Cover!C4</f>
        <v>ASM3</v>
      </c>
      <c r="D3" s="177"/>
      <c r="E3" s="178" t="s">
        <v>2</v>
      </c>
      <c r="F3" s="178"/>
      <c r="G3" s="183" t="str">
        <f>Cover!G4</f>
        <v>Nguyen Anh Vu</v>
      </c>
      <c r="H3" s="184"/>
    </row>
    <row r="4" spans="1:8">
      <c r="B4" s="54" t="s">
        <v>3</v>
      </c>
      <c r="C4" s="177" t="str">
        <f>Cover!C5</f>
        <v>ASM3-A</v>
      </c>
      <c r="D4" s="177"/>
      <c r="E4" s="178" t="s">
        <v>4</v>
      </c>
      <c r="F4" s="178"/>
      <c r="G4" s="185"/>
      <c r="H4" s="186"/>
    </row>
    <row r="5" spans="1:8">
      <c r="B5" s="55" t="s">
        <v>5</v>
      </c>
      <c r="C5" s="177" t="str">
        <f>Cover!C6</f>
        <v>ASM3-Doc</v>
      </c>
      <c r="D5" s="177"/>
      <c r="E5" s="178" t="s">
        <v>6</v>
      </c>
      <c r="F5" s="178"/>
      <c r="G5" s="179">
        <f ca="1">TODAY()</f>
        <v>44958</v>
      </c>
      <c r="H5" s="180"/>
    </row>
    <row r="6" spans="1:8">
      <c r="A6" s="51"/>
      <c r="B6" s="55" t="s">
        <v>28</v>
      </c>
      <c r="C6" s="181"/>
      <c r="D6" s="181"/>
      <c r="E6" s="181"/>
      <c r="F6" s="181"/>
      <c r="G6" s="181"/>
      <c r="H6" s="181"/>
    </row>
    <row r="7" spans="1:8">
      <c r="A7" s="51"/>
      <c r="B7" s="56"/>
      <c r="C7" s="57"/>
      <c r="D7" s="52"/>
      <c r="E7" s="52"/>
      <c r="F7" s="52"/>
      <c r="G7" s="52"/>
      <c r="H7" s="53"/>
    </row>
    <row r="8" spans="1:8">
      <c r="B8" s="56"/>
      <c r="C8" s="57"/>
      <c r="D8" s="52"/>
      <c r="E8" s="52"/>
      <c r="F8" s="52"/>
      <c r="G8" s="52"/>
      <c r="H8" s="53"/>
    </row>
    <row r="9" spans="1:8">
      <c r="A9" s="58"/>
      <c r="B9" s="58"/>
      <c r="C9" s="58"/>
      <c r="D9" s="58"/>
      <c r="E9" s="58"/>
      <c r="F9" s="58"/>
      <c r="G9" s="58"/>
      <c r="H9" s="58"/>
    </row>
    <row r="10" spans="1:8">
      <c r="A10" s="59"/>
      <c r="B10" s="89" t="s">
        <v>29</v>
      </c>
      <c r="C10" s="90" t="s">
        <v>43</v>
      </c>
      <c r="D10" s="91" t="s">
        <v>14</v>
      </c>
      <c r="E10" s="90" t="s">
        <v>15</v>
      </c>
      <c r="F10" s="90" t="s">
        <v>44</v>
      </c>
      <c r="G10" s="92" t="s">
        <v>17</v>
      </c>
      <c r="H10" s="93" t="s">
        <v>30</v>
      </c>
    </row>
    <row r="11" spans="1:8" ht="14.25">
      <c r="A11" s="60"/>
      <c r="B11" s="61">
        <v>1</v>
      </c>
      <c r="C11" s="62" t="s">
        <v>42</v>
      </c>
      <c r="D11" s="63">
        <f>'Test cases'!A5</f>
        <v>21</v>
      </c>
      <c r="E11" s="63">
        <f>'Test cases'!B5</f>
        <v>17</v>
      </c>
      <c r="F11" s="63">
        <f>'Test cases'!C5</f>
        <v>2</v>
      </c>
      <c r="G11" s="63">
        <f>'Test cases'!D5</f>
        <v>5</v>
      </c>
      <c r="H11" s="63">
        <f>'Test cases'!E5</f>
        <v>57</v>
      </c>
    </row>
    <row r="12" spans="1:8" ht="14.25">
      <c r="A12" s="60"/>
      <c r="B12" s="61">
        <v>1</v>
      </c>
      <c r="C12" s="62"/>
      <c r="D12" s="63"/>
      <c r="E12" s="63"/>
      <c r="F12" s="63"/>
      <c r="G12" s="63"/>
      <c r="H12" s="63"/>
    </row>
    <row r="13" spans="1:8" ht="14.25">
      <c r="A13" s="60"/>
      <c r="B13" s="61">
        <v>1</v>
      </c>
      <c r="C13" s="62"/>
      <c r="D13" s="63"/>
      <c r="E13" s="63"/>
      <c r="F13" s="63"/>
      <c r="G13" s="63"/>
      <c r="H13" s="63"/>
    </row>
    <row r="14" spans="1:8" ht="14.25">
      <c r="A14" s="60"/>
      <c r="B14" s="61">
        <v>1</v>
      </c>
      <c r="C14" s="62"/>
      <c r="D14" s="63"/>
      <c r="E14" s="63"/>
      <c r="F14" s="63"/>
      <c r="G14" s="63"/>
      <c r="H14" s="63"/>
    </row>
    <row r="15" spans="1:8" ht="14.25">
      <c r="A15" s="60"/>
      <c r="B15" s="61">
        <v>1</v>
      </c>
      <c r="C15" s="62"/>
      <c r="D15" s="63"/>
      <c r="E15" s="63"/>
      <c r="F15" s="63"/>
      <c r="G15" s="63"/>
      <c r="H15" s="63"/>
    </row>
    <row r="16" spans="1:8" ht="14.25">
      <c r="A16" s="60"/>
      <c r="B16" s="61">
        <v>1</v>
      </c>
      <c r="C16" s="62"/>
      <c r="D16" s="63"/>
      <c r="E16" s="63"/>
      <c r="F16" s="63"/>
      <c r="G16" s="63"/>
      <c r="H16" s="63"/>
    </row>
    <row r="17" spans="1:8" ht="14.25">
      <c r="A17" s="60"/>
      <c r="B17" s="61"/>
      <c r="C17" s="62"/>
      <c r="D17" s="63"/>
      <c r="E17" s="63"/>
      <c r="F17" s="63"/>
      <c r="G17" s="63"/>
      <c r="H17" s="63"/>
    </row>
    <row r="18" spans="1:8">
      <c r="A18" s="60"/>
      <c r="B18" s="94"/>
      <c r="C18" s="95" t="s">
        <v>31</v>
      </c>
      <c r="D18" s="96">
        <f>SUM(D11:D17)</f>
        <v>21</v>
      </c>
      <c r="E18" s="96">
        <f>SUM(E11:E17)</f>
        <v>17</v>
      </c>
      <c r="F18" s="96">
        <f>SUM(F11:F17)</f>
        <v>2</v>
      </c>
      <c r="G18" s="96">
        <f>SUM(G11:G17)</f>
        <v>5</v>
      </c>
      <c r="H18" s="97">
        <f>SUM(H11:H17)</f>
        <v>57</v>
      </c>
    </row>
    <row r="19" spans="1:8">
      <c r="A19" s="58"/>
      <c r="B19" s="64"/>
      <c r="C19" s="58"/>
      <c r="D19" s="65"/>
      <c r="E19" s="66"/>
      <c r="F19" s="66"/>
      <c r="G19" s="66"/>
      <c r="H19" s="66"/>
    </row>
    <row r="20" spans="1:8">
      <c r="A20" s="58"/>
      <c r="B20" s="58"/>
      <c r="C20" s="67" t="s">
        <v>32</v>
      </c>
      <c r="D20" s="58"/>
      <c r="E20" s="68">
        <f>($D18+$E18)*100/($H18-$G18-$F18)</f>
        <v>76</v>
      </c>
      <c r="F20" s="58" t="s">
        <v>33</v>
      </c>
      <c r="G20" s="58"/>
      <c r="H20" s="69"/>
    </row>
    <row r="21" spans="1:8">
      <c r="A21" s="58"/>
      <c r="B21" s="58"/>
      <c r="C21" s="67" t="s">
        <v>34</v>
      </c>
      <c r="D21" s="58"/>
      <c r="E21" s="68">
        <f>$D18*100/($H18-$G18)</f>
        <v>40.384615384615387</v>
      </c>
      <c r="F21" s="58" t="s">
        <v>33</v>
      </c>
      <c r="G21" s="58"/>
      <c r="H21" s="69"/>
    </row>
    <row r="22" spans="1:8">
      <c r="A22" s="58"/>
      <c r="C22" s="58"/>
      <c r="D22" s="58"/>
      <c r="E22" s="68"/>
    </row>
    <row r="23" spans="1:8">
      <c r="A23" s="58"/>
    </row>
    <row r="35" spans="2:2">
      <c r="B35" s="50">
        <f t="array" aca="1" ref="B35" ca="1">+B35:B37</f>
        <v>0</v>
      </c>
    </row>
  </sheetData>
  <mergeCells count="11">
    <mergeCell ref="C5:D5"/>
    <mergeCell ref="E5:F5"/>
    <mergeCell ref="G5:H5"/>
    <mergeCell ref="C6:H6"/>
    <mergeCell ref="B1:H1"/>
    <mergeCell ref="C3:D3"/>
    <mergeCell ref="E3:F3"/>
    <mergeCell ref="G3:H3"/>
    <mergeCell ref="C4:D4"/>
    <mergeCell ref="E4:F4"/>
    <mergeCell ref="G4:H4"/>
  </mergeCells>
  <phoneticPr fontId="33"/>
  <hyperlinks>
    <hyperlink ref="C11" location="'User Management'!A1" display="User Management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75"/>
  <sheetViews>
    <sheetView tabSelected="1" view="pageBreakPreview" topLeftCell="A55" zoomScale="90" zoomScaleNormal="100" zoomScaleSheetLayoutView="90" workbookViewId="0">
      <selection activeCell="E72" sqref="E72"/>
    </sheetView>
  </sheetViews>
  <sheetFormatPr defaultRowHeight="14.25"/>
  <cols>
    <col min="1" max="1" width="21.5" customWidth="1"/>
    <col min="2" max="2" width="33.125" style="21" customWidth="1"/>
    <col min="3" max="3" width="23.75" style="22" customWidth="1"/>
    <col min="4" max="4" width="42.5" customWidth="1"/>
    <col min="5" max="5" width="57.5" style="23" customWidth="1"/>
    <col min="6" max="6" width="13.625" style="39" customWidth="1"/>
    <col min="7" max="8" width="17.125" style="40" customWidth="1"/>
    <col min="9" max="9" width="17.875" style="41" customWidth="1"/>
    <col min="10" max="10" width="66.5" bestFit="1" customWidth="1"/>
  </cols>
  <sheetData>
    <row r="1" spans="1:10" s="27" customFormat="1" ht="12.75">
      <c r="A1" s="24" t="s">
        <v>47</v>
      </c>
      <c r="B1" s="187" t="s">
        <v>61</v>
      </c>
      <c r="C1" s="188"/>
      <c r="D1" s="188"/>
      <c r="E1" s="189"/>
      <c r="F1" s="25"/>
      <c r="G1" s="26"/>
      <c r="H1" s="26"/>
      <c r="I1" s="42"/>
    </row>
    <row r="2" spans="1:10" s="27" customFormat="1" ht="12.75">
      <c r="A2" s="28" t="s">
        <v>12</v>
      </c>
      <c r="B2" s="190" t="s">
        <v>35</v>
      </c>
      <c r="C2" s="191"/>
      <c r="D2" s="191"/>
      <c r="E2" s="192"/>
      <c r="F2" s="29"/>
      <c r="G2" s="30"/>
      <c r="H2" s="30"/>
      <c r="I2" s="42"/>
    </row>
    <row r="3" spans="1:10" s="27" customFormat="1" ht="12.75">
      <c r="A3" s="24" t="s">
        <v>13</v>
      </c>
      <c r="B3" s="193" t="s">
        <v>249</v>
      </c>
      <c r="C3" s="194"/>
      <c r="D3" s="194"/>
      <c r="E3" s="195"/>
      <c r="F3" s="29"/>
      <c r="G3" s="30"/>
      <c r="H3" s="30"/>
      <c r="I3" s="42"/>
      <c r="J3" s="31"/>
    </row>
    <row r="4" spans="1:10" s="27" customFormat="1" ht="12.75">
      <c r="A4" s="104" t="s">
        <v>14</v>
      </c>
      <c r="B4" s="105" t="s">
        <v>15</v>
      </c>
      <c r="C4" s="105" t="s">
        <v>44</v>
      </c>
      <c r="D4" s="106" t="s">
        <v>17</v>
      </c>
      <c r="E4" s="107" t="s">
        <v>18</v>
      </c>
      <c r="F4" s="32"/>
      <c r="G4" s="32"/>
      <c r="H4" s="48"/>
    </row>
    <row r="5" spans="1:10" s="27" customFormat="1" ht="12.75">
      <c r="A5" s="108">
        <f>COUNTIF(F:F,"Pass")</f>
        <v>21</v>
      </c>
      <c r="B5" s="109">
        <f>COUNTIF(F:F,"Fail")</f>
        <v>17</v>
      </c>
      <c r="C5" s="109">
        <f>COUNTIF(F:F,"Untested")</f>
        <v>2</v>
      </c>
      <c r="D5" s="110">
        <f>COUNTIF(F:F,"N/A")</f>
        <v>5</v>
      </c>
      <c r="E5" s="111">
        <f>COUNTA(A9:A456)</f>
        <v>57</v>
      </c>
      <c r="F5" s="32"/>
      <c r="G5" s="32"/>
      <c r="H5" s="48"/>
    </row>
    <row r="6" spans="1:10" s="27" customFormat="1" ht="12.75">
      <c r="A6" s="112" t="s">
        <v>33</v>
      </c>
      <c r="B6" s="113" t="s">
        <v>33</v>
      </c>
      <c r="C6" s="113" t="s">
        <v>33</v>
      </c>
      <c r="D6" s="114" t="s">
        <v>33</v>
      </c>
      <c r="E6" s="115"/>
      <c r="F6" s="32"/>
      <c r="G6" s="32"/>
      <c r="H6" s="48"/>
    </row>
    <row r="7" spans="1:10" s="27" customFormat="1" ht="13.5" thickBot="1">
      <c r="A7" s="103"/>
      <c r="B7" s="33"/>
      <c r="C7" s="34"/>
      <c r="D7" s="35"/>
      <c r="E7" s="70"/>
      <c r="F7" s="36"/>
      <c r="G7" s="36"/>
      <c r="H7" s="49"/>
    </row>
    <row r="8" spans="1:10" s="27" customFormat="1" ht="12.75">
      <c r="A8" s="116" t="s">
        <v>19</v>
      </c>
      <c r="B8" s="116" t="s">
        <v>20</v>
      </c>
      <c r="C8" s="116" t="s">
        <v>21</v>
      </c>
      <c r="D8" s="116" t="s">
        <v>22</v>
      </c>
      <c r="E8" s="116" t="s">
        <v>23</v>
      </c>
      <c r="F8" s="117" t="s">
        <v>26</v>
      </c>
      <c r="G8" s="117" t="s">
        <v>24</v>
      </c>
      <c r="H8" s="117" t="s">
        <v>13</v>
      </c>
      <c r="I8" s="118" t="s">
        <v>25</v>
      </c>
      <c r="J8" s="37"/>
    </row>
    <row r="9" spans="1:10" s="27" customFormat="1" ht="12.75">
      <c r="A9" s="119"/>
      <c r="B9" s="119" t="s">
        <v>60</v>
      </c>
      <c r="C9" s="120"/>
      <c r="D9" s="119"/>
      <c r="E9" s="120"/>
      <c r="F9" s="121"/>
      <c r="G9" s="121"/>
      <c r="H9" s="121"/>
      <c r="I9" s="122"/>
      <c r="J9" s="38"/>
    </row>
    <row r="10" spans="1:10" s="74" customFormat="1" ht="38.25">
      <c r="A10" s="43" t="str">
        <f>IF(AND(E10=""),"","["&amp;TEXT($B$1,"##")&amp;"-"&amp;TEXT(ROW()-9- COUNTBLANK($E$8:E9) +1,"##")&amp;"]")</f>
        <v>[RecruitWeb Testing-1]</v>
      </c>
      <c r="B10" s="71" t="s">
        <v>82</v>
      </c>
      <c r="C10" s="72" t="s">
        <v>181</v>
      </c>
      <c r="D10" s="73" t="s">
        <v>194</v>
      </c>
      <c r="E10" s="162" t="s">
        <v>196</v>
      </c>
      <c r="F10" s="43" t="s">
        <v>14</v>
      </c>
      <c r="G10" s="43">
        <f ca="1">TODAY()</f>
        <v>44958</v>
      </c>
      <c r="H10" s="43" t="str">
        <f>$B$3</f>
        <v>Nguyen Anh Vu</v>
      </c>
      <c r="I10" s="44"/>
    </row>
    <row r="11" spans="1:10" s="74" customFormat="1" ht="38.25">
      <c r="A11" s="43" t="str">
        <f>IF(AND(E11=""),"","["&amp;TEXT($B$1,"##")&amp;"-"&amp;TEXT(ROW()-9- COUNTBLANK($E$8:E10) +1,"##")&amp;"]")</f>
        <v>[RecruitWeb Testing-2]</v>
      </c>
      <c r="B11" s="101" t="s">
        <v>70</v>
      </c>
      <c r="C11" s="72" t="s">
        <v>73</v>
      </c>
      <c r="D11" s="73" t="s">
        <v>200</v>
      </c>
      <c r="E11" s="71" t="s">
        <v>258</v>
      </c>
      <c r="F11" s="43" t="s">
        <v>14</v>
      </c>
      <c r="G11" s="43">
        <f t="shared" ref="G11:G17" ca="1" si="0">TODAY()</f>
        <v>44958</v>
      </c>
      <c r="H11" s="43" t="str">
        <f t="shared" ref="H11:H17" si="1">$B$3</f>
        <v>Nguyen Anh Vu</v>
      </c>
      <c r="I11" s="44"/>
    </row>
    <row r="12" spans="1:10" s="74" customFormat="1" ht="38.25">
      <c r="A12" s="43" t="str">
        <f>IF(AND(E12=""),"","["&amp;TEXT($B$1,"##")&amp;"-"&amp;TEXT(ROW()-9- COUNTBLANK($E$8:E11) +1,"##")&amp;"]")</f>
        <v>[RecruitWeb Testing-3]</v>
      </c>
      <c r="B12" s="71" t="s">
        <v>198</v>
      </c>
      <c r="C12" s="72" t="s">
        <v>77</v>
      </c>
      <c r="D12" s="73" t="s">
        <v>201</v>
      </c>
      <c r="E12" s="71" t="s">
        <v>189</v>
      </c>
      <c r="F12" s="43" t="s">
        <v>16</v>
      </c>
      <c r="G12" s="43">
        <f t="shared" ca="1" si="0"/>
        <v>44958</v>
      </c>
      <c r="H12" s="43" t="str">
        <f t="shared" si="1"/>
        <v>Nguyen Anh Vu</v>
      </c>
      <c r="I12" s="44" t="s">
        <v>250</v>
      </c>
    </row>
    <row r="13" spans="1:10" s="74" customFormat="1" ht="38.25">
      <c r="A13" s="43" t="str">
        <f>IF(AND(E13=""),"","["&amp;TEXT($B$1,"##")&amp;"-"&amp;TEXT(ROW()-9- COUNTBLANK($E$8:E12) +1,"##")&amp;"]")</f>
        <v>[RecruitWeb Testing-4]</v>
      </c>
      <c r="B13" s="71" t="s">
        <v>251</v>
      </c>
      <c r="C13" s="72" t="s">
        <v>62</v>
      </c>
      <c r="D13" s="73" t="s">
        <v>252</v>
      </c>
      <c r="E13" s="71" t="s">
        <v>188</v>
      </c>
      <c r="F13" s="43" t="s">
        <v>15</v>
      </c>
      <c r="G13" s="43">
        <f t="shared" ca="1" si="0"/>
        <v>44958</v>
      </c>
      <c r="H13" s="43" t="str">
        <f t="shared" si="1"/>
        <v>Nguyen Anh Vu</v>
      </c>
      <c r="I13" s="44">
        <v>1</v>
      </c>
    </row>
    <row r="14" spans="1:10" s="74" customFormat="1" ht="38.25">
      <c r="A14" s="43" t="str">
        <f>IF(AND(E14=""),"","["&amp;TEXT($B$1,"##")&amp;"-"&amp;TEXT(ROW()-9- COUNTBLANK($E$8:E13) +1,"##")&amp;"]")</f>
        <v>[RecruitWeb Testing-5]</v>
      </c>
      <c r="B14" s="71" t="s">
        <v>253</v>
      </c>
      <c r="C14" s="72" t="s">
        <v>72</v>
      </c>
      <c r="D14" s="73" t="s">
        <v>186</v>
      </c>
      <c r="E14" s="71" t="s">
        <v>187</v>
      </c>
      <c r="F14" s="43" t="s">
        <v>15</v>
      </c>
      <c r="G14" s="43">
        <f t="shared" ca="1" si="0"/>
        <v>44958</v>
      </c>
      <c r="H14" s="43" t="str">
        <f t="shared" si="1"/>
        <v>Nguyen Anh Vu</v>
      </c>
      <c r="I14" s="44">
        <v>2</v>
      </c>
    </row>
    <row r="15" spans="1:10" s="74" customFormat="1" ht="38.25">
      <c r="A15" s="43" t="str">
        <f>IF(AND(E15=""),"","["&amp;TEXT($B$1,"##")&amp;"-"&amp;TEXT(ROW()-9- COUNTBLANK($E$8:E14) +1,"##")&amp;"]")</f>
        <v>[RecruitWeb Testing-6]</v>
      </c>
      <c r="B15" s="71" t="s">
        <v>254</v>
      </c>
      <c r="C15" s="75" t="s">
        <v>74</v>
      </c>
      <c r="D15" s="73" t="s">
        <v>255</v>
      </c>
      <c r="E15" s="71" t="s">
        <v>185</v>
      </c>
      <c r="F15" s="43" t="s">
        <v>15</v>
      </c>
      <c r="G15" s="43">
        <f t="shared" ca="1" si="0"/>
        <v>44958</v>
      </c>
      <c r="H15" s="43" t="str">
        <f t="shared" si="1"/>
        <v>Nguyen Anh Vu</v>
      </c>
      <c r="I15" s="77">
        <v>3</v>
      </c>
    </row>
    <row r="16" spans="1:10" s="74" customFormat="1" ht="63.75">
      <c r="A16" s="43" t="str">
        <f>IF(AND(E16=""),"","["&amp;TEXT($B$1,"##")&amp;"-"&amp;TEXT(ROW()-9- COUNTBLANK($E$8:E15) +1,"##")&amp;"]")</f>
        <v>[RecruitWeb Testing-7]</v>
      </c>
      <c r="B16" s="71" t="s">
        <v>65</v>
      </c>
      <c r="C16" s="72" t="s">
        <v>180</v>
      </c>
      <c r="D16" s="73" t="s">
        <v>256</v>
      </c>
      <c r="E16" s="71" t="s">
        <v>257</v>
      </c>
      <c r="F16" s="43" t="s">
        <v>15</v>
      </c>
      <c r="G16" s="43">
        <f t="shared" ca="1" si="0"/>
        <v>44958</v>
      </c>
      <c r="H16" s="43" t="str">
        <f t="shared" si="1"/>
        <v>Nguyen Anh Vu</v>
      </c>
      <c r="I16" s="44">
        <v>4</v>
      </c>
    </row>
    <row r="17" spans="1:10" s="74" customFormat="1" ht="25.5">
      <c r="A17" s="43" t="str">
        <f>IF(AND(E17=""),"","["&amp;TEXT($B$1,"##")&amp;"-"&amp;TEXT(ROW()-9- COUNTBLANK($E$8:E16) +1,"##")&amp;"]")</f>
        <v>[RecruitWeb Testing-8]</v>
      </c>
      <c r="B17" s="71" t="s">
        <v>66</v>
      </c>
      <c r="C17" s="72" t="s">
        <v>192</v>
      </c>
      <c r="D17" s="73" t="s">
        <v>191</v>
      </c>
      <c r="E17" s="71" t="s">
        <v>190</v>
      </c>
      <c r="F17" s="43" t="s">
        <v>14</v>
      </c>
      <c r="G17" s="43">
        <f t="shared" ca="1" si="0"/>
        <v>44958</v>
      </c>
      <c r="H17" s="43" t="str">
        <f t="shared" si="1"/>
        <v>Nguyen Anh Vu</v>
      </c>
      <c r="I17" s="44"/>
    </row>
    <row r="18" spans="1:10" s="74" customFormat="1" ht="13.5">
      <c r="A18" s="43" t="str">
        <f>IF(AND(E18=""),"","["&amp;TEXT($B$1,"##")&amp;"-"&amp;TEXT(ROW()-9- COUNTBLANK($E$8:E17) +1,"##")&amp;"]")</f>
        <v/>
      </c>
      <c r="B18" s="71"/>
      <c r="C18" s="72"/>
      <c r="D18" s="73"/>
      <c r="E18" s="71"/>
      <c r="F18" s="43"/>
      <c r="G18" s="43"/>
      <c r="H18" s="43"/>
      <c r="I18" s="44"/>
    </row>
    <row r="19" spans="1:10" s="74" customFormat="1" ht="13.5">
      <c r="A19" s="43" t="str">
        <f>IF(AND(E19=""),"","["&amp;TEXT($B$1,"##")&amp;"-"&amp;TEXT(ROW()-9- COUNTBLANK($E$8:E18) +1,"##")&amp;"]")</f>
        <v/>
      </c>
      <c r="B19" s="71"/>
      <c r="C19" s="75"/>
      <c r="D19" s="73"/>
      <c r="E19" s="71"/>
      <c r="F19" s="43"/>
      <c r="G19" s="76"/>
      <c r="H19" s="76"/>
      <c r="I19" s="77"/>
    </row>
    <row r="20" spans="1:10" s="27" customFormat="1" ht="12.75">
      <c r="A20" s="119"/>
      <c r="B20" s="119" t="s">
        <v>67</v>
      </c>
      <c r="C20" s="120"/>
      <c r="D20" s="119"/>
      <c r="E20" s="120"/>
      <c r="F20" s="121"/>
      <c r="G20" s="121"/>
      <c r="H20" s="121"/>
      <c r="I20" s="122"/>
      <c r="J20" s="38"/>
    </row>
    <row r="21" spans="1:10" s="74" customFormat="1" ht="38.25">
      <c r="A21" s="43" t="str">
        <f>IF(AND(E21=""),"","["&amp;TEXT($B$1,"##")&amp;"-"&amp;TEXT(ROW()-9- COUNTBLANK($E$8:E20) +1,"##")&amp;"]")</f>
        <v>[RecruitWeb Testing-9]</v>
      </c>
      <c r="B21" s="71" t="s">
        <v>81</v>
      </c>
      <c r="C21" s="72" t="s">
        <v>193</v>
      </c>
      <c r="D21" s="73" t="s">
        <v>195</v>
      </c>
      <c r="E21" s="162" t="s">
        <v>197</v>
      </c>
      <c r="F21" s="43" t="s">
        <v>14</v>
      </c>
      <c r="G21" s="43"/>
      <c r="H21" s="43"/>
      <c r="I21" s="44"/>
    </row>
    <row r="22" spans="1:10" s="74" customFormat="1" ht="38.25">
      <c r="A22" s="43" t="str">
        <f>IF(AND(E22=""),"","["&amp;TEXT($B$1,"##")&amp;"-"&amp;TEXT(ROW()-9- COUNTBLANK($E$8:E21) +1,"##")&amp;"]")</f>
        <v>[RecruitWeb Testing-10]</v>
      </c>
      <c r="B22" s="71" t="s">
        <v>68</v>
      </c>
      <c r="C22" s="72" t="s">
        <v>76</v>
      </c>
      <c r="D22" s="73" t="s">
        <v>199</v>
      </c>
      <c r="E22" s="71" t="s">
        <v>259</v>
      </c>
      <c r="F22" s="43" t="s">
        <v>14</v>
      </c>
      <c r="G22" s="43"/>
      <c r="H22" s="43"/>
      <c r="I22" s="44"/>
    </row>
    <row r="23" spans="1:10" s="74" customFormat="1" ht="38.25">
      <c r="A23" s="43" t="str">
        <f>IF(AND(E24=""),"","["&amp;TEXT($B$1,"##")&amp;"-"&amp;TEXT(ROW()-9- COUNTBLANK($E$8:E21) +1,"##")&amp;"]")</f>
        <v>[RecruitWeb Testing-11]</v>
      </c>
      <c r="B23" s="71" t="s">
        <v>78</v>
      </c>
      <c r="C23" s="72" t="s">
        <v>79</v>
      </c>
      <c r="D23" s="73" t="s">
        <v>260</v>
      </c>
      <c r="E23" s="71" t="s">
        <v>189</v>
      </c>
      <c r="F23" s="43" t="s">
        <v>17</v>
      </c>
      <c r="G23" s="43"/>
      <c r="H23" s="43"/>
      <c r="I23" s="44" t="s">
        <v>250</v>
      </c>
    </row>
    <row r="24" spans="1:10" s="74" customFormat="1" ht="38.25">
      <c r="A24" s="43" t="str">
        <f>IF(AND(E25=""),"","["&amp;TEXT($B$1,"##")&amp;"-"&amp;TEXT(ROW()-9- COUNTBLANK($E$8:E23) +1,"##")&amp;"]")</f>
        <v>[RecruitWeb Testing-12]</v>
      </c>
      <c r="B24" s="71" t="s">
        <v>64</v>
      </c>
      <c r="C24" s="72" t="s">
        <v>62</v>
      </c>
      <c r="D24" s="73" t="s">
        <v>186</v>
      </c>
      <c r="E24" s="71" t="s">
        <v>188</v>
      </c>
      <c r="F24" s="43" t="s">
        <v>15</v>
      </c>
      <c r="G24" s="43"/>
      <c r="H24" s="43"/>
      <c r="I24" s="44">
        <v>5</v>
      </c>
    </row>
    <row r="25" spans="1:10" s="74" customFormat="1" ht="38.25">
      <c r="A25" s="43" t="str">
        <f>IF(AND(E26=""),"","["&amp;TEXT($B$1,"##")&amp;"-"&amp;TEXT(ROW()-9- COUNTBLANK($E$8:E23) +1,"##")&amp;"]")</f>
        <v>[RecruitWeb Testing-13]</v>
      </c>
      <c r="B25" s="71" t="s">
        <v>261</v>
      </c>
      <c r="C25" s="72" t="s">
        <v>72</v>
      </c>
      <c r="D25" s="73" t="s">
        <v>184</v>
      </c>
      <c r="E25" s="71" t="s">
        <v>187</v>
      </c>
      <c r="F25" s="43" t="s">
        <v>15</v>
      </c>
      <c r="G25" s="43"/>
      <c r="H25" s="43"/>
      <c r="I25" s="44">
        <v>6</v>
      </c>
    </row>
    <row r="26" spans="1:10" s="74" customFormat="1" ht="63.75">
      <c r="A26" s="43" t="str">
        <f>IF(AND(E27=""),"","["&amp;TEXT($B$1,"##")&amp;"-"&amp;TEXT(ROW()-9- COUNTBLANK($E$8:E25) +1,"##")&amp;"]")</f>
        <v>[RecruitWeb Testing-14]</v>
      </c>
      <c r="B26" s="71" t="s">
        <v>63</v>
      </c>
      <c r="C26" s="75" t="s">
        <v>74</v>
      </c>
      <c r="D26" s="73" t="s">
        <v>183</v>
      </c>
      <c r="E26" s="71" t="s">
        <v>185</v>
      </c>
      <c r="F26" s="43" t="s">
        <v>15</v>
      </c>
      <c r="G26" s="76"/>
      <c r="H26" s="76"/>
      <c r="I26" s="77">
        <v>7</v>
      </c>
    </row>
    <row r="27" spans="1:10" s="74" customFormat="1" ht="63.75">
      <c r="A27" s="43" t="str">
        <f>IF(AND(E28=""),"","["&amp;TEXT($B$1,"##")&amp;"-"&amp;TEXT(ROW()-9- COUNTBLANK($E$8:E26) +1,"##")&amp;"]")</f>
        <v>[RecruitWeb Testing-15]</v>
      </c>
      <c r="B27" s="71" t="s">
        <v>65</v>
      </c>
      <c r="C27" s="72" t="s">
        <v>75</v>
      </c>
      <c r="D27" s="73" t="s">
        <v>203</v>
      </c>
      <c r="E27" s="71" t="s">
        <v>182</v>
      </c>
      <c r="F27" s="43" t="s">
        <v>15</v>
      </c>
      <c r="G27" s="43"/>
      <c r="H27" s="43"/>
      <c r="I27" s="44">
        <v>8</v>
      </c>
    </row>
    <row r="28" spans="1:10" s="74" customFormat="1" ht="25.5">
      <c r="A28" s="43" t="str">
        <f>IF(AND(E28=""),"","["&amp;TEXT($B$1,"##")&amp;"-"&amp;TEXT(ROW()-9- COUNTBLANK($E$8:E27) +1,"##")&amp;"]")</f>
        <v>[RecruitWeb Testing-16]</v>
      </c>
      <c r="B28" s="71" t="s">
        <v>66</v>
      </c>
      <c r="C28" s="72"/>
      <c r="D28" s="73" t="s">
        <v>262</v>
      </c>
      <c r="E28" s="71" t="s">
        <v>202</v>
      </c>
      <c r="F28" s="43" t="s">
        <v>14</v>
      </c>
      <c r="G28" s="43"/>
      <c r="H28" s="43"/>
      <c r="I28" s="44"/>
    </row>
    <row r="29" spans="1:10" s="74" customFormat="1" ht="13.5">
      <c r="A29" s="43" t="str">
        <f>IF(AND(E29=""),"","["&amp;TEXT($B$1,"##")&amp;"-"&amp;TEXT(ROW()-9- COUNTBLANK($E$8:E28) +1,"##")&amp;"]")</f>
        <v/>
      </c>
      <c r="B29" s="71"/>
      <c r="C29" s="72"/>
      <c r="D29" s="73"/>
      <c r="E29" s="71"/>
      <c r="F29" s="43"/>
      <c r="G29" s="43"/>
      <c r="H29" s="43"/>
      <c r="I29" s="44"/>
    </row>
    <row r="30" spans="1:10" s="27" customFormat="1" ht="12.75">
      <c r="A30" s="119"/>
      <c r="B30" s="119" t="s">
        <v>80</v>
      </c>
      <c r="C30" s="120"/>
      <c r="D30" s="119"/>
      <c r="E30" s="120"/>
      <c r="F30" s="121"/>
      <c r="G30" s="121"/>
      <c r="H30" s="121"/>
      <c r="I30" s="122"/>
      <c r="J30" s="38"/>
    </row>
    <row r="31" spans="1:10" s="74" customFormat="1" ht="25.5">
      <c r="A31" s="43" t="str">
        <f>IF(AND(E31=""),"","["&amp;TEXT($B$1,"##")&amp;"-"&amp;TEXT(ROW()-9- COUNTBLANK($E$8:E30) +1,"##")&amp;"]")</f>
        <v>[RecruitWeb Testing-17]</v>
      </c>
      <c r="B31" s="71" t="s">
        <v>209</v>
      </c>
      <c r="C31" s="72" t="s">
        <v>204</v>
      </c>
      <c r="D31" s="73" t="s">
        <v>205</v>
      </c>
      <c r="E31" s="162" t="s">
        <v>263</v>
      </c>
      <c r="F31" s="43" t="s">
        <v>14</v>
      </c>
      <c r="G31" s="43"/>
      <c r="H31" s="43"/>
      <c r="I31" s="44"/>
    </row>
    <row r="32" spans="1:10" s="74" customFormat="1" ht="25.5">
      <c r="A32" s="43" t="str">
        <f>IF(AND(E32=""),"","["&amp;TEXT($B$1,"##")&amp;"-"&amp;TEXT(ROW()-9- COUNTBLANK($E$8:E31) +1,"##")&amp;"]")</f>
        <v>[RecruitWeb Testing-18]</v>
      </c>
      <c r="B32" s="71" t="s">
        <v>69</v>
      </c>
      <c r="C32" s="72" t="s">
        <v>206</v>
      </c>
      <c r="D32" s="73" t="s">
        <v>207</v>
      </c>
      <c r="E32" s="71" t="s">
        <v>208</v>
      </c>
      <c r="F32" s="43" t="s">
        <v>15</v>
      </c>
      <c r="G32" s="43"/>
      <c r="H32" s="43"/>
      <c r="I32" s="44">
        <v>9</v>
      </c>
    </row>
    <row r="33" spans="1:10" s="74" customFormat="1" ht="25.5">
      <c r="A33" s="43" t="str">
        <f>IF(AND(E33=""),"","["&amp;TEXT($B$1,"##")&amp;"-"&amp;TEXT(ROW()-9- COUNTBLANK($E$8:E32) +1,"##")&amp;"]")</f>
        <v>[RecruitWeb Testing-19]</v>
      </c>
      <c r="B33" s="71" t="s">
        <v>85</v>
      </c>
      <c r="C33" s="72" t="s">
        <v>206</v>
      </c>
      <c r="D33" s="73" t="s">
        <v>211</v>
      </c>
      <c r="E33" s="71" t="s">
        <v>212</v>
      </c>
      <c r="F33" s="43" t="s">
        <v>14</v>
      </c>
      <c r="G33" s="43"/>
      <c r="H33" s="43"/>
      <c r="I33" s="44"/>
    </row>
    <row r="34" spans="1:10" s="74" customFormat="1" ht="38.25">
      <c r="A34" s="43" t="str">
        <f>IF(AND(E34=""),"","["&amp;TEXT($B$1,"##")&amp;"-"&amp;TEXT(ROW()-9- COUNTBLANK($E$8:E33) +1,"##")&amp;"]")</f>
        <v>[RecruitWeb Testing-20]</v>
      </c>
      <c r="B34" s="71" t="s">
        <v>84</v>
      </c>
      <c r="C34" s="72" t="s">
        <v>206</v>
      </c>
      <c r="D34" s="73" t="s">
        <v>210</v>
      </c>
      <c r="E34" s="71" t="s">
        <v>182</v>
      </c>
      <c r="F34" s="43" t="s">
        <v>15</v>
      </c>
      <c r="G34" s="43"/>
      <c r="H34" s="43"/>
      <c r="I34" s="44">
        <v>10</v>
      </c>
    </row>
    <row r="35" spans="1:10" s="74" customFormat="1" ht="13.5">
      <c r="A35" s="43" t="str">
        <f>IF(AND(E35=""),"","["&amp;TEXT($B$1,"##")&amp;"-"&amp;TEXT(ROW()-9- COUNTBLANK($E$8:E34) +1,"##")&amp;"]")</f>
        <v/>
      </c>
      <c r="B35" s="71"/>
      <c r="C35" s="72"/>
      <c r="D35" s="73"/>
      <c r="E35" s="71"/>
      <c r="F35" s="43"/>
      <c r="G35" s="43"/>
      <c r="H35" s="43"/>
      <c r="I35" s="44"/>
    </row>
    <row r="36" spans="1:10" s="27" customFormat="1" ht="12.75">
      <c r="A36" s="119"/>
      <c r="B36" s="119" t="s">
        <v>86</v>
      </c>
      <c r="C36" s="120"/>
      <c r="D36" s="119"/>
      <c r="E36" s="120"/>
      <c r="F36" s="121"/>
      <c r="G36" s="121"/>
      <c r="H36" s="121"/>
      <c r="I36" s="122"/>
      <c r="J36" s="38"/>
    </row>
    <row r="37" spans="1:10" s="74" customFormat="1" ht="38.25">
      <c r="A37" s="43" t="str">
        <f>IF(AND(E37=""),"","["&amp;TEXT($B$1,"##")&amp;"-"&amp;TEXT(ROW()-9- COUNTBLANK($E$8:E36) +1,"##")&amp;"]")</f>
        <v>[RecruitWeb Testing-21]</v>
      </c>
      <c r="B37" s="71" t="s">
        <v>87</v>
      </c>
      <c r="C37" s="72" t="s">
        <v>88</v>
      </c>
      <c r="D37" s="73" t="s">
        <v>264</v>
      </c>
      <c r="E37" s="162" t="s">
        <v>265</v>
      </c>
      <c r="F37" s="43" t="s">
        <v>15</v>
      </c>
      <c r="G37" s="43"/>
      <c r="H37" s="43"/>
      <c r="I37" s="44">
        <v>11</v>
      </c>
    </row>
    <row r="38" spans="1:10" s="74" customFormat="1" ht="13.5">
      <c r="A38" s="43" t="str">
        <f>IF(AND(E38=""),"","["&amp;TEXT($B$1,"##")&amp;"-"&amp;TEXT(ROW()-9- COUNTBLANK($E$8:E37) +1,"##")&amp;"]")</f>
        <v/>
      </c>
      <c r="B38" s="71"/>
      <c r="C38" s="72"/>
      <c r="D38" s="73"/>
      <c r="E38" s="71"/>
      <c r="F38" s="43"/>
      <c r="G38" s="43"/>
      <c r="H38" s="43"/>
      <c r="I38" s="44"/>
    </row>
    <row r="39" spans="1:10" s="27" customFormat="1" ht="12.75">
      <c r="A39" s="119"/>
      <c r="B39" s="119" t="s">
        <v>89</v>
      </c>
      <c r="C39" s="120"/>
      <c r="D39" s="119"/>
      <c r="E39" s="120"/>
      <c r="F39" s="121"/>
      <c r="G39" s="121"/>
      <c r="H39" s="121"/>
      <c r="I39" s="122"/>
      <c r="J39" s="38"/>
    </row>
    <row r="40" spans="1:10" s="74" customFormat="1" ht="38.25">
      <c r="A40" s="43" t="str">
        <f>IF(AND(E40=""),"","["&amp;TEXT($B$1,"##")&amp;"-"&amp;TEXT(ROW()-9- COUNTBLANK($E$8:E39) +1,"##")&amp;"]")</f>
        <v>[RecruitWeb Testing-22]</v>
      </c>
      <c r="B40" s="71" t="s">
        <v>214</v>
      </c>
      <c r="C40" s="164" t="s">
        <v>215</v>
      </c>
      <c r="D40" s="73" t="s">
        <v>267</v>
      </c>
      <c r="E40" s="162" t="s">
        <v>266</v>
      </c>
      <c r="F40" s="43" t="s">
        <v>14</v>
      </c>
      <c r="G40" s="43"/>
      <c r="H40" s="43"/>
      <c r="I40" s="44"/>
    </row>
    <row r="41" spans="1:10" s="74" customFormat="1" ht="38.25">
      <c r="A41" s="43" t="str">
        <f>IF(AND(E41=""),"","["&amp;TEXT($B$1,"##")&amp;"-"&amp;TEXT(ROW()-9- COUNTBLANK($E$8:E40) +1,"##")&amp;"]")</f>
        <v>[RecruitWeb Testing-23]</v>
      </c>
      <c r="B41" s="71" t="s">
        <v>268</v>
      </c>
      <c r="C41" s="164" t="s">
        <v>90</v>
      </c>
      <c r="D41" s="73" t="s">
        <v>269</v>
      </c>
      <c r="E41" s="71" t="s">
        <v>270</v>
      </c>
      <c r="F41" s="43" t="s">
        <v>15</v>
      </c>
      <c r="G41" s="43"/>
      <c r="H41" s="43"/>
      <c r="I41" s="44">
        <v>12</v>
      </c>
    </row>
    <row r="42" spans="1:10" s="74" customFormat="1" ht="38.25">
      <c r="A42" s="43" t="str">
        <f>IF(AND(E42=""),"","["&amp;TEXT($B$1,"##")&amp;"-"&amp;TEXT(ROW()-9- COUNTBLANK($E$8:E41) +1,"##")&amp;"]")</f>
        <v>[RecruitWeb Testing-24]</v>
      </c>
      <c r="B42" s="71" t="s">
        <v>213</v>
      </c>
      <c r="C42" s="72" t="s">
        <v>97</v>
      </c>
      <c r="D42" s="73" t="s">
        <v>217</v>
      </c>
      <c r="E42" s="71" t="s">
        <v>216</v>
      </c>
      <c r="F42" s="43" t="s">
        <v>15</v>
      </c>
      <c r="G42" s="43"/>
      <c r="H42" s="43"/>
      <c r="I42" s="44">
        <v>12</v>
      </c>
    </row>
    <row r="43" spans="1:10" s="74" customFormat="1" ht="38.25">
      <c r="A43" s="43" t="str">
        <f>IF(AND(E43=""),"","["&amp;TEXT($B$1,"##")&amp;"-"&amp;TEXT(ROW()-9- COUNTBLANK($E$8:E42) +1,"##")&amp;"]")</f>
        <v>[RecruitWeb Testing-25]</v>
      </c>
      <c r="B43" s="71" t="s">
        <v>91</v>
      </c>
      <c r="C43" s="72"/>
      <c r="D43" s="73" t="s">
        <v>218</v>
      </c>
      <c r="E43" s="71" t="s">
        <v>219</v>
      </c>
      <c r="F43" s="43" t="s">
        <v>14</v>
      </c>
      <c r="G43" s="43"/>
      <c r="H43" s="43"/>
      <c r="I43" s="44"/>
    </row>
    <row r="44" spans="1:10" s="74" customFormat="1" ht="38.25">
      <c r="A44" s="43" t="str">
        <f>IF(AND(E44=""),"","["&amp;TEXT($B$1,"##")&amp;"-"&amp;TEXT(ROW()-9- COUNTBLANK($E$8:E38) +1,"##")&amp;"]")</f>
        <v>[RecruitWeb Testing-27]</v>
      </c>
      <c r="B44" s="71" t="s">
        <v>92</v>
      </c>
      <c r="C44" s="72"/>
      <c r="D44" s="73" t="s">
        <v>221</v>
      </c>
      <c r="E44" s="71" t="s">
        <v>220</v>
      </c>
      <c r="F44" s="43" t="s">
        <v>14</v>
      </c>
      <c r="G44" s="43"/>
      <c r="H44" s="43"/>
      <c r="I44" s="44"/>
    </row>
    <row r="45" spans="1:10" s="74" customFormat="1" ht="13.5">
      <c r="A45" s="43" t="str">
        <f>IF(AND(E45=""),"","["&amp;TEXT($B$1,"##")&amp;"-"&amp;TEXT(ROW()-9- COUNTBLANK($E$8:E44) +1,"##")&amp;"]")</f>
        <v/>
      </c>
      <c r="B45" s="71"/>
      <c r="C45" s="72"/>
      <c r="D45" s="73"/>
      <c r="E45" s="71"/>
      <c r="F45" s="43"/>
      <c r="G45" s="43"/>
      <c r="H45" s="43"/>
      <c r="I45" s="44"/>
    </row>
    <row r="46" spans="1:10" s="27" customFormat="1" ht="12.75">
      <c r="A46" s="119"/>
      <c r="B46" s="119" t="s">
        <v>93</v>
      </c>
      <c r="C46" s="120"/>
      <c r="D46" s="119"/>
      <c r="E46" s="120"/>
      <c r="F46" s="121"/>
      <c r="G46" s="121"/>
      <c r="H46" s="121"/>
      <c r="I46" s="122"/>
      <c r="J46" s="38"/>
    </row>
    <row r="47" spans="1:10" s="74" customFormat="1" ht="25.5">
      <c r="A47" s="43" t="str">
        <f>IF(AND(E47=""),"","["&amp;TEXT($B$1,"##")&amp;"-"&amp;TEXT(ROW()-9- COUNTBLANK($E$8:E46) +1,"##")&amp;"]")</f>
        <v>[RecruitWeb Testing-27]</v>
      </c>
      <c r="B47" s="71" t="s">
        <v>232</v>
      </c>
      <c r="C47" s="72" t="s">
        <v>94</v>
      </c>
      <c r="D47" s="164" t="s">
        <v>222</v>
      </c>
      <c r="E47" s="162" t="s">
        <v>223</v>
      </c>
      <c r="F47" s="43" t="s">
        <v>14</v>
      </c>
      <c r="G47" s="43"/>
      <c r="H47" s="43"/>
      <c r="I47" s="44"/>
    </row>
    <row r="48" spans="1:10" s="74" customFormat="1" ht="13.5">
      <c r="A48" s="43" t="str">
        <f>IF(AND(E48=""),"","["&amp;TEXT($B$1,"##")&amp;"-"&amp;TEXT(ROW()-9- COUNTBLANK($E$8:E47) +1,"##")&amp;"]")</f>
        <v>[RecruitWeb Testing-28]</v>
      </c>
      <c r="B48" s="71" t="s">
        <v>95</v>
      </c>
      <c r="C48" s="165" t="str">
        <f>$A$47</f>
        <v>[RecruitWeb Testing-27]</v>
      </c>
      <c r="D48" s="164" t="s">
        <v>231</v>
      </c>
      <c r="E48" s="71" t="s">
        <v>224</v>
      </c>
      <c r="F48" s="43" t="s">
        <v>14</v>
      </c>
      <c r="G48" s="43"/>
      <c r="H48" s="43"/>
      <c r="I48" s="44"/>
    </row>
    <row r="49" spans="1:10" s="74" customFormat="1" ht="13.5">
      <c r="A49" s="43" t="str">
        <f>IF(AND(E49=""),"","["&amp;TEXT($B$1,"##")&amp;"-"&amp;TEXT(ROW()-9- COUNTBLANK($E$8:E48) +1,"##")&amp;"]")</f>
        <v>[RecruitWeb Testing-29]</v>
      </c>
      <c r="B49" s="71" t="s">
        <v>96</v>
      </c>
      <c r="C49" s="165" t="str">
        <f t="shared" ref="C49:C51" si="2">$A$47</f>
        <v>[RecruitWeb Testing-27]</v>
      </c>
      <c r="D49" s="164" t="s">
        <v>231</v>
      </c>
      <c r="E49" s="71" t="s">
        <v>225</v>
      </c>
      <c r="F49" s="43" t="s">
        <v>17</v>
      </c>
      <c r="G49" s="43"/>
      <c r="H49" s="43"/>
      <c r="I49" s="44"/>
    </row>
    <row r="50" spans="1:10" s="74" customFormat="1" ht="25.5">
      <c r="A50" s="43" t="str">
        <f>IF(AND(E50=""),"","["&amp;TEXT($B$1,"##")&amp;"-"&amp;TEXT(ROW()-9- COUNTBLANK($E$8:E49) +1,"##")&amp;"]")</f>
        <v>[RecruitWeb Testing-30]</v>
      </c>
      <c r="B50" s="71" t="s">
        <v>226</v>
      </c>
      <c r="C50" s="165" t="str">
        <f t="shared" si="2"/>
        <v>[RecruitWeb Testing-27]</v>
      </c>
      <c r="D50" s="164" t="s">
        <v>228</v>
      </c>
      <c r="E50" s="71" t="s">
        <v>229</v>
      </c>
      <c r="F50" s="43" t="s">
        <v>14</v>
      </c>
      <c r="G50" s="43"/>
      <c r="H50" s="43"/>
      <c r="I50" s="44"/>
    </row>
    <row r="51" spans="1:10" s="74" customFormat="1" ht="25.5">
      <c r="A51" s="43" t="str">
        <f>IF(AND(E51=""),"","["&amp;TEXT($B$1,"##")&amp;"-"&amp;TEXT(ROW()-9- COUNTBLANK($E$8:E50) +1,"##")&amp;"]")</f>
        <v>[RecruitWeb Testing-31]</v>
      </c>
      <c r="B51" s="71" t="s">
        <v>227</v>
      </c>
      <c r="C51" s="165" t="str">
        <f t="shared" si="2"/>
        <v>[RecruitWeb Testing-27]</v>
      </c>
      <c r="D51" s="164" t="s">
        <v>228</v>
      </c>
      <c r="E51" s="71" t="s">
        <v>230</v>
      </c>
      <c r="F51" s="43" t="s">
        <v>17</v>
      </c>
      <c r="G51" s="43"/>
      <c r="H51" s="43"/>
      <c r="I51" s="44"/>
    </row>
    <row r="52" spans="1:10" s="74" customFormat="1" ht="13.5">
      <c r="A52" s="43" t="str">
        <f>IF(AND(E52=""),"","["&amp;TEXT($B$1,"##")&amp;"-"&amp;TEXT(ROW()-9- COUNTBLANK($E$8:E40) +1,"##")&amp;"]")</f>
        <v/>
      </c>
      <c r="B52" s="163"/>
      <c r="C52" s="72"/>
      <c r="D52" s="73"/>
      <c r="E52" s="71"/>
      <c r="F52" s="43"/>
      <c r="G52" s="43"/>
      <c r="H52" s="43"/>
      <c r="I52" s="44"/>
    </row>
    <row r="53" spans="1:10" s="27" customFormat="1" ht="12.75">
      <c r="A53" s="119"/>
      <c r="B53" s="119" t="s">
        <v>98</v>
      </c>
      <c r="C53" s="120"/>
      <c r="D53" s="119"/>
      <c r="E53" s="120"/>
      <c r="F53" s="121"/>
      <c r="G53" s="121"/>
      <c r="H53" s="121"/>
      <c r="I53" s="122"/>
      <c r="J53" s="38"/>
    </row>
    <row r="54" spans="1:10" s="74" customFormat="1" ht="13.5">
      <c r="A54" s="43" t="str">
        <f>IF(AND(E54=""),"","["&amp;TEXT($B$1,"##")&amp;"-"&amp;TEXT(ROW()-9- COUNTBLANK($E$8:E53) +1,"##")&amp;"]")</f>
        <v>[RecruitWeb Testing-32]</v>
      </c>
      <c r="B54" s="71" t="s">
        <v>100</v>
      </c>
      <c r="C54" s="72" t="s">
        <v>99</v>
      </c>
      <c r="D54" s="73" t="s">
        <v>104</v>
      </c>
      <c r="E54" s="162" t="s">
        <v>101</v>
      </c>
      <c r="F54" s="43" t="s">
        <v>14</v>
      </c>
      <c r="G54" s="43"/>
      <c r="H54" s="43"/>
      <c r="I54" s="44"/>
    </row>
    <row r="55" spans="1:10" s="74" customFormat="1" ht="25.5">
      <c r="A55" s="43" t="str">
        <f>IF(AND(E55=""),"","["&amp;TEXT($B$1,"##")&amp;"-"&amp;TEXT(ROW()-9- COUNTBLANK($E$8:E54) +1,"##")&amp;"]")</f>
        <v>[RecruitWeb Testing-33]</v>
      </c>
      <c r="B55" s="71" t="s">
        <v>102</v>
      </c>
      <c r="C55" s="164" t="str">
        <f>A54</f>
        <v>[RecruitWeb Testing-32]</v>
      </c>
      <c r="D55" s="73" t="s">
        <v>103</v>
      </c>
      <c r="E55" s="71" t="s">
        <v>105</v>
      </c>
      <c r="F55" s="43" t="s">
        <v>14</v>
      </c>
      <c r="G55" s="43"/>
      <c r="H55" s="43"/>
      <c r="I55" s="44"/>
    </row>
    <row r="56" spans="1:10" s="74" customFormat="1" ht="13.5">
      <c r="A56" s="43" t="str">
        <f>IF(AND(E56=""),"","["&amp;TEXT($B$1,"##")&amp;"-"&amp;TEXT(ROW()-9- COUNTBLANK($E$8:E55) +1,"##")&amp;"]")</f>
        <v/>
      </c>
      <c r="B56" s="71"/>
      <c r="C56" s="164"/>
      <c r="D56" s="73"/>
      <c r="E56" s="71"/>
      <c r="F56" s="43"/>
      <c r="G56" s="43"/>
      <c r="H56" s="43"/>
      <c r="I56" s="44"/>
    </row>
    <row r="57" spans="1:10" s="27" customFormat="1" ht="12.75">
      <c r="A57" s="119"/>
      <c r="B57" s="119" t="s">
        <v>106</v>
      </c>
      <c r="C57" s="120"/>
      <c r="D57" s="119"/>
      <c r="E57" s="120"/>
      <c r="F57" s="121"/>
      <c r="G57" s="121"/>
      <c r="H57" s="121"/>
      <c r="I57" s="122"/>
      <c r="J57" s="38"/>
    </row>
    <row r="58" spans="1:10" s="74" customFormat="1" ht="89.25">
      <c r="A58" s="43" t="str">
        <f>IF(AND(E58=""),"","["&amp;TEXT($B$1,"##")&amp;"-"&amp;TEXT(ROW()-9- COUNTBLANK($E$8:E57) +1,"##")&amp;"]")</f>
        <v>[RecruitWeb Testing-34]</v>
      </c>
      <c r="B58" s="71" t="s">
        <v>273</v>
      </c>
      <c r="C58" s="72" t="s">
        <v>107</v>
      </c>
      <c r="D58" s="73" t="s">
        <v>271</v>
      </c>
      <c r="E58" s="162" t="s">
        <v>274</v>
      </c>
      <c r="F58" s="43" t="s">
        <v>15</v>
      </c>
      <c r="G58" s="43"/>
      <c r="H58" s="43"/>
      <c r="I58" s="44">
        <v>13</v>
      </c>
    </row>
    <row r="59" spans="1:10" s="74" customFormat="1" ht="13.5">
      <c r="A59" s="43" t="str">
        <f>IF(AND(E59=""),"","["&amp;TEXT($B$1,"##")&amp;"-"&amp;TEXT(ROW()-9- COUNTBLANK($E$8:E58) +1,"##")&amp;"]")</f>
        <v>[RecruitWeb Testing-35]</v>
      </c>
      <c r="B59" s="163" t="s">
        <v>233</v>
      </c>
      <c r="C59" s="164" t="str">
        <f>$A$58</f>
        <v>[RecruitWeb Testing-34]</v>
      </c>
      <c r="D59" s="73" t="s">
        <v>234</v>
      </c>
      <c r="E59" s="71" t="s">
        <v>235</v>
      </c>
      <c r="F59" s="43" t="s">
        <v>14</v>
      </c>
      <c r="G59" s="43"/>
      <c r="H59" s="43"/>
      <c r="I59" s="44"/>
    </row>
    <row r="60" spans="1:10" s="74" customFormat="1" ht="13.5">
      <c r="A60" s="43" t="str">
        <f>IF(AND(E60=""),"","["&amp;TEXT($B$1,"##")&amp;"-"&amp;TEXT(ROW()-9- COUNTBLANK($E$8:E59) +1,"##")&amp;"]")</f>
        <v>[RecruitWeb Testing-36]</v>
      </c>
      <c r="B60" s="71" t="s">
        <v>275</v>
      </c>
      <c r="C60" s="164" t="str">
        <f t="shared" ref="C60:C62" si="3">$A$58</f>
        <v>[RecruitWeb Testing-34]</v>
      </c>
      <c r="D60" s="73" t="s">
        <v>276</v>
      </c>
      <c r="E60" s="71" t="s">
        <v>277</v>
      </c>
      <c r="F60" s="43" t="s">
        <v>15</v>
      </c>
      <c r="G60" s="43"/>
      <c r="H60" s="43"/>
      <c r="I60" s="44">
        <v>14</v>
      </c>
    </row>
    <row r="61" spans="1:10" s="74" customFormat="1" ht="25.5">
      <c r="A61" s="43" t="str">
        <f>IF(AND(E61=""),"","["&amp;TEXT($B$1,"##")&amp;"-"&amp;TEXT(ROW()-9- COUNTBLANK($E$8:E59) +1,"##")&amp;"]")</f>
        <v>[RecruitWeb Testing-37]</v>
      </c>
      <c r="B61" s="71" t="s">
        <v>278</v>
      </c>
      <c r="C61" s="164" t="str">
        <f t="shared" si="3"/>
        <v>[RecruitWeb Testing-34]</v>
      </c>
      <c r="D61" s="73" t="s">
        <v>236</v>
      </c>
      <c r="E61" s="71" t="s">
        <v>279</v>
      </c>
      <c r="F61" s="43" t="s">
        <v>15</v>
      </c>
      <c r="G61" s="43"/>
      <c r="H61" s="43"/>
      <c r="I61" s="44">
        <v>15</v>
      </c>
    </row>
    <row r="62" spans="1:10" s="74" customFormat="1" ht="25.5">
      <c r="A62" s="43" t="str">
        <f>IF(AND(E62=""),"","["&amp;TEXT($B$1,"##")&amp;"-"&amp;TEXT(ROW()-9- COUNTBLANK($E$8:E60) +1,"##")&amp;"]")</f>
        <v>[RecruitWeb Testing-38]</v>
      </c>
      <c r="B62" s="71" t="s">
        <v>121</v>
      </c>
      <c r="C62" s="164" t="str">
        <f t="shared" si="3"/>
        <v>[RecruitWeb Testing-34]</v>
      </c>
      <c r="D62" s="73" t="s">
        <v>237</v>
      </c>
      <c r="E62" s="71" t="s">
        <v>238</v>
      </c>
      <c r="F62" s="43" t="s">
        <v>17</v>
      </c>
      <c r="G62" s="43"/>
      <c r="H62" s="43"/>
      <c r="I62" s="44"/>
    </row>
    <row r="63" spans="1:10" s="74" customFormat="1" ht="13.5">
      <c r="A63" s="43" t="str">
        <f>IF(AND(E63=""),"","["&amp;TEXT($B$1,"##")&amp;"-"&amp;TEXT(ROW()-9- COUNTBLANK($E$8:E62) +1,"##")&amp;"]")</f>
        <v/>
      </c>
      <c r="B63" s="163"/>
      <c r="C63" s="72"/>
      <c r="D63" s="73"/>
      <c r="E63" s="71"/>
      <c r="F63" s="43"/>
      <c r="G63" s="43"/>
      <c r="H63" s="43"/>
      <c r="I63" s="44"/>
    </row>
    <row r="64" spans="1:10" s="27" customFormat="1" ht="12.75">
      <c r="A64" s="119"/>
      <c r="B64" s="119" t="s">
        <v>124</v>
      </c>
      <c r="C64" s="120"/>
      <c r="D64" s="119"/>
      <c r="E64" s="120"/>
      <c r="F64" s="121"/>
      <c r="G64" s="121"/>
      <c r="H64" s="121"/>
      <c r="I64" s="122"/>
      <c r="J64" s="38"/>
    </row>
    <row r="65" spans="1:10" s="74" customFormat="1" ht="25.5">
      <c r="A65" s="43" t="str">
        <f>IF(AND(E65=""),"","["&amp;TEXT($B$1,"##")&amp;"-"&amp;TEXT(ROW()-9- COUNTBLANK($E$8:E64) +1,"##")&amp;"]")</f>
        <v>[RecruitWeb Testing-39]</v>
      </c>
      <c r="B65" s="71" t="s">
        <v>132</v>
      </c>
      <c r="C65" s="72" t="s">
        <v>107</v>
      </c>
      <c r="D65" s="73" t="s">
        <v>281</v>
      </c>
      <c r="E65" s="162" t="s">
        <v>126</v>
      </c>
      <c r="F65" s="43" t="s">
        <v>14</v>
      </c>
      <c r="G65" s="43"/>
      <c r="H65" s="43"/>
      <c r="I65" s="44"/>
    </row>
    <row r="66" spans="1:10" s="45" customFormat="1" ht="38.25">
      <c r="A66" s="43" t="str">
        <f>IF(AND(E66=""),"","["&amp;TEXT($B$1,"##")&amp;"-"&amp;TEXT(ROW()-9- COUNTBLANK($E$8:E65) +1,"##")&amp;"]")</f>
        <v>[RecruitWeb Testing-40]</v>
      </c>
      <c r="B66" s="163" t="s">
        <v>130</v>
      </c>
      <c r="C66" s="164" t="str">
        <f t="shared" ref="C66:C67" si="4">$A$65</f>
        <v>[RecruitWeb Testing-39]</v>
      </c>
      <c r="D66" s="73" t="s">
        <v>240</v>
      </c>
      <c r="E66" s="71" t="s">
        <v>239</v>
      </c>
      <c r="F66" s="46" t="s">
        <v>14</v>
      </c>
      <c r="G66" s="43"/>
      <c r="H66" s="43"/>
      <c r="I66" s="47"/>
    </row>
    <row r="67" spans="1:10" s="45" customFormat="1" ht="38.25">
      <c r="A67" s="43" t="str">
        <f>IF(AND(E67=""),"","["&amp;TEXT($B$1,"##")&amp;"-"&amp;TEXT(ROW()-9- COUNTBLANK($E$8:E66) +1,"##")&amp;"]")</f>
        <v>[RecruitWeb Testing-41]</v>
      </c>
      <c r="B67" s="163" t="s">
        <v>138</v>
      </c>
      <c r="C67" s="164" t="str">
        <f t="shared" si="4"/>
        <v>[RecruitWeb Testing-39]</v>
      </c>
      <c r="D67" s="73" t="s">
        <v>241</v>
      </c>
      <c r="E67" s="71" t="s">
        <v>242</v>
      </c>
      <c r="F67" s="46" t="s">
        <v>16</v>
      </c>
      <c r="G67" s="43"/>
      <c r="H67" s="43"/>
      <c r="I67" s="47"/>
    </row>
    <row r="68" spans="1:10" s="74" customFormat="1" ht="13.5">
      <c r="A68" s="43" t="str">
        <f>IF(AND(E68=""),"","["&amp;TEXT($B$1,"##")&amp;"-"&amp;TEXT(ROW()-9- COUNTBLANK($E$8:E67) +1,"##")&amp;"]")</f>
        <v/>
      </c>
      <c r="B68" s="163"/>
      <c r="C68" s="72"/>
      <c r="D68" s="73"/>
      <c r="E68" s="71"/>
      <c r="F68" s="43"/>
      <c r="G68" s="43"/>
      <c r="H68" s="43"/>
      <c r="I68" s="44"/>
    </row>
    <row r="69" spans="1:10" s="27" customFormat="1" ht="12.75">
      <c r="A69" s="119"/>
      <c r="B69" s="119" t="s">
        <v>272</v>
      </c>
      <c r="C69" s="120"/>
      <c r="D69" s="119"/>
      <c r="E69" s="120"/>
      <c r="F69" s="121"/>
      <c r="G69" s="121"/>
      <c r="H69" s="121"/>
      <c r="I69" s="122"/>
      <c r="J69" s="38"/>
    </row>
    <row r="70" spans="1:10" s="74" customFormat="1" ht="13.5">
      <c r="A70" s="43" t="str">
        <f>IF(AND(E70=""),"","["&amp;TEXT($B$1,"##")&amp;"-"&amp;TEXT(ROW()-9- COUNTBLANK($E$8:E69) +1,"##")&amp;"]")</f>
        <v>[RecruitWeb Testing-42]</v>
      </c>
      <c r="B70" s="71" t="s">
        <v>132</v>
      </c>
      <c r="C70" s="72" t="s">
        <v>107</v>
      </c>
      <c r="D70" s="73" t="s">
        <v>137</v>
      </c>
      <c r="E70" s="162" t="s">
        <v>243</v>
      </c>
      <c r="F70" s="43" t="s">
        <v>14</v>
      </c>
      <c r="G70" s="43"/>
      <c r="H70" s="43"/>
      <c r="I70" s="44"/>
    </row>
    <row r="71" spans="1:10" s="45" customFormat="1" ht="25.5">
      <c r="A71" s="43" t="str">
        <f>IF(AND(E71=""),"","["&amp;TEXT($B$1,"##")&amp;"-"&amp;TEXT(ROW()-9- COUNTBLANK($E$8:E70) +1,"##")&amp;"]")</f>
        <v>[RecruitWeb Testing-43]</v>
      </c>
      <c r="B71" s="163" t="s">
        <v>244</v>
      </c>
      <c r="C71" s="164" t="str">
        <f>$A$70</f>
        <v>[RecruitWeb Testing-42]</v>
      </c>
      <c r="D71" s="73" t="s">
        <v>245</v>
      </c>
      <c r="E71" s="71" t="s">
        <v>247</v>
      </c>
      <c r="F71" s="46" t="s">
        <v>14</v>
      </c>
      <c r="G71" s="43"/>
      <c r="H71" s="43"/>
      <c r="I71" s="47"/>
    </row>
    <row r="72" spans="1:10" s="74" customFormat="1" ht="63.75">
      <c r="A72" s="43" t="str">
        <f>IF(AND(E72=""),"","["&amp;TEXT($B$1,"##")&amp;"-"&amp;TEXT(ROW()-9- COUNTBLANK($E$8:E71) +1,"##")&amp;"]")</f>
        <v>[RecruitWeb Testing-44]</v>
      </c>
      <c r="B72" s="163" t="s">
        <v>280</v>
      </c>
      <c r="C72" s="164" t="str">
        <f t="shared" ref="C72:C73" si="5">$A$70</f>
        <v>[RecruitWeb Testing-42]</v>
      </c>
      <c r="D72" s="73" t="s">
        <v>282</v>
      </c>
      <c r="E72" s="71" t="s">
        <v>248</v>
      </c>
      <c r="F72" s="43" t="s">
        <v>15</v>
      </c>
      <c r="G72" s="43"/>
      <c r="H72" s="43"/>
      <c r="I72" s="44">
        <v>16</v>
      </c>
    </row>
    <row r="73" spans="1:10" s="74" customFormat="1" ht="38.25">
      <c r="A73" s="43" t="str">
        <f>IF(AND(E73=""),"","["&amp;TEXT($B$1,"##")&amp;"-"&amp;TEXT(ROW()-9- COUNTBLANK($E$8:E72) +1,"##")&amp;"]")</f>
        <v>[RecruitWeb Testing-45]</v>
      </c>
      <c r="B73" s="163" t="s">
        <v>131</v>
      </c>
      <c r="C73" s="164" t="str">
        <f t="shared" si="5"/>
        <v>[RecruitWeb Testing-42]</v>
      </c>
      <c r="D73" s="73" t="s">
        <v>246</v>
      </c>
      <c r="E73" s="71" t="s">
        <v>248</v>
      </c>
      <c r="F73" s="43" t="s">
        <v>17</v>
      </c>
      <c r="G73" s="43"/>
      <c r="H73" s="43"/>
      <c r="I73" s="44"/>
    </row>
    <row r="74" spans="1:10" s="45" customFormat="1" ht="13.5">
      <c r="A74" s="76" t="str">
        <f>IF(AND(E74=""),"","["&amp;TEXT($B$1,"##")&amp;"-"&amp;TEXT(ROW()-9- COUNTBLANK($E$8:E73) +1,"##")&amp;"]")</f>
        <v/>
      </c>
      <c r="B74" s="163"/>
      <c r="C74" s="72"/>
      <c r="D74" s="73"/>
      <c r="E74" s="71"/>
      <c r="F74" s="46"/>
      <c r="G74" s="43"/>
      <c r="H74" s="43"/>
      <c r="I74" s="47"/>
    </row>
    <row r="75" spans="1:10" s="45" customFormat="1" ht="13.5">
      <c r="A75" s="76" t="str">
        <f>IF(AND(E75=""),"","["&amp;TEXT($B$1,"##")&amp;"-"&amp;TEXT(ROW()-9- COUNTBLANK($E$8:E73) +1,"##")&amp;"]")</f>
        <v/>
      </c>
      <c r="B75" s="163"/>
      <c r="C75" s="72"/>
      <c r="D75" s="73"/>
      <c r="E75" s="71"/>
      <c r="F75" s="46"/>
      <c r="G75" s="43"/>
      <c r="H75" s="43"/>
      <c r="I75" s="47"/>
    </row>
  </sheetData>
  <autoFilter ref="A8:I68"/>
  <mergeCells count="3">
    <mergeCell ref="B1:E1"/>
    <mergeCell ref="B2:E2"/>
    <mergeCell ref="B3:E3"/>
  </mergeCells>
  <phoneticPr fontId="33"/>
  <dataValidations count="2">
    <dataValidation type="list" allowBlank="1" showErrorMessage="1" sqref="F54:F56 F10:F19 F21:F29 F40:F45 F47:F52 F58:F63 F65:F68 F70:F75 F31:F35 F37:F38">
      <formula1>"Pass,Fail,N/A,Untested"</formula1>
    </dataValidation>
    <dataValidation type="list" allowBlank="1" showErrorMessage="1" sqref="F1:H2">
      <formula1>$J$1:$J$5</formula1>
      <formula2>0</formula2>
    </dataValidation>
  </dataValidations>
  <pageMargins left="0.7" right="0.7" top="0.75" bottom="0.75" header="0.3" footer="0.3"/>
  <pageSetup scale="2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J101"/>
  <sheetViews>
    <sheetView view="pageBreakPreview" topLeftCell="A57" zoomScaleNormal="100" zoomScaleSheetLayoutView="100" workbookViewId="0">
      <selection activeCell="C72" sqref="C72"/>
    </sheetView>
  </sheetViews>
  <sheetFormatPr defaultRowHeight="14.25"/>
  <cols>
    <col min="1" max="1" width="21.5" customWidth="1"/>
    <col min="2" max="2" width="33.125" style="21" customWidth="1"/>
    <col min="3" max="3" width="23.75" style="22" customWidth="1"/>
    <col min="4" max="4" width="54.875" customWidth="1"/>
    <col min="5" max="5" width="57.5" style="23" customWidth="1"/>
    <col min="6" max="6" width="13.625" style="39" customWidth="1"/>
    <col min="7" max="8" width="17.125" style="40" customWidth="1"/>
    <col min="9" max="9" width="17.875" style="41" customWidth="1"/>
    <col min="10" max="10" width="66.5" bestFit="1" customWidth="1"/>
  </cols>
  <sheetData>
    <row r="1" spans="1:10" s="27" customFormat="1" ht="12.75">
      <c r="A1" s="24" t="s">
        <v>47</v>
      </c>
      <c r="B1" s="187" t="s">
        <v>147</v>
      </c>
      <c r="C1" s="188"/>
      <c r="D1" s="188"/>
      <c r="E1" s="189"/>
      <c r="F1" s="25"/>
      <c r="G1" s="26"/>
      <c r="H1" s="26"/>
      <c r="I1" s="42"/>
    </row>
    <row r="2" spans="1:10" s="27" customFormat="1" ht="12.75">
      <c r="A2" s="28" t="s">
        <v>12</v>
      </c>
      <c r="B2" s="190" t="s">
        <v>35</v>
      </c>
      <c r="C2" s="191"/>
      <c r="D2" s="191"/>
      <c r="E2" s="192"/>
      <c r="F2" s="29"/>
      <c r="G2" s="30"/>
      <c r="H2" s="30"/>
      <c r="I2" s="42"/>
    </row>
    <row r="3" spans="1:10" s="27" customFormat="1" ht="12.75">
      <c r="A3" s="24" t="s">
        <v>13</v>
      </c>
      <c r="B3" s="196"/>
      <c r="C3" s="197"/>
      <c r="D3" s="197"/>
      <c r="E3" s="198"/>
      <c r="F3" s="29"/>
      <c r="G3" s="30"/>
      <c r="H3" s="30"/>
      <c r="I3" s="42"/>
      <c r="J3" s="31"/>
    </row>
    <row r="4" spans="1:10" s="27" customFormat="1" ht="12.75">
      <c r="A4" s="104" t="s">
        <v>14</v>
      </c>
      <c r="B4" s="105" t="s">
        <v>15</v>
      </c>
      <c r="C4" s="105" t="s">
        <v>44</v>
      </c>
      <c r="D4" s="106" t="s">
        <v>17</v>
      </c>
      <c r="E4" s="107" t="s">
        <v>18</v>
      </c>
      <c r="F4" s="32"/>
      <c r="G4" s="32"/>
      <c r="H4" s="48"/>
    </row>
    <row r="5" spans="1:10" s="27" customFormat="1" ht="12.75">
      <c r="A5" s="108">
        <f>COUNTIF(F:F,"Pass")</f>
        <v>27</v>
      </c>
      <c r="B5" s="109">
        <f>COUNTIF(F:F,"Fail")</f>
        <v>41</v>
      </c>
      <c r="C5" s="109">
        <f>COUNTIF(F:F,"Untested")</f>
        <v>7</v>
      </c>
      <c r="D5" s="110">
        <f>COUNTIF(F:F,"N/A")</f>
        <v>9</v>
      </c>
      <c r="E5" s="111">
        <f>COUNTA(A9:A482)</f>
        <v>84</v>
      </c>
      <c r="F5" s="32"/>
      <c r="G5" s="32"/>
      <c r="H5" s="48"/>
    </row>
    <row r="6" spans="1:10" s="27" customFormat="1" ht="12.75">
      <c r="A6" s="112" t="s">
        <v>33</v>
      </c>
      <c r="B6" s="113" t="s">
        <v>33</v>
      </c>
      <c r="C6" s="113" t="s">
        <v>33</v>
      </c>
      <c r="D6" s="114" t="s">
        <v>33</v>
      </c>
      <c r="E6" s="115"/>
      <c r="F6" s="32"/>
      <c r="G6" s="32"/>
      <c r="H6" s="48"/>
    </row>
    <row r="7" spans="1:10" s="27" customFormat="1" ht="13.5" thickBot="1">
      <c r="A7" s="103"/>
      <c r="B7" s="33"/>
      <c r="C7" s="34"/>
      <c r="D7" s="35"/>
      <c r="E7" s="70"/>
      <c r="F7" s="36"/>
      <c r="G7" s="36"/>
      <c r="H7" s="49"/>
    </row>
    <row r="8" spans="1:10" s="27" customFormat="1" ht="12.75">
      <c r="A8" s="116" t="s">
        <v>19</v>
      </c>
      <c r="B8" s="116" t="s">
        <v>20</v>
      </c>
      <c r="C8" s="116" t="s">
        <v>21</v>
      </c>
      <c r="D8" s="116" t="s">
        <v>22</v>
      </c>
      <c r="E8" s="116" t="s">
        <v>23</v>
      </c>
      <c r="F8" s="117" t="s">
        <v>26</v>
      </c>
      <c r="G8" s="117" t="s">
        <v>24</v>
      </c>
      <c r="H8" s="117" t="s">
        <v>13</v>
      </c>
      <c r="I8" s="118" t="s">
        <v>25</v>
      </c>
      <c r="J8" s="37"/>
    </row>
    <row r="9" spans="1:10" s="27" customFormat="1" ht="12.75">
      <c r="A9" s="119"/>
      <c r="B9" s="119" t="s">
        <v>149</v>
      </c>
      <c r="C9" s="120"/>
      <c r="D9" s="119"/>
      <c r="E9" s="120"/>
      <c r="F9" s="121"/>
      <c r="G9" s="121"/>
      <c r="H9" s="121"/>
      <c r="I9" s="122"/>
      <c r="J9" s="38"/>
    </row>
    <row r="10" spans="1:10" s="74" customFormat="1" ht="127.5">
      <c r="A10" s="43" t="str">
        <f>IF(AND(E10=""),"","["&amp;TEXT($B$1,"##")&amp;"-"&amp;TEXT(ROW()-9- COUNTBLANK($E$8:E9) +1,"##")&amp;"]")</f>
        <v>[RecruitWebAPI Testing-1]</v>
      </c>
      <c r="B10" s="71" t="s">
        <v>148</v>
      </c>
      <c r="C10" s="72" t="s">
        <v>143</v>
      </c>
      <c r="D10" s="73" t="s">
        <v>145</v>
      </c>
      <c r="E10" s="162" t="s">
        <v>146</v>
      </c>
      <c r="F10" s="43" t="s">
        <v>14</v>
      </c>
      <c r="G10" s="102"/>
      <c r="H10" s="43"/>
      <c r="I10" s="44"/>
    </row>
    <row r="11" spans="1:10" s="74" customFormat="1" ht="13.5">
      <c r="A11" s="43" t="str">
        <f>IF(AND(E11=""),"","["&amp;TEXT($B$1,"##")&amp;"-"&amp;TEXT(ROW()-9- COUNTBLANK($E$8:E10) +1,"##")&amp;"]")</f>
        <v/>
      </c>
      <c r="B11" s="71" t="s">
        <v>144</v>
      </c>
      <c r="C11" s="72"/>
      <c r="D11" s="73"/>
      <c r="E11" s="71"/>
      <c r="F11" s="43" t="s">
        <v>17</v>
      </c>
      <c r="G11" s="43"/>
      <c r="H11" s="43"/>
      <c r="I11" s="44"/>
    </row>
    <row r="12" spans="1:10" s="74" customFormat="1" ht="13.5">
      <c r="A12" s="43" t="str">
        <f>IF(AND(E12=""),"","["&amp;TEXT($B$1,"##")&amp;"-"&amp;TEXT(ROW()-9- COUNTBLANK($E$8:E9) +1,"##")&amp;"]")</f>
        <v/>
      </c>
      <c r="B12" s="71"/>
      <c r="C12" s="72"/>
      <c r="D12" s="73"/>
      <c r="E12" s="71"/>
      <c r="F12" s="43" t="s">
        <v>17</v>
      </c>
      <c r="G12" s="43"/>
      <c r="H12" s="43"/>
      <c r="I12" s="44"/>
    </row>
    <row r="13" spans="1:10" s="74" customFormat="1" ht="13.5">
      <c r="A13" s="43" t="str">
        <f>IF(AND(E13=""),"","["&amp;TEXT($B$1,"##")&amp;"-"&amp;TEXT(ROW()-9- COUNTBLANK($E$8:E10) +1,"##")&amp;"]")</f>
        <v/>
      </c>
      <c r="B13" s="71"/>
      <c r="C13" s="72"/>
      <c r="D13" s="73"/>
      <c r="E13" s="71"/>
      <c r="F13" s="43" t="s">
        <v>17</v>
      </c>
      <c r="G13" s="43"/>
      <c r="H13" s="43"/>
      <c r="I13" s="44"/>
    </row>
    <row r="14" spans="1:10" s="74" customFormat="1" ht="13.5">
      <c r="A14" s="43" t="str">
        <f>IF(AND(E14=""),"","["&amp;TEXT($B$1,"##")&amp;"-"&amp;TEXT(ROW()-9- COUNTBLANK($E$8:E11) +1,"##")&amp;"]")</f>
        <v/>
      </c>
      <c r="B14" s="71"/>
      <c r="C14" s="72"/>
      <c r="D14" s="73"/>
      <c r="E14" s="71"/>
      <c r="F14" s="43" t="s">
        <v>14</v>
      </c>
      <c r="G14" s="43"/>
      <c r="H14" s="43"/>
      <c r="I14" s="44"/>
    </row>
    <row r="15" spans="1:10" s="74" customFormat="1" ht="13.5">
      <c r="A15" s="43" t="str">
        <f>IF(AND(E15=""),"","["&amp;TEXT($B$1,"##")&amp;"-"&amp;TEXT(ROW()-9- COUNTBLANK($E$8:E13) +1,"##")&amp;"]")</f>
        <v/>
      </c>
      <c r="B15" s="71"/>
      <c r="C15" s="72"/>
      <c r="D15" s="73"/>
      <c r="E15" s="71"/>
      <c r="F15" s="43" t="s">
        <v>14</v>
      </c>
      <c r="G15" s="43"/>
      <c r="H15" s="43"/>
      <c r="I15" s="44"/>
    </row>
    <row r="16" spans="1:10" s="74" customFormat="1" ht="13.5">
      <c r="A16" s="43" t="str">
        <f>IF(AND(E16=""),"","["&amp;TEXT($B$1,"##")&amp;"-"&amp;TEXT(ROW()-9- COUNTBLANK($E$8:E15) +1,"##")&amp;"]")</f>
        <v/>
      </c>
      <c r="B16" s="71"/>
      <c r="C16" s="75"/>
      <c r="D16" s="73"/>
      <c r="E16" s="71"/>
      <c r="F16" s="43" t="s">
        <v>14</v>
      </c>
      <c r="G16" s="76"/>
      <c r="H16" s="76"/>
      <c r="I16" s="77"/>
    </row>
    <row r="17" spans="1:10" s="74" customFormat="1" ht="13.5">
      <c r="A17" s="43" t="str">
        <f>IF(AND(E17=""),"","["&amp;TEXT($B$1,"##")&amp;"-"&amp;TEXT(ROW()-9- COUNTBLANK($E3:E$8) +1,"##")&amp;"]")</f>
        <v/>
      </c>
      <c r="B17" s="71"/>
      <c r="C17" s="72"/>
      <c r="D17" s="73"/>
      <c r="E17" s="71"/>
      <c r="F17" s="43" t="s">
        <v>15</v>
      </c>
      <c r="G17" s="43"/>
      <c r="H17" s="43"/>
      <c r="I17" s="44"/>
    </row>
    <row r="18" spans="1:10" s="74" customFormat="1" ht="13.5">
      <c r="A18" s="43" t="str">
        <f>IF(AND(E18=""),"","["&amp;TEXT($B$1,"##")&amp;"-"&amp;TEXT(ROW()-9- COUNTBLANK($E$8:E17) +1,"##")&amp;"]")</f>
        <v/>
      </c>
      <c r="B18" s="71"/>
      <c r="C18" s="72"/>
      <c r="D18" s="73"/>
      <c r="E18" s="71"/>
      <c r="F18" s="43" t="s">
        <v>17</v>
      </c>
      <c r="G18" s="43"/>
      <c r="H18" s="43"/>
      <c r="I18" s="44"/>
    </row>
    <row r="19" spans="1:10" s="74" customFormat="1" ht="13.5">
      <c r="A19" s="43" t="str">
        <f>IF(AND(E19=""),"","["&amp;TEXT($B$1,"##")&amp;"-"&amp;TEXT(ROW()-9- COUNTBLANK($E$8:E18) +1,"##")&amp;"]")</f>
        <v/>
      </c>
      <c r="B19" s="71"/>
      <c r="C19" s="72"/>
      <c r="D19" s="73"/>
      <c r="E19" s="71"/>
      <c r="F19" s="43" t="s">
        <v>14</v>
      </c>
      <c r="G19" s="43"/>
      <c r="H19" s="43"/>
      <c r="I19" s="44"/>
    </row>
    <row r="20" spans="1:10" s="74" customFormat="1" ht="13.5">
      <c r="A20" s="43" t="str">
        <f>IF(AND(E20=""),"","["&amp;TEXT($B$1,"##")&amp;"-"&amp;TEXT(ROW()-9- COUNTBLANK($E6:E$8) +1,"##")&amp;"]")</f>
        <v/>
      </c>
      <c r="B20" s="71"/>
      <c r="C20" s="72"/>
      <c r="D20" s="73"/>
      <c r="E20" s="71"/>
      <c r="F20" s="43" t="s">
        <v>15</v>
      </c>
      <c r="G20" s="43"/>
      <c r="H20" s="43"/>
      <c r="I20" s="44"/>
    </row>
    <row r="21" spans="1:10" s="74" customFormat="1" ht="13.5">
      <c r="A21" s="43" t="str">
        <f>IF(AND(E21=""),"","["&amp;TEXT($B$1,"##")&amp;"-"&amp;TEXT(ROW()-9- COUNTBLANK($E$8:E20) +1,"##")&amp;"]")</f>
        <v/>
      </c>
      <c r="B21" s="71"/>
      <c r="C21" s="72"/>
      <c r="D21" s="73"/>
      <c r="E21" s="71"/>
      <c r="F21" s="43" t="s">
        <v>17</v>
      </c>
      <c r="G21" s="43"/>
      <c r="H21" s="43"/>
      <c r="I21" s="44"/>
    </row>
    <row r="22" spans="1:10" s="74" customFormat="1" ht="13.5">
      <c r="A22" s="43" t="str">
        <f>IF(AND(E22=""),"","["&amp;TEXT($B$1,"##")&amp;"-"&amp;TEXT(ROW()-9- COUNTBLANK($E$8:E21) +1,"##")&amp;"]")</f>
        <v/>
      </c>
      <c r="B22" s="71"/>
      <c r="C22" s="72"/>
      <c r="D22" s="73"/>
      <c r="E22" s="71"/>
      <c r="F22" s="43" t="s">
        <v>14</v>
      </c>
      <c r="G22" s="43"/>
      <c r="H22" s="43"/>
      <c r="I22" s="44"/>
    </row>
    <row r="23" spans="1:10" s="74" customFormat="1" ht="13.5">
      <c r="A23" s="43" t="str">
        <f>IF(AND(E23=""),"","["&amp;TEXT($B$1,"##")&amp;"-"&amp;TEXT(ROW()-9- COUNTBLANK($E$8:E22) +1,"##")&amp;"]")</f>
        <v/>
      </c>
      <c r="B23" s="71"/>
      <c r="C23" s="75"/>
      <c r="D23" s="73"/>
      <c r="E23" s="71"/>
      <c r="F23" s="43" t="s">
        <v>14</v>
      </c>
      <c r="G23" s="76"/>
      <c r="H23" s="76"/>
      <c r="I23" s="77"/>
    </row>
    <row r="24" spans="1:10" s="74" customFormat="1" ht="13.5">
      <c r="A24" s="43" t="str">
        <f>IF(AND(E24=""),"","["&amp;TEXT($B$1,"##")&amp;"-"&amp;TEXT(ROW()-9- COUNTBLANK($E$8:E10) +1,"##")&amp;"]")</f>
        <v/>
      </c>
      <c r="B24" s="71"/>
      <c r="C24" s="72"/>
      <c r="D24" s="73"/>
      <c r="E24" s="71"/>
      <c r="F24" s="43" t="s">
        <v>15</v>
      </c>
      <c r="G24" s="43"/>
      <c r="H24" s="43"/>
      <c r="I24" s="44"/>
    </row>
    <row r="25" spans="1:10" s="74" customFormat="1" ht="13.5">
      <c r="A25" s="43" t="str">
        <f>IF(AND(E25=""),"","["&amp;TEXT($B$1,"##")&amp;"-"&amp;TEXT(ROW()-9- COUNTBLANK($E$8:E24) +1,"##")&amp;"]")</f>
        <v/>
      </c>
      <c r="B25" s="71"/>
      <c r="C25" s="72"/>
      <c r="D25" s="73"/>
      <c r="E25" s="71"/>
      <c r="F25" s="43" t="s">
        <v>17</v>
      </c>
      <c r="G25" s="43"/>
      <c r="H25" s="43"/>
      <c r="I25" s="44"/>
    </row>
    <row r="26" spans="1:10" s="74" customFormat="1" ht="13.5">
      <c r="A26" s="43" t="str">
        <f>IF(AND(E26=""),"","["&amp;TEXT($B$1,"##")&amp;"-"&amp;TEXT(ROW()-9- COUNTBLANK($E$8:E25) +1,"##")&amp;"]")</f>
        <v/>
      </c>
      <c r="B26" s="71"/>
      <c r="C26" s="72"/>
      <c r="D26" s="73"/>
      <c r="E26" s="71"/>
      <c r="F26" s="43" t="s">
        <v>14</v>
      </c>
      <c r="G26" s="43"/>
      <c r="H26" s="43"/>
      <c r="I26" s="44"/>
    </row>
    <row r="27" spans="1:10" s="27" customFormat="1" ht="12.75">
      <c r="A27" s="119"/>
      <c r="B27" s="119" t="s">
        <v>150</v>
      </c>
      <c r="C27" s="120"/>
      <c r="D27" s="119"/>
      <c r="E27" s="120"/>
      <c r="F27" s="121"/>
      <c r="G27" s="121"/>
      <c r="H27" s="121"/>
      <c r="I27" s="122"/>
      <c r="J27" s="38"/>
    </row>
    <row r="28" spans="1:10" s="74" customFormat="1" ht="369.75">
      <c r="A28" s="43" t="str">
        <f>IF(AND(E28=""),"","["&amp;TEXT($B$1,"##")&amp;"-"&amp;TEXT(ROW()-9- COUNTBLANK($E$8:E27) +1,"##")&amp;"]")</f>
        <v>[RecruitWebAPI Testing-2]</v>
      </c>
      <c r="B28" s="71" t="s">
        <v>151</v>
      </c>
      <c r="C28" s="72"/>
      <c r="D28" s="73" t="s">
        <v>167</v>
      </c>
      <c r="E28" s="162" t="s">
        <v>168</v>
      </c>
      <c r="F28" s="43" t="s">
        <v>14</v>
      </c>
      <c r="G28" s="43"/>
      <c r="H28" s="43"/>
      <c r="I28" s="44"/>
    </row>
    <row r="29" spans="1:10" s="74" customFormat="1" ht="25.5">
      <c r="A29" s="43" t="str">
        <f>IF(AND(E29=""),"","["&amp;TEXT($B$1,"##")&amp;"-"&amp;TEXT(ROW()-9- COUNTBLANK($E$8:E28) +1,"##")&amp;"]")</f>
        <v>[RecruitWebAPI Testing-3]</v>
      </c>
      <c r="B29" s="71" t="s">
        <v>152</v>
      </c>
      <c r="C29" s="72">
        <v>3</v>
      </c>
      <c r="D29" s="73"/>
      <c r="E29" s="162" t="s">
        <v>168</v>
      </c>
      <c r="F29" s="43" t="s">
        <v>15</v>
      </c>
      <c r="G29" s="43"/>
      <c r="H29" s="43"/>
      <c r="I29" s="44"/>
    </row>
    <row r="30" spans="1:10" s="74" customFormat="1" ht="25.5">
      <c r="A30" s="43" t="str">
        <f>IF(AND(E30=""),"","["&amp;TEXT($B$1,"##")&amp;"-"&amp;TEXT(ROW()-9- COUNTBLANK($E$8:E29) +1,"##")&amp;"]")</f>
        <v/>
      </c>
      <c r="B30" s="71" t="s">
        <v>153</v>
      </c>
      <c r="C30" s="72">
        <v>3</v>
      </c>
      <c r="D30" s="73"/>
      <c r="E30" s="71"/>
      <c r="F30" s="43" t="s">
        <v>15</v>
      </c>
      <c r="G30" s="43"/>
      <c r="H30" s="43"/>
      <c r="I30" s="44"/>
    </row>
    <row r="31" spans="1:10" s="74" customFormat="1" ht="25.5">
      <c r="A31" s="43" t="str">
        <f>IF(AND(E31=""),"","["&amp;TEXT($B$1,"##")&amp;"-"&amp;TEXT(ROW()-9- COUNTBLANK($E$8:E30) +1,"##")&amp;"]")</f>
        <v/>
      </c>
      <c r="B31" s="71" t="s">
        <v>154</v>
      </c>
      <c r="C31" s="72"/>
      <c r="D31" s="73"/>
      <c r="E31" s="71"/>
      <c r="F31" s="43" t="s">
        <v>15</v>
      </c>
      <c r="G31" s="43"/>
      <c r="H31" s="43"/>
      <c r="I31" s="44"/>
    </row>
    <row r="32" spans="1:10" s="74" customFormat="1" ht="25.5">
      <c r="A32" s="43" t="str">
        <f>IF(AND(E32=""),"","["&amp;TEXT($B$1,"##")&amp;"-"&amp;TEXT(ROW()-9- COUNTBLANK($E$8:E31) +1,"##")&amp;"]")</f>
        <v>[RecruitWebAPI Testing-4]</v>
      </c>
      <c r="B32" s="71" t="s">
        <v>155</v>
      </c>
      <c r="C32" s="72"/>
      <c r="D32" s="73"/>
      <c r="E32" s="162" t="s">
        <v>71</v>
      </c>
      <c r="F32" s="43" t="s">
        <v>14</v>
      </c>
      <c r="G32" s="43"/>
      <c r="H32" s="43"/>
      <c r="I32" s="44"/>
    </row>
    <row r="33" spans="1:10" s="74" customFormat="1" ht="25.5">
      <c r="A33" s="43" t="str">
        <f>IF(AND(E33=""),"","["&amp;TEXT($B$1,"##")&amp;"-"&amp;TEXT(ROW()-9- COUNTBLANK($E$8:E32) +1,"##")&amp;"]")</f>
        <v/>
      </c>
      <c r="B33" s="71" t="s">
        <v>156</v>
      </c>
      <c r="C33" s="72"/>
      <c r="D33" s="73"/>
      <c r="E33" s="71"/>
      <c r="F33" s="43" t="s">
        <v>15</v>
      </c>
      <c r="G33" s="43"/>
      <c r="H33" s="43"/>
      <c r="I33" s="44"/>
    </row>
    <row r="34" spans="1:10" s="74" customFormat="1" ht="25.5">
      <c r="A34" s="43" t="str">
        <f>IF(AND(E34=""),"","["&amp;TEXT($B$1,"##")&amp;"-"&amp;TEXT(ROW()-9- COUNTBLANK($E$8:E33) +1,"##")&amp;"]")</f>
        <v/>
      </c>
      <c r="B34" s="71" t="s">
        <v>157</v>
      </c>
      <c r="C34" s="72"/>
      <c r="D34" s="73"/>
      <c r="E34" s="71"/>
      <c r="F34" s="43" t="s">
        <v>15</v>
      </c>
      <c r="G34" s="43"/>
      <c r="H34" s="43"/>
      <c r="I34" s="44"/>
    </row>
    <row r="35" spans="1:10" s="74" customFormat="1" ht="25.5">
      <c r="A35" s="43" t="str">
        <f>IF(AND(E35=""),"","["&amp;TEXT($B$1,"##")&amp;"-"&amp;TEXT(ROW()-9- COUNTBLANK($E$8:E34) +1,"##")&amp;"]")</f>
        <v/>
      </c>
      <c r="B35" s="71" t="s">
        <v>158</v>
      </c>
      <c r="C35" s="72"/>
      <c r="D35" s="73"/>
      <c r="E35" s="71"/>
      <c r="F35" s="43" t="s">
        <v>15</v>
      </c>
      <c r="G35" s="43"/>
      <c r="H35" s="43"/>
      <c r="I35" s="44"/>
    </row>
    <row r="36" spans="1:10" s="74" customFormat="1" ht="25.5">
      <c r="A36" s="43" t="str">
        <f>IF(AND(E36=""),"","["&amp;TEXT($B$1,"##")&amp;"-"&amp;TEXT(ROW()-9- COUNTBLANK($E$8:E35) +1,"##")&amp;"]")</f>
        <v>[RecruitWebAPI Testing-5]</v>
      </c>
      <c r="B36" s="71" t="s">
        <v>159</v>
      </c>
      <c r="C36" s="72"/>
      <c r="D36" s="73"/>
      <c r="E36" s="162" t="s">
        <v>83</v>
      </c>
      <c r="F36" s="43" t="s">
        <v>14</v>
      </c>
      <c r="G36" s="43"/>
      <c r="H36" s="43"/>
      <c r="I36" s="44"/>
    </row>
    <row r="37" spans="1:10" s="74" customFormat="1" ht="25.5">
      <c r="A37" s="43" t="str">
        <f>IF(AND(E37=""),"","["&amp;TEXT($B$1,"##")&amp;"-"&amp;TEXT(ROW()-9- COUNTBLANK($E$8:E36) +1,"##")&amp;"]")</f>
        <v/>
      </c>
      <c r="B37" s="71" t="s">
        <v>160</v>
      </c>
      <c r="C37" s="72"/>
      <c r="D37" s="73"/>
      <c r="E37" s="71"/>
      <c r="F37" s="43" t="s">
        <v>15</v>
      </c>
      <c r="G37" s="43"/>
      <c r="H37" s="43"/>
      <c r="I37" s="44"/>
    </row>
    <row r="38" spans="1:10" s="74" customFormat="1" ht="25.5">
      <c r="A38" s="43" t="str">
        <f>IF(AND(E38=""),"","["&amp;TEXT($B$1,"##")&amp;"-"&amp;TEXT(ROW()-9- COUNTBLANK($E$8:E37) +1,"##")&amp;"]")</f>
        <v/>
      </c>
      <c r="B38" s="71" t="s">
        <v>161</v>
      </c>
      <c r="C38" s="72"/>
      <c r="D38" s="73"/>
      <c r="E38" s="71"/>
      <c r="F38" s="43" t="s">
        <v>15</v>
      </c>
      <c r="G38" s="43"/>
      <c r="H38" s="43"/>
      <c r="I38" s="44"/>
    </row>
    <row r="39" spans="1:10" s="74" customFormat="1" ht="25.5">
      <c r="A39" s="43" t="str">
        <f>IF(AND(E39=""),"","["&amp;TEXT($B$1,"##")&amp;"-"&amp;TEXT(ROW()-9- COUNTBLANK($E$8:E38) +1,"##")&amp;"]")</f>
        <v/>
      </c>
      <c r="B39" s="71" t="s">
        <v>162</v>
      </c>
      <c r="C39" s="72"/>
      <c r="D39" s="73"/>
      <c r="E39" s="71"/>
      <c r="F39" s="43" t="s">
        <v>15</v>
      </c>
      <c r="G39" s="43"/>
      <c r="H39" s="43"/>
      <c r="I39" s="44"/>
    </row>
    <row r="40" spans="1:10" s="74" customFormat="1" ht="25.5">
      <c r="A40" s="43" t="str">
        <f>IF(AND(E40=""),"","["&amp;TEXT($B$1,"##")&amp;"-"&amp;TEXT(ROW()-9- COUNTBLANK($E$8:E37) +1,"##")&amp;"]")</f>
        <v/>
      </c>
      <c r="B40" s="71" t="s">
        <v>163</v>
      </c>
      <c r="C40" s="72"/>
      <c r="D40" s="73"/>
      <c r="E40" s="71"/>
      <c r="F40" s="43" t="s">
        <v>15</v>
      </c>
      <c r="G40" s="43"/>
      <c r="H40" s="43"/>
      <c r="I40" s="44"/>
    </row>
    <row r="41" spans="1:10" s="74" customFormat="1" ht="25.5">
      <c r="A41" s="43" t="str">
        <f>IF(AND(E41=""),"","["&amp;TEXT($B$1,"##")&amp;"-"&amp;TEXT(ROW()-9- COUNTBLANK($E$8:E40) +1,"##")&amp;"]")</f>
        <v/>
      </c>
      <c r="B41" s="71" t="s">
        <v>164</v>
      </c>
      <c r="C41" s="72"/>
      <c r="D41" s="73"/>
      <c r="E41" s="71"/>
      <c r="F41" s="43" t="s">
        <v>15</v>
      </c>
      <c r="G41" s="43"/>
      <c r="H41" s="43"/>
      <c r="I41" s="44"/>
    </row>
    <row r="42" spans="1:10" s="74" customFormat="1" ht="25.5">
      <c r="A42" s="43" t="str">
        <f>IF(AND(E42=""),"","["&amp;TEXT($B$1,"##")&amp;"-"&amp;TEXT(ROW()-9- COUNTBLANK($E$8:E39) +1,"##")&amp;"]")</f>
        <v/>
      </c>
      <c r="B42" s="71" t="s">
        <v>165</v>
      </c>
      <c r="C42" s="72"/>
      <c r="D42" s="73"/>
      <c r="E42" s="71"/>
      <c r="F42" s="43" t="s">
        <v>15</v>
      </c>
      <c r="G42" s="43"/>
      <c r="H42" s="43"/>
      <c r="I42" s="44"/>
    </row>
    <row r="43" spans="1:10" s="74" customFormat="1" ht="25.5">
      <c r="A43" s="43" t="str">
        <f>IF(AND(E43=""),"","["&amp;TEXT($B$1,"##")&amp;"-"&amp;TEXT(ROW()-9- COUNTBLANK($E$8:E42) +1,"##")&amp;"]")</f>
        <v/>
      </c>
      <c r="B43" s="71" t="s">
        <v>166</v>
      </c>
      <c r="C43" s="72"/>
      <c r="D43" s="73"/>
      <c r="E43" s="71"/>
      <c r="F43" s="43" t="s">
        <v>15</v>
      </c>
      <c r="G43" s="43"/>
      <c r="H43" s="43"/>
      <c r="I43" s="44"/>
    </row>
    <row r="44" spans="1:10" s="74" customFormat="1" ht="13.5">
      <c r="A44" s="43" t="str">
        <f>IF(AND(E44=""),"","["&amp;TEXT($B$1,"##")&amp;"-"&amp;TEXT(ROW()-9- COUNTBLANK($E$8:E43) +1,"##")&amp;"]")</f>
        <v/>
      </c>
      <c r="B44" s="71"/>
      <c r="C44" s="72"/>
      <c r="D44" s="73"/>
      <c r="E44" s="71"/>
      <c r="F44" s="43" t="s">
        <v>14</v>
      </c>
      <c r="G44" s="43"/>
      <c r="H44" s="43"/>
      <c r="I44" s="44"/>
    </row>
    <row r="45" spans="1:10" s="27" customFormat="1" ht="12.75">
      <c r="A45" s="119"/>
      <c r="B45" s="119" t="s">
        <v>169</v>
      </c>
      <c r="C45" s="120"/>
      <c r="D45" s="119"/>
      <c r="E45" s="120"/>
      <c r="F45" s="121"/>
      <c r="G45" s="121"/>
      <c r="H45" s="121"/>
      <c r="I45" s="122"/>
      <c r="J45" s="38"/>
    </row>
    <row r="46" spans="1:10" s="74" customFormat="1" ht="114.75">
      <c r="A46" s="43" t="str">
        <f>IF(AND(E46=""),"","["&amp;TEXT($B$1,"##")&amp;"-"&amp;TEXT(ROW()-9- COUNTBLANK($E$8:E45) +1,"##")&amp;"]")</f>
        <v/>
      </c>
      <c r="B46" s="71" t="s">
        <v>170</v>
      </c>
      <c r="C46" s="72" t="s">
        <v>171</v>
      </c>
      <c r="D46" s="73" t="s">
        <v>172</v>
      </c>
      <c r="E46" s="162"/>
      <c r="F46" s="43" t="s">
        <v>14</v>
      </c>
      <c r="G46" s="43"/>
      <c r="H46" s="43"/>
      <c r="I46" s="44"/>
    </row>
    <row r="47" spans="1:10" s="74" customFormat="1" ht="13.5">
      <c r="A47" s="43" t="str">
        <f>IF(AND(E47=""),"","["&amp;TEXT($B$1,"##")&amp;"-"&amp;TEXT(ROW()-9- COUNTBLANK($E$8:E46) +1,"##")&amp;"]")</f>
        <v/>
      </c>
      <c r="B47" s="71"/>
      <c r="C47" s="164"/>
      <c r="D47" s="73"/>
      <c r="E47" s="71"/>
      <c r="F47" s="43" t="s">
        <v>15</v>
      </c>
      <c r="G47" s="43"/>
      <c r="H47" s="43"/>
      <c r="I47" s="44"/>
    </row>
    <row r="48" spans="1:10" s="74" customFormat="1" ht="13.5">
      <c r="A48" s="43" t="str">
        <f>IF(AND(E48=""),"","["&amp;TEXT($B$1,"##")&amp;"-"&amp;TEXT(ROW()-9- COUNTBLANK($E$8:E47) +1,"##")&amp;"]")</f>
        <v/>
      </c>
      <c r="B48" s="71"/>
      <c r="C48" s="164"/>
      <c r="D48" s="73"/>
      <c r="E48" s="71"/>
      <c r="F48" s="43" t="s">
        <v>15</v>
      </c>
      <c r="G48" s="43"/>
      <c r="H48" s="43"/>
      <c r="I48" s="44"/>
    </row>
    <row r="49" spans="1:10" s="74" customFormat="1" ht="13.5">
      <c r="A49" s="43" t="str">
        <f>IF(AND(E49=""),"","["&amp;TEXT($B$1,"##")&amp;"-"&amp;TEXT(ROW()-9- COUNTBLANK($E$8:E48) +1,"##")&amp;"]")</f>
        <v/>
      </c>
      <c r="B49" s="71"/>
      <c r="C49" s="72"/>
      <c r="D49" s="73"/>
      <c r="E49" s="71"/>
      <c r="F49" s="43" t="s">
        <v>15</v>
      </c>
      <c r="G49" s="43"/>
      <c r="H49" s="43"/>
      <c r="I49" s="44"/>
    </row>
    <row r="50" spans="1:10" s="74" customFormat="1" ht="13.5">
      <c r="A50" s="43" t="str">
        <f>IF(AND(E50=""),"","["&amp;TEXT($B$1,"##")&amp;"-"&amp;TEXT(ROW()-9- COUNTBLANK($E$8:E49) +1,"##")&amp;"]")</f>
        <v/>
      </c>
      <c r="B50" s="71"/>
      <c r="C50" s="72"/>
      <c r="D50" s="73"/>
      <c r="E50" s="71"/>
      <c r="F50" s="43" t="s">
        <v>14</v>
      </c>
      <c r="G50" s="43"/>
      <c r="H50" s="43"/>
      <c r="I50" s="44"/>
    </row>
    <row r="51" spans="1:10" s="27" customFormat="1" ht="12.75">
      <c r="A51" s="119"/>
      <c r="B51" s="119" t="s">
        <v>173</v>
      </c>
      <c r="C51" s="120"/>
      <c r="D51" s="119"/>
      <c r="E51" s="120"/>
      <c r="F51" s="121"/>
      <c r="G51" s="121"/>
      <c r="H51" s="121"/>
      <c r="I51" s="122"/>
      <c r="J51" s="38"/>
    </row>
    <row r="52" spans="1:10" s="74" customFormat="1" ht="165.75">
      <c r="A52" s="43" t="str">
        <f>IF(AND(E52=""),"","["&amp;TEXT($B$1,"##")&amp;"-"&amp;TEXT(ROW()-9- COUNTBLANK($E$8:E51) +1,"##")&amp;"]")</f>
        <v/>
      </c>
      <c r="B52" s="71" t="s">
        <v>174</v>
      </c>
      <c r="C52" s="72"/>
      <c r="D52" s="73" t="s">
        <v>176</v>
      </c>
      <c r="E52" s="162"/>
      <c r="F52" s="43" t="s">
        <v>14</v>
      </c>
      <c r="G52" s="43"/>
      <c r="H52" s="43"/>
      <c r="I52" s="44"/>
    </row>
    <row r="53" spans="1:10" s="74" customFormat="1" ht="13.5">
      <c r="A53" s="43" t="str">
        <f>IF(AND(E53=""),"","["&amp;TEXT($B$1,"##")&amp;"-"&amp;TEXT(ROW()-9- COUNTBLANK($E$8:E52) +1,"##")&amp;"]")</f>
        <v/>
      </c>
      <c r="B53" s="71" t="s">
        <v>177</v>
      </c>
      <c r="C53" s="164"/>
      <c r="D53" s="73"/>
      <c r="E53" s="71"/>
      <c r="F53" s="43" t="s">
        <v>15</v>
      </c>
      <c r="G53" s="43"/>
      <c r="H53" s="43"/>
      <c r="I53" s="44"/>
    </row>
    <row r="54" spans="1:10" s="74" customFormat="1" ht="13.5">
      <c r="A54" s="43" t="str">
        <f>IF(AND(E54=""),"","["&amp;TEXT($B$1,"##")&amp;"-"&amp;TEXT(ROW()-9- COUNTBLANK($E$8:E53) +1,"##")&amp;"]")</f>
        <v/>
      </c>
      <c r="B54" s="71" t="s">
        <v>175</v>
      </c>
      <c r="C54" s="164"/>
      <c r="D54" s="73"/>
      <c r="E54" s="71"/>
      <c r="F54" s="43" t="s">
        <v>15</v>
      </c>
      <c r="G54" s="43"/>
      <c r="H54" s="43"/>
      <c r="I54" s="44"/>
    </row>
    <row r="55" spans="1:10" s="74" customFormat="1" ht="13.5">
      <c r="A55" s="43" t="str">
        <f>IF(AND(E55=""),"","["&amp;TEXT($B$1,"##")&amp;"-"&amp;TEXT(ROW()-9- COUNTBLANK($E$8:E54) +1,"##")&amp;"]")</f>
        <v/>
      </c>
      <c r="B55" s="71"/>
      <c r="C55" s="72"/>
      <c r="D55" s="73"/>
      <c r="E55" s="71"/>
      <c r="F55" s="43" t="s">
        <v>15</v>
      </c>
      <c r="G55" s="43"/>
      <c r="H55" s="43"/>
      <c r="I55" s="44"/>
    </row>
    <row r="56" spans="1:10" s="74" customFormat="1" ht="13.5">
      <c r="A56" s="43" t="str">
        <f>IF(AND(E56=""),"","["&amp;TEXT($B$1,"##")&amp;"-"&amp;TEXT(ROW()-9- COUNTBLANK($E$8:E55) +1,"##")&amp;"]")</f>
        <v/>
      </c>
      <c r="B56" s="71"/>
      <c r="C56" s="72"/>
      <c r="D56" s="73"/>
      <c r="E56" s="71"/>
      <c r="F56" s="43" t="s">
        <v>14</v>
      </c>
      <c r="G56" s="43"/>
      <c r="H56" s="43"/>
      <c r="I56" s="44"/>
    </row>
    <row r="57" spans="1:10" s="74" customFormat="1" ht="13.5">
      <c r="A57" s="43" t="str">
        <f>IF(AND(E57=""),"","["&amp;TEXT($B$1,"##")&amp;"-"&amp;TEXT(ROW()-9- COUNTBLANK($E$8:E50) +1,"##")&amp;"]")</f>
        <v/>
      </c>
      <c r="B57" s="71"/>
      <c r="C57" s="72"/>
      <c r="D57" s="73"/>
      <c r="E57" s="71"/>
      <c r="F57" s="43" t="s">
        <v>15</v>
      </c>
      <c r="G57" s="43"/>
      <c r="H57" s="43"/>
      <c r="I57" s="44"/>
    </row>
    <row r="58" spans="1:10" s="74" customFormat="1" ht="13.5">
      <c r="A58" s="43" t="str">
        <f>IF(AND(E58=""),"","["&amp;TEXT($B$1,"##")&amp;"-"&amp;TEXT(ROW()-9- COUNTBLANK($E$8:E57) +1,"##")&amp;"]")</f>
        <v/>
      </c>
      <c r="B58" s="71"/>
      <c r="C58" s="72"/>
      <c r="D58" s="73"/>
      <c r="E58" s="71"/>
      <c r="F58" s="43" t="s">
        <v>17</v>
      </c>
      <c r="G58" s="43"/>
      <c r="H58" s="43"/>
      <c r="I58" s="44"/>
    </row>
    <row r="59" spans="1:10" s="27" customFormat="1" ht="12.75">
      <c r="A59" s="119"/>
      <c r="B59" s="119" t="s">
        <v>178</v>
      </c>
      <c r="C59" s="120"/>
      <c r="D59" s="119"/>
      <c r="E59" s="120"/>
      <c r="F59" s="121"/>
      <c r="G59" s="121"/>
      <c r="H59" s="121"/>
      <c r="I59" s="122"/>
      <c r="J59" s="38"/>
    </row>
    <row r="60" spans="1:10" s="74" customFormat="1" ht="25.5">
      <c r="A60" s="43" t="str">
        <f>IF(AND(E60=""),"","["&amp;TEXT($B$1,"##")&amp;"-"&amp;TEXT(ROW()-9- COUNTBLANK($E$8:E59) +1,"##")&amp;"]")</f>
        <v/>
      </c>
      <c r="B60" s="71" t="s">
        <v>174</v>
      </c>
      <c r="C60" s="72" t="s">
        <v>94</v>
      </c>
      <c r="D60" s="73"/>
      <c r="E60" s="162"/>
      <c r="F60" s="43" t="s">
        <v>14</v>
      </c>
      <c r="G60" s="43"/>
      <c r="H60" s="43"/>
      <c r="I60" s="44"/>
    </row>
    <row r="61" spans="1:10" s="74" customFormat="1" ht="13.5">
      <c r="A61" s="43" t="str">
        <f>IF(AND(E61=""),"","["&amp;TEXT($B$1,"##")&amp;"-"&amp;TEXT(ROW()-9- COUNTBLANK($E$8:E60) +1,"##")&amp;"]")</f>
        <v/>
      </c>
      <c r="B61" s="71" t="s">
        <v>177</v>
      </c>
      <c r="C61" s="164"/>
      <c r="D61" s="73"/>
      <c r="E61" s="71"/>
      <c r="F61" s="43" t="s">
        <v>15</v>
      </c>
      <c r="G61" s="43"/>
      <c r="H61" s="43"/>
      <c r="I61" s="44"/>
    </row>
    <row r="62" spans="1:10" s="74" customFormat="1" ht="13.5">
      <c r="A62" s="43" t="str">
        <f>IF(AND(E62=""),"","["&amp;TEXT($B$1,"##")&amp;"-"&amp;TEXT(ROW()-9- COUNTBLANK($E$8:E61) +1,"##")&amp;"]")</f>
        <v/>
      </c>
      <c r="B62" s="71" t="s">
        <v>175</v>
      </c>
      <c r="C62" s="164"/>
      <c r="D62" s="73"/>
      <c r="E62" s="71"/>
      <c r="F62" s="43" t="s">
        <v>15</v>
      </c>
      <c r="G62" s="43"/>
      <c r="H62" s="43"/>
      <c r="I62" s="44"/>
    </row>
    <row r="63" spans="1:10" s="74" customFormat="1" ht="13.5">
      <c r="A63" s="43" t="str">
        <f>IF(AND(E63=""),"","["&amp;TEXT($B$1,"##")&amp;"-"&amp;TEXT(ROW()-9- COUNTBLANK($E$8:E62) +1,"##")&amp;"]")</f>
        <v/>
      </c>
      <c r="B63" s="71"/>
      <c r="C63" s="72"/>
      <c r="D63" s="73"/>
      <c r="E63" s="71"/>
      <c r="F63" s="43" t="s">
        <v>15</v>
      </c>
      <c r="G63" s="43"/>
      <c r="H63" s="43"/>
      <c r="I63" s="44"/>
    </row>
    <row r="64" spans="1:10" s="74" customFormat="1" ht="13.5">
      <c r="A64" s="43" t="str">
        <f>IF(AND(E64=""),"","["&amp;TEXT($B$1,"##")&amp;"-"&amp;TEXT(ROW()-9- COUNTBLANK($E$8:E63) +1,"##")&amp;"]")</f>
        <v/>
      </c>
      <c r="B64" s="163"/>
      <c r="C64" s="164"/>
      <c r="D64" s="73"/>
      <c r="E64" s="71"/>
      <c r="F64" s="43" t="s">
        <v>14</v>
      </c>
      <c r="G64" s="43"/>
      <c r="H64" s="43"/>
      <c r="I64" s="44"/>
    </row>
    <row r="65" spans="1:10" s="74" customFormat="1" ht="13.5">
      <c r="A65" s="43" t="str">
        <f>IF(AND(E65=""),"","["&amp;TEXT($B$1,"##")&amp;"-"&amp;TEXT(ROW()-9- COUNTBLANK($E$8:E64) +1,"##")&amp;"]")</f>
        <v/>
      </c>
      <c r="B65" s="71"/>
      <c r="C65" s="164"/>
      <c r="D65" s="73"/>
      <c r="E65" s="71"/>
      <c r="F65" s="43" t="s">
        <v>15</v>
      </c>
      <c r="G65" s="43"/>
      <c r="H65" s="43"/>
      <c r="I65" s="44"/>
    </row>
    <row r="66" spans="1:10" s="74" customFormat="1" ht="13.5">
      <c r="A66" s="43" t="str">
        <f>IF(AND(E66=""),"","["&amp;TEXT($B$1,"##")&amp;"-"&amp;TEXT(ROW()-9- COUNTBLANK($E$8:E65) +1,"##")&amp;"]")</f>
        <v/>
      </c>
      <c r="B66" s="71"/>
      <c r="C66" s="72"/>
      <c r="D66" s="73"/>
      <c r="E66" s="71"/>
      <c r="F66" s="43" t="s">
        <v>15</v>
      </c>
      <c r="G66" s="43"/>
      <c r="H66" s="43"/>
      <c r="I66" s="44"/>
    </row>
    <row r="67" spans="1:10" s="74" customFormat="1" ht="13.5">
      <c r="A67" s="43" t="str">
        <f>IF(AND(E67=""),"","["&amp;TEXT($B$1,"##")&amp;"-"&amp;TEXT(ROW()-9- COUNTBLANK($E$8:E66) +1,"##")&amp;"]")</f>
        <v/>
      </c>
      <c r="B67" s="71"/>
      <c r="C67" s="72"/>
      <c r="D67" s="73"/>
      <c r="E67" s="71"/>
      <c r="F67" s="43" t="s">
        <v>14</v>
      </c>
      <c r="G67" s="43"/>
      <c r="H67" s="43"/>
      <c r="I67" s="44"/>
    </row>
    <row r="68" spans="1:10" s="74" customFormat="1" ht="13.5">
      <c r="A68" s="43" t="str">
        <f>IF(AND(E68=""),"","["&amp;TEXT($B$1,"##")&amp;"-"&amp;TEXT(ROW()-9- COUNTBLANK($E$8:E61) +1,"##")&amp;"]")</f>
        <v/>
      </c>
      <c r="B68" s="71"/>
      <c r="C68" s="72"/>
      <c r="D68" s="73"/>
      <c r="E68" s="71"/>
      <c r="F68" s="43" t="s">
        <v>15</v>
      </c>
      <c r="G68" s="43"/>
      <c r="H68" s="43"/>
      <c r="I68" s="44"/>
    </row>
    <row r="69" spans="1:10" s="74" customFormat="1" ht="13.5">
      <c r="A69" s="43" t="str">
        <f>IF(AND(E69=""),"","["&amp;TEXT($B$1,"##")&amp;"-"&amp;TEXT(ROW()-9- COUNTBLANK($E$8:E53) +1,"##")&amp;"]")</f>
        <v/>
      </c>
      <c r="B69" s="163"/>
      <c r="C69" s="72"/>
      <c r="D69" s="73"/>
      <c r="E69" s="71"/>
      <c r="F69" s="43" t="s">
        <v>15</v>
      </c>
      <c r="G69" s="43"/>
      <c r="H69" s="43"/>
      <c r="I69" s="44"/>
    </row>
    <row r="70" spans="1:10" s="27" customFormat="1" ht="12.75">
      <c r="A70" s="119"/>
      <c r="B70" s="119" t="s">
        <v>179</v>
      </c>
      <c r="C70" s="120"/>
      <c r="D70" s="119"/>
      <c r="E70" s="120"/>
      <c r="F70" s="121"/>
      <c r="G70" s="121"/>
      <c r="H70" s="121"/>
      <c r="I70" s="122"/>
      <c r="J70" s="38"/>
    </row>
    <row r="71" spans="1:10" s="74" customFormat="1" ht="13.5">
      <c r="A71" s="43" t="str">
        <f>IF(AND(E71=""),"","["&amp;TEXT($B$1,"##")&amp;"-"&amp;TEXT(ROW()-9- COUNTBLANK($E$8:E70) +1,"##")&amp;"]")</f>
        <v/>
      </c>
      <c r="B71" s="71" t="s">
        <v>174</v>
      </c>
      <c r="C71" s="72"/>
      <c r="D71" s="73"/>
      <c r="E71" s="162"/>
      <c r="F71" s="43" t="s">
        <v>14</v>
      </c>
      <c r="G71" s="43"/>
      <c r="H71" s="43"/>
      <c r="I71" s="44"/>
    </row>
    <row r="72" spans="1:10" s="74" customFormat="1" ht="13.5">
      <c r="A72" s="43" t="str">
        <f>IF(AND(E72=""),"","["&amp;TEXT($B$1,"##")&amp;"-"&amp;TEXT(ROW()-9- COUNTBLANK($E$8:E71) +1,"##")&amp;"]")</f>
        <v/>
      </c>
      <c r="B72" s="71" t="s">
        <v>177</v>
      </c>
      <c r="C72" s="164"/>
      <c r="D72" s="73"/>
      <c r="E72" s="71"/>
      <c r="F72" s="43" t="s">
        <v>15</v>
      </c>
      <c r="G72" s="43"/>
      <c r="H72" s="43"/>
      <c r="I72" s="44"/>
    </row>
    <row r="73" spans="1:10" s="74" customFormat="1" ht="13.5">
      <c r="A73" s="43" t="str">
        <f>IF(AND(E73=""),"","["&amp;TEXT($B$1,"##")&amp;"-"&amp;TEXT(ROW()-9- COUNTBLANK($E$8:E72) +1,"##")&amp;"]")</f>
        <v/>
      </c>
      <c r="B73" s="71" t="s">
        <v>175</v>
      </c>
      <c r="C73" s="164"/>
      <c r="D73" s="73"/>
      <c r="E73" s="71"/>
      <c r="F73" s="43" t="s">
        <v>15</v>
      </c>
      <c r="G73" s="43"/>
      <c r="H73" s="43"/>
      <c r="I73" s="44"/>
    </row>
    <row r="74" spans="1:10" s="27" customFormat="1" ht="12.75">
      <c r="A74" s="119"/>
      <c r="B74" s="119" t="s">
        <v>106</v>
      </c>
      <c r="C74" s="120"/>
      <c r="D74" s="119"/>
      <c r="E74" s="120"/>
      <c r="F74" s="121"/>
      <c r="G74" s="121"/>
      <c r="H74" s="121"/>
      <c r="I74" s="122"/>
      <c r="J74" s="38"/>
    </row>
    <row r="75" spans="1:10" s="74" customFormat="1" ht="25.5">
      <c r="A75" s="43" t="str">
        <f>IF(AND(E75=""),"","["&amp;TEXT($B$1,"##")&amp;"-"&amp;TEXT(ROW()-9- COUNTBLANK($E$8:E74) +1,"##")&amp;"]")</f>
        <v>[RecruitWebAPI Testing-6]</v>
      </c>
      <c r="B75" s="71" t="s">
        <v>108</v>
      </c>
      <c r="C75" s="72" t="s">
        <v>107</v>
      </c>
      <c r="D75" s="73" t="s">
        <v>109</v>
      </c>
      <c r="E75" s="162" t="s">
        <v>110</v>
      </c>
      <c r="F75" s="43" t="s">
        <v>14</v>
      </c>
      <c r="G75" s="43"/>
      <c r="H75" s="43"/>
      <c r="I75" s="44"/>
    </row>
    <row r="76" spans="1:10" s="74" customFormat="1" ht="25.5">
      <c r="A76" s="43" t="str">
        <f>IF(AND(E76=""),"","["&amp;TEXT($B$1,"##")&amp;"-"&amp;TEXT(ROW()-9- COUNTBLANK($E$8:E75) +1,"##")&amp;"]")</f>
        <v>[RecruitWebAPI Testing-7]</v>
      </c>
      <c r="B76" s="71" t="s">
        <v>102</v>
      </c>
      <c r="C76" s="164"/>
      <c r="D76" s="73" t="s">
        <v>103</v>
      </c>
      <c r="E76" s="71" t="s">
        <v>105</v>
      </c>
      <c r="F76" s="43" t="s">
        <v>15</v>
      </c>
      <c r="G76" s="43"/>
      <c r="H76" s="43"/>
      <c r="I76" s="44"/>
    </row>
    <row r="77" spans="1:10" s="74" customFormat="1" ht="38.25">
      <c r="A77" s="43" t="str">
        <f>IF(AND(E77=""),"","["&amp;TEXT($B$1,"##")&amp;"-"&amp;TEXT(ROW()-9- COUNTBLANK($E$8:E73) +1,"##")&amp;"]")</f>
        <v/>
      </c>
      <c r="B77" s="71" t="s">
        <v>112</v>
      </c>
      <c r="C77" s="72" t="s">
        <v>111</v>
      </c>
      <c r="D77" s="73"/>
      <c r="E77" s="71"/>
      <c r="F77" s="43" t="s">
        <v>15</v>
      </c>
      <c r="G77" s="43"/>
      <c r="H77" s="43"/>
      <c r="I77" s="44"/>
    </row>
    <row r="78" spans="1:10" s="74" customFormat="1" ht="13.5">
      <c r="A78" s="43" t="str">
        <f>IF(AND(E78=""),"","["&amp;TEXT($B$1,"##")&amp;"-"&amp;TEXT(ROW()-9- COUNTBLANK($E$8:E77) +1,"##")&amp;"]")</f>
        <v/>
      </c>
      <c r="B78" s="163" t="s">
        <v>113</v>
      </c>
      <c r="C78" s="164"/>
      <c r="D78" s="73" t="s">
        <v>119</v>
      </c>
      <c r="E78" s="71"/>
      <c r="F78" s="43" t="s">
        <v>14</v>
      </c>
      <c r="G78" s="43"/>
      <c r="H78" s="43"/>
      <c r="I78" s="44"/>
    </row>
    <row r="79" spans="1:10" s="74" customFormat="1" ht="13.5">
      <c r="A79" s="43" t="str">
        <f>IF(AND(E79=""),"","["&amp;TEXT($B$1,"##")&amp;"-"&amp;TEXT(ROW()-9- COUNTBLANK($E$8:E78) +1,"##")&amp;"]")</f>
        <v/>
      </c>
      <c r="B79" s="71" t="s">
        <v>115</v>
      </c>
      <c r="C79" s="164"/>
      <c r="D79" s="73" t="s">
        <v>116</v>
      </c>
      <c r="E79" s="71"/>
      <c r="F79" s="43" t="s">
        <v>15</v>
      </c>
      <c r="G79" s="43"/>
      <c r="H79" s="43"/>
      <c r="I79" s="44"/>
    </row>
    <row r="80" spans="1:10" s="74" customFormat="1" ht="13.5">
      <c r="A80" s="43" t="str">
        <f>IF(AND(E80=""),"","["&amp;TEXT($B$1,"##")&amp;"-"&amp;TEXT(ROW()-9- COUNTBLANK($E$8:E78) +1,"##")&amp;"]")</f>
        <v/>
      </c>
      <c r="B80" s="71" t="s">
        <v>120</v>
      </c>
      <c r="C80" s="72"/>
      <c r="D80" s="73" t="s">
        <v>117</v>
      </c>
      <c r="E80" s="71"/>
      <c r="F80" s="43" t="s">
        <v>15</v>
      </c>
      <c r="G80" s="43"/>
      <c r="H80" s="43"/>
      <c r="I80" s="44"/>
    </row>
    <row r="81" spans="1:10" s="74" customFormat="1" ht="13.5">
      <c r="A81" s="43" t="str">
        <f>IF(AND(E81=""),"","["&amp;TEXT($B$1,"##")&amp;"-"&amp;TEXT(ROW()-9- COUNTBLANK($E$8:E79) +1,"##")&amp;"]")</f>
        <v/>
      </c>
      <c r="B81" s="71" t="s">
        <v>121</v>
      </c>
      <c r="C81" s="72"/>
      <c r="D81" s="73" t="s">
        <v>117</v>
      </c>
      <c r="E81" s="71"/>
      <c r="F81" s="43" t="s">
        <v>15</v>
      </c>
      <c r="G81" s="43"/>
      <c r="H81" s="43"/>
      <c r="I81" s="44"/>
    </row>
    <row r="82" spans="1:10" s="74" customFormat="1" ht="13.5">
      <c r="A82" s="43" t="str">
        <f>IF(AND(E82=""),"","["&amp;TEXT($B$1,"##")&amp;"-"&amp;TEXT(ROW()-9- COUNTBLANK($E$8:E81) +1,"##")&amp;"]")</f>
        <v/>
      </c>
      <c r="B82" s="71" t="s">
        <v>114</v>
      </c>
      <c r="C82" s="72"/>
      <c r="D82" s="73" t="s">
        <v>118</v>
      </c>
      <c r="E82" s="71"/>
      <c r="F82" s="43" t="s">
        <v>14</v>
      </c>
      <c r="G82" s="43"/>
      <c r="H82" s="43"/>
      <c r="I82" s="44"/>
    </row>
    <row r="83" spans="1:10" s="74" customFormat="1" ht="13.5">
      <c r="A83" s="43" t="str">
        <f>IF(AND(E83=""),"","["&amp;TEXT($B$1,"##")&amp;"-"&amp;TEXT(ROW()-9- COUNTBLANK($E$8:E72) +1,"##")&amp;"]")</f>
        <v/>
      </c>
      <c r="B83" s="71" t="s">
        <v>122</v>
      </c>
      <c r="C83" s="72"/>
      <c r="D83" s="73"/>
      <c r="E83" s="71"/>
      <c r="F83" s="43" t="s">
        <v>15</v>
      </c>
      <c r="G83" s="43"/>
      <c r="H83" s="43"/>
      <c r="I83" s="44"/>
    </row>
    <row r="84" spans="1:10" s="74" customFormat="1" ht="13.5">
      <c r="A84" s="43" t="str">
        <f>IF(AND(E84=""),"","["&amp;TEXT($B$1,"##")&amp;"-"&amp;TEXT(ROW()-9- COUNTBLANK($E$8:E69) +1,"##")&amp;"]")</f>
        <v/>
      </c>
      <c r="B84" s="71" t="s">
        <v>123</v>
      </c>
      <c r="C84" s="72"/>
      <c r="D84" s="73"/>
      <c r="E84" s="71"/>
      <c r="F84" s="43" t="s">
        <v>17</v>
      </c>
      <c r="G84" s="43"/>
      <c r="H84" s="43"/>
      <c r="I84" s="44"/>
    </row>
    <row r="85" spans="1:10" s="74" customFormat="1" ht="13.5">
      <c r="A85" s="43" t="str">
        <f>IF(AND(E85=""),"","["&amp;TEXT($B$1,"##")&amp;"-"&amp;TEXT(ROW()-9- COUNTBLANK($E$8:E84) +1,"##")&amp;"]")</f>
        <v/>
      </c>
      <c r="B85" s="163"/>
      <c r="C85" s="72"/>
      <c r="D85" s="73"/>
      <c r="E85" s="71"/>
      <c r="F85" s="43" t="s">
        <v>14</v>
      </c>
      <c r="G85" s="43"/>
      <c r="H85" s="43"/>
      <c r="I85" s="44"/>
    </row>
    <row r="86" spans="1:10" s="27" customFormat="1" ht="12.75">
      <c r="A86" s="119"/>
      <c r="B86" s="119" t="s">
        <v>124</v>
      </c>
      <c r="C86" s="120"/>
      <c r="D86" s="119"/>
      <c r="E86" s="120"/>
      <c r="F86" s="121"/>
      <c r="G86" s="121"/>
      <c r="H86" s="121"/>
      <c r="I86" s="122"/>
      <c r="J86" s="38"/>
    </row>
    <row r="87" spans="1:10" s="74" customFormat="1" ht="25.5">
      <c r="A87" s="43" t="str">
        <f>IF(AND(E87=""),"","["&amp;TEXT($B$1,"##")&amp;"-"&amp;TEXT(ROW()-9- COUNTBLANK($E$8:E86) +1,"##")&amp;"]")</f>
        <v>[RecruitWebAPI Testing-8]</v>
      </c>
      <c r="B87" s="71" t="s">
        <v>100</v>
      </c>
      <c r="C87" s="72" t="s">
        <v>107</v>
      </c>
      <c r="D87" s="73" t="s">
        <v>125</v>
      </c>
      <c r="E87" s="162" t="s">
        <v>126</v>
      </c>
      <c r="F87" s="43" t="s">
        <v>14</v>
      </c>
      <c r="G87" s="43"/>
      <c r="H87" s="43"/>
      <c r="I87" s="44"/>
    </row>
    <row r="88" spans="1:10" s="45" customFormat="1" ht="13.5">
      <c r="A88" s="76" t="str">
        <f>IF(AND(E88=""),"","["&amp;TEXT($B$1,"##")&amp;"-"&amp;TEXT(ROW()-9- COUNTBLANK($E$8:E85) +1,"##")&amp;"]")</f>
        <v>[RecruitWebAPI Testing-10]</v>
      </c>
      <c r="B88" s="163" t="s">
        <v>127</v>
      </c>
      <c r="C88" s="72"/>
      <c r="D88" s="73" t="s">
        <v>128</v>
      </c>
      <c r="E88" s="71" t="s">
        <v>129</v>
      </c>
      <c r="F88" s="46" t="s">
        <v>16</v>
      </c>
      <c r="G88" s="43"/>
      <c r="H88" s="43"/>
      <c r="I88" s="47"/>
    </row>
    <row r="89" spans="1:10" s="45" customFormat="1" ht="25.5">
      <c r="A89" s="76" t="str">
        <f>IF(AND(E89=""),"","["&amp;TEXT($B$1,"##")&amp;"-"&amp;TEXT(ROW()-9- COUNTBLANK($E$8:E84) +1,"##")&amp;"]")</f>
        <v>[RecruitWebAPI Testing-12]</v>
      </c>
      <c r="B89" s="163" t="s">
        <v>130</v>
      </c>
      <c r="C89" s="72"/>
      <c r="D89" s="73"/>
      <c r="E89" s="71" t="s">
        <v>133</v>
      </c>
      <c r="F89" s="46" t="s">
        <v>16</v>
      </c>
      <c r="G89" s="43"/>
      <c r="H89" s="43"/>
      <c r="I89" s="47"/>
    </row>
    <row r="90" spans="1:10" s="45" customFormat="1" ht="25.5">
      <c r="A90" s="76" t="str">
        <f>IF(AND(E90=""),"","["&amp;TEXT($B$1,"##")&amp;"-"&amp;TEXT(ROW()-9- COUNTBLANK($E$8:E85) +1,"##")&amp;"]")</f>
        <v>[RecruitWebAPI Testing-12]</v>
      </c>
      <c r="B90" s="163" t="s">
        <v>138</v>
      </c>
      <c r="C90" s="72"/>
      <c r="D90" s="73"/>
      <c r="E90" s="71" t="s">
        <v>133</v>
      </c>
      <c r="F90" s="46" t="s">
        <v>16</v>
      </c>
      <c r="G90" s="43"/>
      <c r="H90" s="43"/>
      <c r="I90" s="47"/>
    </row>
    <row r="91" spans="1:10" s="74" customFormat="1" ht="25.5">
      <c r="A91" s="43" t="str">
        <f>IF(AND(E91=""),"","["&amp;TEXT($B$1,"##")&amp;"-"&amp;TEXT(ROW()-9- COUNTBLANK($E$8:E58) +1,"##")&amp;"]")</f>
        <v>[RecruitWebAPI Testing-38]</v>
      </c>
      <c r="B91" s="163" t="s">
        <v>131</v>
      </c>
      <c r="C91" s="72"/>
      <c r="D91" s="73"/>
      <c r="E91" s="71" t="s">
        <v>134</v>
      </c>
      <c r="F91" s="43" t="s">
        <v>15</v>
      </c>
      <c r="G91" s="43"/>
      <c r="H91" s="43"/>
      <c r="I91" s="44"/>
    </row>
    <row r="92" spans="1:10" s="74" customFormat="1" ht="13.5">
      <c r="A92" s="43" t="str">
        <f>IF(AND(E92=""),"","["&amp;TEXT($B$1,"##")&amp;"-"&amp;TEXT(ROW()-9- COUNTBLANK($E$8:E91) +1,"##")&amp;"]")</f>
        <v/>
      </c>
      <c r="B92" s="163"/>
      <c r="C92" s="72"/>
      <c r="D92" s="73"/>
      <c r="E92" s="71"/>
      <c r="F92" s="43" t="s">
        <v>17</v>
      </c>
      <c r="G92" s="43"/>
      <c r="H92" s="43"/>
      <c r="I92" s="44"/>
    </row>
    <row r="93" spans="1:10" s="27" customFormat="1" ht="12.75">
      <c r="A93" s="119"/>
      <c r="B93" s="119" t="s">
        <v>135</v>
      </c>
      <c r="C93" s="120"/>
      <c r="D93" s="119"/>
      <c r="E93" s="120"/>
      <c r="F93" s="121"/>
      <c r="G93" s="121"/>
      <c r="H93" s="121"/>
      <c r="I93" s="122"/>
      <c r="J93" s="38"/>
    </row>
    <row r="94" spans="1:10" s="74" customFormat="1" ht="25.5">
      <c r="A94" s="43" t="str">
        <f>IF(AND(E94=""),"","["&amp;TEXT($B$1,"##")&amp;"-"&amp;TEXT(ROW()-9- COUNTBLANK($E$8:E93) +1,"##")&amp;"]")</f>
        <v>[RecruitWebAPI Testing-13]</v>
      </c>
      <c r="B94" s="71" t="s">
        <v>100</v>
      </c>
      <c r="C94" s="72" t="s">
        <v>107</v>
      </c>
      <c r="D94" s="73" t="s">
        <v>137</v>
      </c>
      <c r="E94" s="162" t="s">
        <v>126</v>
      </c>
      <c r="F94" s="43" t="s">
        <v>14</v>
      </c>
      <c r="G94" s="43"/>
      <c r="H94" s="43"/>
      <c r="I94" s="44"/>
    </row>
    <row r="95" spans="1:10" s="45" customFormat="1" ht="13.5">
      <c r="A95" s="76" t="str">
        <f>IF(AND(E95=""),"","["&amp;TEXT($B$1,"##")&amp;"-"&amp;TEXT(ROW()-9- COUNTBLANK($E$8:E92) +1,"##")&amp;"]")</f>
        <v>[RecruitWebAPI Testing-15]</v>
      </c>
      <c r="B95" s="163" t="s">
        <v>136</v>
      </c>
      <c r="C95" s="72"/>
      <c r="D95" s="73" t="s">
        <v>140</v>
      </c>
      <c r="E95" s="71" t="s">
        <v>129</v>
      </c>
      <c r="F95" s="46" t="s">
        <v>16</v>
      </c>
      <c r="G95" s="43"/>
      <c r="H95" s="43"/>
      <c r="I95" s="47"/>
    </row>
    <row r="96" spans="1:10" s="45" customFormat="1" ht="25.5">
      <c r="A96" s="76" t="str">
        <f>IF(AND(E96=""),"","["&amp;TEXT($B$1,"##")&amp;"-"&amp;TEXT(ROW()-9- COUNTBLANK($E$8:E92) +1,"##")&amp;"]")</f>
        <v>[RecruitWebAPI Testing-16]</v>
      </c>
      <c r="B96" s="163" t="s">
        <v>130</v>
      </c>
      <c r="C96" s="72"/>
      <c r="D96" s="73"/>
      <c r="E96" s="71" t="s">
        <v>141</v>
      </c>
      <c r="F96" s="46" t="s">
        <v>16</v>
      </c>
      <c r="G96" s="43"/>
      <c r="H96" s="43"/>
      <c r="I96" s="47"/>
    </row>
    <row r="97" spans="1:9" s="74" customFormat="1" ht="25.5">
      <c r="A97" s="43" t="str">
        <f>IF(AND(E97=""),"","["&amp;TEXT($B$1,"##")&amp;"-"&amp;TEXT(ROW()-9- COUNTBLANK($E$8:E63) +1,"##")&amp;"]")</f>
        <v>[RecruitWebAPI Testing-39]</v>
      </c>
      <c r="B97" s="163" t="s">
        <v>139</v>
      </c>
      <c r="C97" s="72"/>
      <c r="D97" s="73"/>
      <c r="E97" s="71" t="s">
        <v>134</v>
      </c>
      <c r="F97" s="43" t="s">
        <v>15</v>
      </c>
      <c r="G97" s="43"/>
      <c r="H97" s="43"/>
      <c r="I97" s="44"/>
    </row>
    <row r="98" spans="1:9" s="74" customFormat="1" ht="25.5">
      <c r="A98" s="43" t="str">
        <f>IF(AND(E98=""),"","["&amp;TEXT($B$1,"##")&amp;"-"&amp;TEXT(ROW()-9- COUNTBLANK($E$8:E64) +1,"##")&amp;"]")</f>
        <v>[RecruitWebAPI Testing-39]</v>
      </c>
      <c r="B98" s="163" t="s">
        <v>131</v>
      </c>
      <c r="C98" s="72"/>
      <c r="D98" s="73"/>
      <c r="E98" s="71" t="s">
        <v>134</v>
      </c>
      <c r="F98" s="43" t="s">
        <v>15</v>
      </c>
      <c r="G98" s="43"/>
      <c r="H98" s="43"/>
      <c r="I98" s="44"/>
    </row>
    <row r="99" spans="1:9" s="74" customFormat="1" ht="25.5">
      <c r="A99" s="43" t="str">
        <f>IF(AND(E99=""),"","["&amp;TEXT($B$1,"##")&amp;"-"&amp;TEXT(ROW()-9- COUNTBLANK($E$8:E92) +1,"##")&amp;"]")</f>
        <v/>
      </c>
      <c r="B99" s="163" t="s">
        <v>142</v>
      </c>
      <c r="C99" s="72"/>
      <c r="D99" s="73"/>
      <c r="E99" s="71"/>
      <c r="F99" s="43" t="s">
        <v>14</v>
      </c>
      <c r="G99" s="43"/>
      <c r="H99" s="43"/>
      <c r="I99" s="44"/>
    </row>
    <row r="100" spans="1:9" s="45" customFormat="1" ht="13.5">
      <c r="A100" s="76" t="str">
        <f>IF(AND(E100=""),"","["&amp;TEXT($B$1,"##")&amp;"-"&amp;TEXT(ROW()-9- COUNTBLANK($E$8:E99) +1,"##")&amp;"]")</f>
        <v/>
      </c>
      <c r="B100" s="163"/>
      <c r="C100" s="72"/>
      <c r="D100" s="73"/>
      <c r="E100" s="71"/>
      <c r="F100" s="46" t="s">
        <v>16</v>
      </c>
      <c r="G100" s="43"/>
      <c r="H100" s="43"/>
      <c r="I100" s="47"/>
    </row>
    <row r="101" spans="1:9" s="45" customFormat="1" ht="13.5">
      <c r="A101" s="76" t="str">
        <f>IF(AND(E101=""),"","["&amp;TEXT($B$1,"##")&amp;"-"&amp;TEXT(ROW()-9- COUNTBLANK($E$8:E99) +1,"##")&amp;"]")</f>
        <v/>
      </c>
      <c r="B101" s="163"/>
      <c r="C101" s="72"/>
      <c r="D101" s="73"/>
      <c r="E101" s="71"/>
      <c r="F101" s="46" t="s">
        <v>16</v>
      </c>
      <c r="G101" s="43"/>
      <c r="H101" s="43"/>
      <c r="I101" s="47"/>
    </row>
  </sheetData>
  <autoFilter ref="A8:I92"/>
  <mergeCells count="3">
    <mergeCell ref="B1:E1"/>
    <mergeCell ref="B2:E2"/>
    <mergeCell ref="B3:E3"/>
  </mergeCells>
  <phoneticPr fontId="33"/>
  <dataValidations count="2">
    <dataValidation type="list" allowBlank="1" showErrorMessage="1" sqref="F1:H2">
      <formula1>$J$1:$J$5</formula1>
      <formula2>0</formula2>
    </dataValidation>
    <dataValidation type="list" allowBlank="1" showErrorMessage="1" sqref="F10:F26 F46:F50 F52:F58 F60:F69 F71:F73 F75:F85 F87:F92 F94:F101 F28:F44">
      <formula1>"Pass,Fail,N/A,Untested"</formula1>
    </dataValidation>
  </dataValidations>
  <pageMargins left="0.7" right="0.7" top="0.75" bottom="0.75" header="0.3" footer="0.3"/>
  <pageSetup scale="2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22"/>
  <sheetViews>
    <sheetView view="pageBreakPreview" topLeftCell="B1" zoomScaleNormal="100" zoomScaleSheetLayoutView="100" workbookViewId="0">
      <selection activeCell="E17" sqref="E17"/>
    </sheetView>
  </sheetViews>
  <sheetFormatPr defaultRowHeight="14.25"/>
  <cols>
    <col min="1" max="1" width="21.5" customWidth="1"/>
    <col min="2" max="2" width="29.875" style="21" customWidth="1"/>
    <col min="3" max="3" width="23.75" style="22" customWidth="1"/>
    <col min="4" max="4" width="42.5" customWidth="1"/>
    <col min="5" max="5" width="57.5" style="23" customWidth="1"/>
    <col min="6" max="6" width="13.625" style="39" customWidth="1"/>
    <col min="7" max="8" width="17.125" style="40" customWidth="1"/>
    <col min="9" max="9" width="17.875" style="41" customWidth="1"/>
    <col min="10" max="10" width="66.5" bestFit="1" customWidth="1"/>
  </cols>
  <sheetData>
    <row r="1" spans="1:10" s="27" customFormat="1" ht="12.75">
      <c r="A1" s="24" t="s">
        <v>47</v>
      </c>
      <c r="B1" s="187" t="s">
        <v>48</v>
      </c>
      <c r="C1" s="188"/>
      <c r="D1" s="188"/>
      <c r="E1" s="189"/>
      <c r="F1" s="25"/>
      <c r="G1" s="26"/>
      <c r="H1" s="26"/>
      <c r="I1" s="42"/>
    </row>
    <row r="2" spans="1:10" s="27" customFormat="1" ht="12.75">
      <c r="A2" s="28" t="s">
        <v>12</v>
      </c>
      <c r="B2" s="190" t="s">
        <v>35</v>
      </c>
      <c r="C2" s="191"/>
      <c r="D2" s="191"/>
      <c r="E2" s="192"/>
      <c r="F2" s="29"/>
      <c r="G2" s="30"/>
      <c r="H2" s="30"/>
      <c r="I2" s="42"/>
    </row>
    <row r="3" spans="1:10" s="27" customFormat="1" ht="12.75">
      <c r="A3" s="24" t="s">
        <v>13</v>
      </c>
      <c r="B3" s="196"/>
      <c r="C3" s="197"/>
      <c r="D3" s="197"/>
      <c r="E3" s="198"/>
      <c r="F3" s="29"/>
      <c r="G3" s="30"/>
      <c r="H3" s="30"/>
      <c r="I3" s="42"/>
      <c r="J3" s="31"/>
    </row>
    <row r="4" spans="1:10" s="27" customFormat="1" ht="12.75">
      <c r="A4" s="104" t="s">
        <v>14</v>
      </c>
      <c r="B4" s="105" t="s">
        <v>15</v>
      </c>
      <c r="C4" s="105" t="s">
        <v>44</v>
      </c>
      <c r="D4" s="106" t="s">
        <v>17</v>
      </c>
      <c r="E4" s="107" t="s">
        <v>18</v>
      </c>
      <c r="F4" s="32"/>
      <c r="G4" s="32"/>
      <c r="H4" s="48"/>
    </row>
    <row r="5" spans="1:10" s="27" customFormat="1" ht="12.75">
      <c r="A5" s="108">
        <f>COUNTIF(F:F,"Pass")</f>
        <v>8</v>
      </c>
      <c r="B5" s="109">
        <f>COUNTIF(F:F,"Fail")</f>
        <v>1</v>
      </c>
      <c r="C5" s="109">
        <f>COUNTIF(F:F,"Untested")</f>
        <v>2</v>
      </c>
      <c r="D5" s="110">
        <f>COUNTIF(F:F,"N/A")</f>
        <v>1</v>
      </c>
      <c r="E5" s="111">
        <f>COUNTA(A9:A403)</f>
        <v>9</v>
      </c>
      <c r="F5" s="32"/>
      <c r="G5" s="32"/>
      <c r="H5" s="48"/>
    </row>
    <row r="6" spans="1:10" s="27" customFormat="1" ht="12.75">
      <c r="A6" s="112" t="s">
        <v>33</v>
      </c>
      <c r="B6" s="113" t="s">
        <v>33</v>
      </c>
      <c r="C6" s="113" t="s">
        <v>33</v>
      </c>
      <c r="D6" s="114" t="s">
        <v>33</v>
      </c>
      <c r="E6" s="115"/>
      <c r="F6" s="32"/>
      <c r="G6" s="32"/>
      <c r="H6" s="48"/>
    </row>
    <row r="7" spans="1:10" s="27" customFormat="1" ht="13.5" thickBot="1">
      <c r="A7" s="103"/>
      <c r="B7" s="33"/>
      <c r="C7" s="34"/>
      <c r="D7" s="35"/>
      <c r="E7" s="70"/>
      <c r="F7" s="36"/>
      <c r="G7" s="36"/>
      <c r="H7" s="49"/>
    </row>
    <row r="8" spans="1:10" s="27" customFormat="1" ht="12.75">
      <c r="A8" s="116" t="s">
        <v>19</v>
      </c>
      <c r="B8" s="116" t="s">
        <v>20</v>
      </c>
      <c r="C8" s="116" t="s">
        <v>21</v>
      </c>
      <c r="D8" s="116" t="s">
        <v>22</v>
      </c>
      <c r="E8" s="116" t="s">
        <v>23</v>
      </c>
      <c r="F8" s="117" t="s">
        <v>26</v>
      </c>
      <c r="G8" s="117" t="s">
        <v>24</v>
      </c>
      <c r="H8" s="117" t="s">
        <v>13</v>
      </c>
      <c r="I8" s="118" t="s">
        <v>25</v>
      </c>
      <c r="J8" s="37"/>
    </row>
    <row r="9" spans="1:10" s="27" customFormat="1" ht="12.75">
      <c r="A9" s="119"/>
      <c r="B9" s="119" t="s">
        <v>49</v>
      </c>
      <c r="C9" s="120"/>
      <c r="D9" s="119"/>
      <c r="E9" s="120"/>
      <c r="F9" s="121"/>
      <c r="G9" s="121"/>
      <c r="H9" s="121"/>
      <c r="I9" s="122"/>
      <c r="J9" s="38"/>
    </row>
    <row r="10" spans="1:10" s="74" customFormat="1" ht="13.5">
      <c r="A10" s="102" t="str">
        <f>IF(AND(E10=""),"","["&amp;TEXT($B$1,"##")&amp;"-"&amp;TEXT(ROW()-9- COUNTBLANK($E$8:E9) +1,"##")&amp;"]")</f>
        <v/>
      </c>
      <c r="B10" s="71"/>
      <c r="C10" s="72"/>
      <c r="D10" s="73"/>
      <c r="E10" s="101"/>
      <c r="F10" s="43" t="s">
        <v>14</v>
      </c>
      <c r="G10" s="102"/>
      <c r="H10" s="43">
        <f>B3</f>
        <v>0</v>
      </c>
      <c r="I10" s="44"/>
    </row>
    <row r="11" spans="1:10" s="74" customFormat="1" ht="13.5">
      <c r="A11" s="43" t="str">
        <f>IF(AND(E11=""),"","["&amp;TEXT($B$1,"##")&amp;"-"&amp;TEXT(ROW()-9- COUNTBLANK($E$8:E10) +1,"##")&amp;"]")</f>
        <v/>
      </c>
      <c r="B11" s="71"/>
      <c r="C11" s="72"/>
      <c r="D11" s="73"/>
      <c r="E11" s="71"/>
      <c r="F11" s="43" t="s">
        <v>15</v>
      </c>
      <c r="G11" s="43"/>
      <c r="H11" s="43"/>
      <c r="I11" s="44"/>
    </row>
    <row r="12" spans="1:10" s="74" customFormat="1" ht="13.5">
      <c r="A12" s="43" t="str">
        <f>IF(AND(E12=""),"","["&amp;TEXT($B$1,"##")&amp;"-"&amp;TEXT(ROW()-9- COUNTBLANK($E$8:E11) +1,"##")&amp;"]")</f>
        <v/>
      </c>
      <c r="B12" s="71"/>
      <c r="C12" s="72"/>
      <c r="D12" s="73"/>
      <c r="E12" s="71"/>
      <c r="F12" s="43" t="s">
        <v>17</v>
      </c>
      <c r="G12" s="43"/>
      <c r="H12" s="43"/>
      <c r="I12" s="44"/>
    </row>
    <row r="13" spans="1:10" s="74" customFormat="1" ht="13.5">
      <c r="A13" s="43" t="str">
        <f>IF(AND(E13=""),"","["&amp;TEXT($B$1,"##")&amp;"-"&amp;TEXT(ROW()-9- COUNTBLANK($E$8:E12) +1,"##")&amp;"]")</f>
        <v/>
      </c>
      <c r="B13" s="71"/>
      <c r="C13" s="72"/>
      <c r="D13" s="73"/>
      <c r="E13" s="71"/>
      <c r="F13" s="43" t="s">
        <v>14</v>
      </c>
      <c r="G13" s="43"/>
      <c r="H13" s="43"/>
      <c r="I13" s="44"/>
    </row>
    <row r="14" spans="1:10" s="74" customFormat="1" ht="13.5">
      <c r="A14" s="43" t="str">
        <f>IF(AND(E14=""),"","["&amp;TEXT($B$1,"##")&amp;"-"&amp;TEXT(ROW()-9- COUNTBLANK($E$8:E13) +1,"##")&amp;"]")</f>
        <v/>
      </c>
      <c r="B14" s="71"/>
      <c r="C14" s="75"/>
      <c r="D14" s="73"/>
      <c r="E14" s="71"/>
      <c r="F14" s="43" t="s">
        <v>14</v>
      </c>
      <c r="G14" s="76"/>
      <c r="H14" s="76"/>
      <c r="I14" s="77"/>
    </row>
    <row r="15" spans="1:10" s="27" customFormat="1" ht="12.75">
      <c r="A15" s="119"/>
      <c r="B15" s="119" t="s">
        <v>50</v>
      </c>
      <c r="C15" s="120"/>
      <c r="D15" s="119"/>
      <c r="E15" s="120"/>
      <c r="F15" s="121"/>
      <c r="G15" s="121"/>
      <c r="H15" s="121"/>
      <c r="I15" s="122"/>
      <c r="J15" s="38"/>
    </row>
    <row r="16" spans="1:10" s="74" customFormat="1" ht="13.5">
      <c r="A16" s="43"/>
      <c r="B16" s="71"/>
      <c r="C16" s="72"/>
      <c r="D16" s="73"/>
      <c r="E16" s="71"/>
      <c r="F16" s="43" t="s">
        <v>14</v>
      </c>
      <c r="G16" s="43"/>
      <c r="H16" s="43"/>
      <c r="I16" s="44"/>
    </row>
    <row r="17" spans="1:9" s="74" customFormat="1" ht="13.5">
      <c r="A17" s="43"/>
      <c r="B17" s="71"/>
      <c r="C17" s="72"/>
      <c r="D17" s="73"/>
      <c r="E17" s="71"/>
      <c r="F17" s="43" t="s">
        <v>14</v>
      </c>
      <c r="G17" s="43"/>
      <c r="H17" s="43"/>
      <c r="I17" s="44"/>
    </row>
    <row r="18" spans="1:9" s="74" customFormat="1" ht="13.5">
      <c r="A18" s="43"/>
      <c r="B18" s="71"/>
      <c r="C18" s="72"/>
      <c r="D18" s="73"/>
      <c r="E18" s="71"/>
      <c r="F18" s="43" t="s">
        <v>14</v>
      </c>
      <c r="G18" s="43"/>
      <c r="H18" s="43"/>
      <c r="I18" s="44"/>
    </row>
    <row r="19" spans="1:9" s="74" customFormat="1" ht="13.5">
      <c r="A19" s="43" t="str">
        <f>IF(AND(E19=""),"","["&amp;TEXT($B$1,"##")&amp;"-"&amp;TEXT(ROW()-9- COUNTBLANK($E$8:E16) +1,"##")&amp;"]")</f>
        <v/>
      </c>
      <c r="B19" s="71"/>
      <c r="C19" s="72"/>
      <c r="D19" s="73"/>
      <c r="E19" s="71"/>
      <c r="F19" s="43" t="s">
        <v>14</v>
      </c>
      <c r="G19" s="43"/>
      <c r="H19" s="43"/>
      <c r="I19" s="44"/>
    </row>
    <row r="20" spans="1:9" s="74" customFormat="1" ht="13.5">
      <c r="A20" s="43" t="str">
        <f>IF(AND(E20=""),"","["&amp;TEXT($B$1,"##")&amp;"-"&amp;TEXT(ROW()-9- COUNTBLANK($E$8:E17) +1,"##")&amp;"]")</f>
        <v/>
      </c>
      <c r="B20" s="71"/>
      <c r="C20" s="72"/>
      <c r="D20" s="73"/>
      <c r="E20" s="71"/>
      <c r="F20" s="43" t="s">
        <v>14</v>
      </c>
      <c r="G20" s="43"/>
      <c r="H20" s="43"/>
      <c r="I20" s="44"/>
    </row>
    <row r="21" spans="1:9" s="45" customFormat="1" ht="13.5">
      <c r="A21" s="76" t="str">
        <f>IF(AND(E21=""),"","["&amp;TEXT($B$1,"##")&amp;"-"&amp;TEXT(ROW()-9- COUNTBLANK($E$8:E20) +1,"##")&amp;"]")</f>
        <v/>
      </c>
      <c r="B21" s="71"/>
      <c r="C21" s="72"/>
      <c r="D21" s="73"/>
      <c r="E21" s="71"/>
      <c r="F21" s="46" t="s">
        <v>16</v>
      </c>
      <c r="G21" s="43"/>
      <c r="H21" s="43"/>
      <c r="I21" s="47"/>
    </row>
    <row r="22" spans="1:9" s="45" customFormat="1" ht="13.5">
      <c r="A22" s="76" t="str">
        <f>IF(AND(E22=""),"","["&amp;TEXT($B$1,"##")&amp;"-"&amp;TEXT(ROW()-9- COUNTBLANK($E$8:E20) +1,"##")&amp;"]")</f>
        <v/>
      </c>
      <c r="B22" s="71"/>
      <c r="C22" s="72"/>
      <c r="D22" s="73"/>
      <c r="E22" s="71"/>
      <c r="F22" s="46" t="s">
        <v>16</v>
      </c>
      <c r="G22" s="43"/>
      <c r="H22" s="43"/>
      <c r="I22" s="47"/>
    </row>
  </sheetData>
  <autoFilter ref="A8:I19"/>
  <mergeCells count="3">
    <mergeCell ref="B1:E1"/>
    <mergeCell ref="B2:E2"/>
    <mergeCell ref="B3:E3"/>
  </mergeCells>
  <phoneticPr fontId="33"/>
  <dataValidations count="2">
    <dataValidation type="list" allowBlank="1" showErrorMessage="1" sqref="F1:H2">
      <formula1>$J$1:$J$5</formula1>
      <formula2>0</formula2>
    </dataValidation>
    <dataValidation type="list" allowBlank="1" showErrorMessage="1" sqref="F10:F14 F16:F22">
      <formula1>"Pass,Fail,N/A,Untested"</formula1>
    </dataValidation>
  </dataValidations>
  <pageMargins left="0.7" right="0.7" top="0.75" bottom="0.75" header="0.3" footer="0.3"/>
  <pageSetup scale="2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zoomScaleNormal="100" zoomScaleSheetLayoutView="80" workbookViewId="0">
      <selection activeCell="B24" sqref="B24"/>
    </sheetView>
  </sheetViews>
  <sheetFormatPr defaultColWidth="34.25" defaultRowHeight="13.5"/>
  <cols>
    <col min="1" max="1" width="8.25" style="123" customWidth="1"/>
    <col min="2" max="2" width="36.125" style="123" customWidth="1"/>
    <col min="3" max="3" width="19.5" style="123" customWidth="1"/>
    <col min="4" max="4" width="20.125" style="123" customWidth="1"/>
    <col min="5" max="7" width="17.25" style="123" customWidth="1"/>
    <col min="8" max="8" width="13.125" style="123" customWidth="1"/>
    <col min="9" max="9" width="14.5" style="123" customWidth="1"/>
    <col min="10" max="10" width="11.5" style="123" customWidth="1"/>
    <col min="11" max="11" width="14.875" style="123" customWidth="1"/>
    <col min="12" max="16384" width="34.25" style="123"/>
  </cols>
  <sheetData>
    <row r="1" spans="1:11">
      <c r="B1" s="124"/>
      <c r="C1" s="125"/>
      <c r="E1" s="126"/>
      <c r="F1" s="127"/>
      <c r="G1" s="128"/>
      <c r="H1" s="128"/>
      <c r="I1" s="129"/>
    </row>
    <row r="2" spans="1:11" s="133" customFormat="1" ht="13.15" customHeight="1">
      <c r="A2" s="161" t="s">
        <v>11</v>
      </c>
      <c r="B2" s="159"/>
      <c r="C2" s="131"/>
      <c r="D2" s="131"/>
      <c r="E2" s="132"/>
    </row>
    <row r="3" spans="1:11" s="133" customFormat="1" ht="13.15" customHeight="1">
      <c r="A3" s="160" t="s">
        <v>12</v>
      </c>
      <c r="B3" s="134"/>
      <c r="C3" s="135"/>
      <c r="D3" s="135"/>
      <c r="E3" s="136"/>
    </row>
    <row r="4" spans="1:11" s="133" customFormat="1" ht="12">
      <c r="A4" s="130" t="s">
        <v>13</v>
      </c>
      <c r="B4" s="137"/>
      <c r="C4" s="138"/>
      <c r="D4" s="138"/>
      <c r="E4" s="139"/>
      <c r="J4" s="140"/>
    </row>
    <row r="5" spans="1:11" s="133" customFormat="1" ht="24">
      <c r="A5" s="141" t="s">
        <v>14</v>
      </c>
      <c r="B5" s="142" t="s">
        <v>15</v>
      </c>
      <c r="C5" s="142" t="s">
        <v>16</v>
      </c>
      <c r="D5" s="143" t="s">
        <v>17</v>
      </c>
      <c r="E5" s="144" t="s">
        <v>18</v>
      </c>
    </row>
    <row r="6" spans="1:11" s="133" customFormat="1" ht="12.75" thickBot="1">
      <c r="A6" s="145" t="s">
        <v>33</v>
      </c>
      <c r="B6" s="145" t="s">
        <v>33</v>
      </c>
      <c r="C6" s="145" t="s">
        <v>33</v>
      </c>
      <c r="D6" s="145" t="s">
        <v>33</v>
      </c>
      <c r="E6" s="145" t="s">
        <v>33</v>
      </c>
    </row>
    <row r="7" spans="1:11" s="133" customFormat="1" ht="12">
      <c r="B7" s="146"/>
      <c r="C7" s="147"/>
      <c r="D7" s="146"/>
      <c r="E7" s="148"/>
      <c r="F7" s="147"/>
      <c r="G7" s="147"/>
      <c r="H7" s="149"/>
    </row>
    <row r="8" spans="1:11" ht="28.9" customHeight="1">
      <c r="A8" s="156" t="s">
        <v>29</v>
      </c>
      <c r="B8" s="156" t="s">
        <v>36</v>
      </c>
      <c r="C8" s="157" t="s">
        <v>52</v>
      </c>
      <c r="D8" s="157" t="s">
        <v>53</v>
      </c>
      <c r="E8" s="157" t="s">
        <v>54</v>
      </c>
      <c r="F8" s="157" t="s">
        <v>55</v>
      </c>
      <c r="G8" s="157" t="s">
        <v>37</v>
      </c>
      <c r="H8" s="158" t="s">
        <v>26</v>
      </c>
      <c r="I8" s="158" t="s">
        <v>24</v>
      </c>
      <c r="J8" s="158" t="s">
        <v>13</v>
      </c>
      <c r="K8" s="158" t="s">
        <v>25</v>
      </c>
    </row>
    <row r="9" spans="1:11">
      <c r="A9" s="151" t="s">
        <v>51</v>
      </c>
      <c r="B9" s="151"/>
      <c r="C9" s="152"/>
      <c r="D9" s="152"/>
      <c r="E9" s="152"/>
      <c r="F9" s="152"/>
      <c r="G9" s="152"/>
      <c r="H9" s="153"/>
      <c r="I9" s="154"/>
      <c r="J9" s="154"/>
      <c r="K9" s="154"/>
    </row>
    <row r="10" spans="1:11">
      <c r="A10" s="150">
        <v>1</v>
      </c>
      <c r="B10" s="79"/>
      <c r="C10" s="78" t="s">
        <v>40</v>
      </c>
      <c r="D10" s="78" t="s">
        <v>41</v>
      </c>
      <c r="E10" s="78" t="s">
        <v>40</v>
      </c>
      <c r="F10" s="78" t="s">
        <v>41</v>
      </c>
      <c r="G10" s="78" t="s">
        <v>40</v>
      </c>
      <c r="H10" s="150"/>
      <c r="I10" s="150"/>
      <c r="J10" s="150"/>
      <c r="K10" s="150"/>
    </row>
    <row r="11" spans="1:11">
      <c r="A11" s="150">
        <v>2</v>
      </c>
      <c r="B11" s="79"/>
      <c r="C11" s="78" t="s">
        <v>40</v>
      </c>
      <c r="D11" s="78" t="s">
        <v>41</v>
      </c>
      <c r="E11" s="78" t="s">
        <v>40</v>
      </c>
      <c r="F11" s="78" t="s">
        <v>41</v>
      </c>
      <c r="G11" s="78" t="s">
        <v>40</v>
      </c>
      <c r="H11" s="150"/>
      <c r="I11" s="150"/>
      <c r="J11" s="150"/>
      <c r="K11" s="150"/>
    </row>
    <row r="12" spans="1:11">
      <c r="A12" s="150">
        <v>3</v>
      </c>
      <c r="B12" s="79"/>
      <c r="C12" s="78" t="s">
        <v>40</v>
      </c>
      <c r="D12" s="78" t="s">
        <v>41</v>
      </c>
      <c r="E12" s="78" t="s">
        <v>40</v>
      </c>
      <c r="F12" s="78" t="s">
        <v>41</v>
      </c>
      <c r="G12" s="78" t="s">
        <v>40</v>
      </c>
      <c r="H12" s="150"/>
      <c r="I12" s="150"/>
      <c r="J12" s="150"/>
      <c r="K12" s="150"/>
    </row>
    <row r="13" spans="1:11">
      <c r="A13" s="150">
        <v>4</v>
      </c>
      <c r="B13" s="79"/>
      <c r="C13" s="78" t="s">
        <v>40</v>
      </c>
      <c r="D13" s="78" t="s">
        <v>41</v>
      </c>
      <c r="E13" s="78" t="s">
        <v>40</v>
      </c>
      <c r="F13" s="78" t="s">
        <v>41</v>
      </c>
      <c r="G13" s="78" t="s">
        <v>40</v>
      </c>
      <c r="H13" s="150"/>
      <c r="I13" s="150"/>
      <c r="J13" s="150"/>
      <c r="K13" s="150"/>
    </row>
    <row r="14" spans="1:11">
      <c r="A14" s="150">
        <v>5</v>
      </c>
      <c r="B14" s="79"/>
      <c r="C14" s="78" t="s">
        <v>38</v>
      </c>
      <c r="D14" s="78"/>
      <c r="E14" s="78" t="s">
        <v>38</v>
      </c>
      <c r="F14" s="78"/>
      <c r="G14" s="78" t="s">
        <v>38</v>
      </c>
      <c r="H14" s="150"/>
      <c r="I14" s="150"/>
      <c r="J14" s="150"/>
      <c r="K14" s="150"/>
    </row>
    <row r="15" spans="1:11">
      <c r="A15" s="151" t="s">
        <v>39</v>
      </c>
      <c r="B15" s="151"/>
      <c r="C15" s="152"/>
      <c r="D15" s="152"/>
      <c r="E15" s="152"/>
      <c r="F15" s="152"/>
      <c r="G15" s="152"/>
      <c r="H15" s="155"/>
      <c r="I15" s="151"/>
      <c r="J15" s="151"/>
      <c r="K15" s="151"/>
    </row>
    <row r="16" spans="1:11">
      <c r="A16" s="150">
        <v>12</v>
      </c>
      <c r="B16" s="79"/>
      <c r="C16" s="78" t="s">
        <v>40</v>
      </c>
      <c r="D16" s="78" t="s">
        <v>41</v>
      </c>
      <c r="E16" s="78" t="s">
        <v>40</v>
      </c>
      <c r="F16" s="78" t="s">
        <v>41</v>
      </c>
      <c r="G16" s="78" t="s">
        <v>40</v>
      </c>
      <c r="H16" s="150"/>
      <c r="I16" s="150"/>
      <c r="J16" s="150"/>
      <c r="K16" s="150"/>
    </row>
    <row r="17" spans="1:11">
      <c r="A17" s="150">
        <v>13</v>
      </c>
      <c r="B17" s="79"/>
      <c r="C17" s="78" t="s">
        <v>40</v>
      </c>
      <c r="D17" s="78" t="s">
        <v>41</v>
      </c>
      <c r="E17" s="78" t="s">
        <v>40</v>
      </c>
      <c r="F17" s="78" t="s">
        <v>41</v>
      </c>
      <c r="G17" s="78" t="s">
        <v>40</v>
      </c>
      <c r="H17" s="150"/>
      <c r="I17" s="150"/>
      <c r="J17" s="150"/>
      <c r="K17" s="150"/>
    </row>
    <row r="18" spans="1:11">
      <c r="A18" s="150">
        <v>14</v>
      </c>
      <c r="B18" s="79"/>
      <c r="C18" s="78" t="s">
        <v>40</v>
      </c>
      <c r="D18" s="78" t="s">
        <v>40</v>
      </c>
      <c r="E18" s="78" t="s">
        <v>40</v>
      </c>
      <c r="F18" s="78" t="s">
        <v>40</v>
      </c>
      <c r="G18" s="78" t="s">
        <v>40</v>
      </c>
      <c r="H18" s="150"/>
      <c r="I18" s="150"/>
      <c r="J18" s="150"/>
      <c r="K18" s="150"/>
    </row>
    <row r="19" spans="1:11">
      <c r="A19" s="150">
        <v>15</v>
      </c>
      <c r="B19" s="79"/>
      <c r="C19" s="78" t="s">
        <v>40</v>
      </c>
      <c r="D19" s="78" t="s">
        <v>40</v>
      </c>
      <c r="E19" s="78" t="s">
        <v>40</v>
      </c>
      <c r="F19" s="78" t="s">
        <v>40</v>
      </c>
      <c r="G19" s="78" t="s">
        <v>40</v>
      </c>
      <c r="H19" s="150"/>
      <c r="I19" s="150"/>
      <c r="J19" s="150"/>
      <c r="K19" s="150"/>
    </row>
    <row r="20" spans="1:11">
      <c r="A20" s="150">
        <v>16</v>
      </c>
      <c r="B20" s="79"/>
      <c r="C20" s="78" t="s">
        <v>40</v>
      </c>
      <c r="D20" s="78" t="s">
        <v>40</v>
      </c>
      <c r="E20" s="78" t="s">
        <v>40</v>
      </c>
      <c r="F20" s="78" t="s">
        <v>40</v>
      </c>
      <c r="G20" s="78" t="s">
        <v>40</v>
      </c>
      <c r="H20" s="150"/>
      <c r="I20" s="150"/>
      <c r="J20" s="150"/>
      <c r="K20" s="150"/>
    </row>
  </sheetData>
  <phoneticPr fontId="33"/>
  <dataValidations count="1">
    <dataValidation type="list" allowBlank="1" showErrorMessage="1" sqref="H10:H14 H16:H20">
      <formula1>"Pass,Fail,N/A,Untested"</formula1>
    </dataValidation>
  </dataValidations>
  <pageMargins left="0.7" right="0.7" top="0.75" bottom="0.75" header="0.3" footer="0.3"/>
  <pageSetup paperSize="9" scale="4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Cover</vt:lpstr>
      <vt:lpstr>TestReport</vt:lpstr>
      <vt:lpstr>Test cases</vt:lpstr>
      <vt:lpstr>Test API</vt:lpstr>
      <vt:lpstr>Test cases (2)</vt:lpstr>
      <vt:lpstr>Permisison Matrix</vt:lpstr>
      <vt:lpstr>'Test API'!Print_Area</vt:lpstr>
      <vt:lpstr>'Test cases'!Print_Area</vt:lpstr>
      <vt:lpstr>'Test cases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Owner</cp:lastModifiedBy>
  <cp:lastPrinted>2021-08-31T06:41:25Z</cp:lastPrinted>
  <dcterms:created xsi:type="dcterms:W3CDTF">2019-04-08T09:14:46Z</dcterms:created>
  <dcterms:modified xsi:type="dcterms:W3CDTF">2023-02-01T08:26:57Z</dcterms:modified>
</cp:coreProperties>
</file>