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\Documents\UVG\5\5.2\Megaproyecto3\"/>
    </mc:Choice>
  </mc:AlternateContent>
  <bookViews>
    <workbookView xWindow="0" yWindow="0" windowWidth="28800" windowHeight="11610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 s="1"/>
  <c r="G42" i="1"/>
  <c r="H42" i="1" s="1"/>
  <c r="E42" i="1"/>
  <c r="E43" i="1"/>
  <c r="G40" i="1"/>
  <c r="H40" i="1" s="1"/>
  <c r="G41" i="1"/>
  <c r="H41" i="1" s="1"/>
  <c r="G39" i="1"/>
  <c r="H39" i="1" s="1"/>
  <c r="G37" i="1"/>
  <c r="H37" i="1" s="1"/>
  <c r="G44" i="1"/>
  <c r="H44" i="1" s="1"/>
  <c r="G38" i="1"/>
  <c r="H38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E23" i="1"/>
  <c r="G22" i="1"/>
  <c r="H22" i="1" s="1"/>
  <c r="E22" i="1"/>
  <c r="G21" i="1"/>
  <c r="H21" i="1" s="1"/>
  <c r="E21" i="1"/>
  <c r="G20" i="1"/>
  <c r="H20" i="1" s="1"/>
  <c r="E20" i="1"/>
  <c r="E19" i="1"/>
  <c r="G19" i="1" s="1"/>
  <c r="H19" i="1" s="1"/>
  <c r="E18" i="1"/>
  <c r="G18" i="1" s="1"/>
  <c r="H18" i="1" s="1"/>
  <c r="E17" i="1"/>
  <c r="G17" i="1" s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H45" i="1" l="1"/>
  <c r="G45" i="1"/>
</calcChain>
</file>

<file path=xl/sharedStrings.xml><?xml version="1.0" encoding="utf-8"?>
<sst xmlns="http://schemas.openxmlformats.org/spreadsheetml/2006/main" count="80" uniqueCount="50">
  <si>
    <t>Listado de Componentes</t>
  </si>
  <si>
    <t>Componente</t>
  </si>
  <si>
    <t>Cantidad</t>
  </si>
  <si>
    <t>Costo ($)</t>
  </si>
  <si>
    <t>Costo (Q)</t>
  </si>
  <si>
    <t>Motores DC + Encoder</t>
  </si>
  <si>
    <t>Módulo WiFi- 8266</t>
  </si>
  <si>
    <t>Cargador de batería 3.7V</t>
  </si>
  <si>
    <t>Dual DC Motor Driver</t>
  </si>
  <si>
    <t>Sensor Ultrasónico</t>
  </si>
  <si>
    <t>Batería</t>
  </si>
  <si>
    <t>Costo Total</t>
  </si>
  <si>
    <t>Tipo de cambio</t>
  </si>
  <si>
    <t>Proveedor</t>
  </si>
  <si>
    <t>Robotshop</t>
  </si>
  <si>
    <t>Precio local</t>
  </si>
  <si>
    <t>Adafruit</t>
  </si>
  <si>
    <t>IMU MPU6050</t>
  </si>
  <si>
    <t>Teensy 3.2</t>
  </si>
  <si>
    <t>PJRC</t>
  </si>
  <si>
    <t>Portafusible</t>
  </si>
  <si>
    <t>Local</t>
  </si>
  <si>
    <t>Fusible 1A</t>
  </si>
  <si>
    <t>Terminales de tornillo 2 pines</t>
  </si>
  <si>
    <t>Compuerta SN74HC08D</t>
  </si>
  <si>
    <t>Compuerta SN74HC04D</t>
  </si>
  <si>
    <t>Compuerta SN74HC32D</t>
  </si>
  <si>
    <t>Header hembra tira 40 pines</t>
  </si>
  <si>
    <t>Header macho 90° tira 40 pines</t>
  </si>
  <si>
    <t>Header Hembra patas largas tira 6 u 8 pines</t>
  </si>
  <si>
    <t>Header macho patas largas tira 40 pines</t>
  </si>
  <si>
    <t>Mouser</t>
  </si>
  <si>
    <t>Decodificador SN74HC138DR</t>
  </si>
  <si>
    <t>Transistores NPN MMBT3904LT1G</t>
  </si>
  <si>
    <t>Resistencias 1K SMD 1206</t>
  </si>
  <si>
    <t>Resistencias 10K SMD 1206</t>
  </si>
  <si>
    <t>Resistencias 0.1K SMD 1206</t>
  </si>
  <si>
    <t>Resistencias 0.33K SMD 1206</t>
  </si>
  <si>
    <t>Capacitor ceramico 0.1uF SMD 1206</t>
  </si>
  <si>
    <t>Capacitor ceramico 0.33uF SMD 1206</t>
  </si>
  <si>
    <t>Capacitor electrolítico SMD 6.3V 1000uF</t>
  </si>
  <si>
    <t>JST-PH 2 pin SMT Right Angle Connect</t>
  </si>
  <si>
    <t>LED SMD Red 1206</t>
  </si>
  <si>
    <t>LED SMD Green 1206</t>
  </si>
  <si>
    <t>Switch Toggle 3PDT 9 pines</t>
  </si>
  <si>
    <t>Precio unitario ($)</t>
  </si>
  <si>
    <t>Regulador 5V 1A SMD L7805CDT-TR</t>
  </si>
  <si>
    <t>Regulador 3V 1A SMD NCP1117LPST33T3G</t>
  </si>
  <si>
    <t>Tuercas, roldanas, washas y tornillos</t>
  </si>
  <si>
    <t>Barra roscada M3 1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</si>
</sst>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8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46"/>
  <sheetViews>
    <sheetView tabSelected="1" topLeftCell="A29" workbookViewId="0">
      <selection activeCell="G43" sqref="G43:H43"/>
    </sheetView>
  </sheetViews>
  <sheetFormatPr baseColWidth="10" defaultRowHeight="15" x14ac:dyDescent="0.25"/>
  <cols>
    <col min="3" max="3" width="18.7109375" customWidth="1"/>
    <col min="5" max="5" width="18.42578125" customWidth="1"/>
  </cols>
  <sheetData>
    <row r="4" spans="3:10" x14ac:dyDescent="0.25">
      <c r="E4" t="s">
        <v>12</v>
      </c>
      <c r="G4">
        <v>7.3</v>
      </c>
    </row>
    <row r="6" spans="3:10" ht="15.75" thickBot="1" x14ac:dyDescent="0.3"/>
    <row r="7" spans="3:10" ht="16.5" thickBot="1" x14ac:dyDescent="0.3">
      <c r="C7" s="14" t="s">
        <v>0</v>
      </c>
      <c r="D7" s="15"/>
      <c r="E7" s="15"/>
      <c r="F7" s="15"/>
      <c r="G7" s="15"/>
      <c r="H7" s="16"/>
      <c r="J7" t="s">
        <v>15</v>
      </c>
    </row>
    <row r="8" spans="3:10" ht="16.5" thickBot="1" x14ac:dyDescent="0.3">
      <c r="C8" s="17" t="s">
        <v>1</v>
      </c>
      <c r="D8" s="18" t="s">
        <v>13</v>
      </c>
      <c r="E8" s="18" t="s">
        <v>45</v>
      </c>
      <c r="F8" s="18" t="s">
        <v>2</v>
      </c>
      <c r="G8" s="18" t="s">
        <v>3</v>
      </c>
      <c r="H8" s="18" t="s">
        <v>4</v>
      </c>
    </row>
    <row r="9" spans="3:10" ht="30.75" thickBot="1" x14ac:dyDescent="0.3">
      <c r="C9" s="1" t="s">
        <v>5</v>
      </c>
      <c r="D9" s="1" t="s">
        <v>14</v>
      </c>
      <c r="E9" s="4">
        <v>36.99</v>
      </c>
      <c r="F9" s="1">
        <v>1</v>
      </c>
      <c r="G9" s="4">
        <f>F9*E9</f>
        <v>36.99</v>
      </c>
      <c r="H9" s="4">
        <f>G9*$G$4</f>
        <v>270.02699999999999</v>
      </c>
    </row>
    <row r="10" spans="3:10" ht="15.75" thickBot="1" x14ac:dyDescent="0.3">
      <c r="C10" s="1" t="s">
        <v>6</v>
      </c>
      <c r="D10" s="1" t="s">
        <v>14</v>
      </c>
      <c r="E10" s="4">
        <v>6.95</v>
      </c>
      <c r="F10" s="1">
        <v>1</v>
      </c>
      <c r="G10" s="4">
        <f t="shared" ref="G10" si="0">F10*E10</f>
        <v>6.95</v>
      </c>
      <c r="H10" s="4">
        <f t="shared" ref="H10" si="1">G10*$G$4</f>
        <v>50.734999999999999</v>
      </c>
      <c r="J10" s="5">
        <v>60</v>
      </c>
    </row>
    <row r="11" spans="3:10" ht="30.75" thickBot="1" x14ac:dyDescent="0.3">
      <c r="C11" s="1" t="s">
        <v>7</v>
      </c>
      <c r="D11" s="1" t="s">
        <v>16</v>
      </c>
      <c r="E11" s="4">
        <v>6.95</v>
      </c>
      <c r="F11" s="1">
        <v>2</v>
      </c>
      <c r="G11" s="4">
        <f t="shared" ref="G11" si="2">F11*E11</f>
        <v>13.9</v>
      </c>
      <c r="H11" s="4">
        <f t="shared" ref="H11" si="3">G11*$G$4</f>
        <v>101.47</v>
      </c>
    </row>
    <row r="12" spans="3:10" ht="15.75" thickBot="1" x14ac:dyDescent="0.3">
      <c r="C12" s="1" t="s">
        <v>17</v>
      </c>
      <c r="D12" s="1" t="s">
        <v>14</v>
      </c>
      <c r="E12" s="4">
        <v>7.99</v>
      </c>
      <c r="F12" s="1">
        <v>1</v>
      </c>
      <c r="G12" s="4">
        <f t="shared" ref="G12" si="4">F12*E12</f>
        <v>7.99</v>
      </c>
      <c r="H12" s="4">
        <f t="shared" ref="H12" si="5">G12*$G$4</f>
        <v>58.326999999999998</v>
      </c>
    </row>
    <row r="13" spans="3:10" ht="30.75" thickBot="1" x14ac:dyDescent="0.3">
      <c r="C13" s="1" t="s">
        <v>8</v>
      </c>
      <c r="D13" s="1" t="s">
        <v>14</v>
      </c>
      <c r="E13" s="4">
        <v>4.95</v>
      </c>
      <c r="F13" s="1">
        <v>1</v>
      </c>
      <c r="G13" s="4">
        <f t="shared" ref="G13" si="6">F13*E13</f>
        <v>4.95</v>
      </c>
      <c r="H13" s="4">
        <f t="shared" ref="H13" si="7">G13*$G$4</f>
        <v>36.134999999999998</v>
      </c>
    </row>
    <row r="14" spans="3:10" ht="15.75" thickBot="1" x14ac:dyDescent="0.3">
      <c r="C14" s="1" t="s">
        <v>9</v>
      </c>
      <c r="D14" s="1" t="s">
        <v>14</v>
      </c>
      <c r="E14" s="4">
        <v>3.5</v>
      </c>
      <c r="F14" s="1">
        <v>6</v>
      </c>
      <c r="G14" s="4">
        <f t="shared" ref="G14" si="8">F14*E14</f>
        <v>21</v>
      </c>
      <c r="H14" s="4">
        <f t="shared" ref="H14:H44" si="9">G14*$G$4</f>
        <v>153.29999999999998</v>
      </c>
    </row>
    <row r="15" spans="3:10" ht="15.75" thickBot="1" x14ac:dyDescent="0.3">
      <c r="C15" s="1" t="s">
        <v>10</v>
      </c>
      <c r="D15" s="1" t="s">
        <v>16</v>
      </c>
      <c r="E15" s="4">
        <v>14.95</v>
      </c>
      <c r="F15" s="1">
        <v>2</v>
      </c>
      <c r="G15" s="4">
        <f t="shared" ref="G15:G16" si="10">F15*E15</f>
        <v>29.9</v>
      </c>
      <c r="H15" s="4">
        <f t="shared" ref="H15:H44" si="11">G15*$G$4</f>
        <v>218.26999999999998</v>
      </c>
    </row>
    <row r="16" spans="3:10" ht="15.75" thickBot="1" x14ac:dyDescent="0.3">
      <c r="C16" s="1" t="s">
        <v>18</v>
      </c>
      <c r="D16" s="1" t="s">
        <v>19</v>
      </c>
      <c r="E16" s="4">
        <v>19.8</v>
      </c>
      <c r="F16" s="1">
        <v>1</v>
      </c>
      <c r="G16" s="4">
        <f t="shared" si="10"/>
        <v>19.8</v>
      </c>
      <c r="H16" s="4">
        <f>G16*$G$4</f>
        <v>144.54</v>
      </c>
    </row>
    <row r="17" spans="3:8" ht="15.75" thickBot="1" x14ac:dyDescent="0.3">
      <c r="C17" s="1" t="s">
        <v>20</v>
      </c>
      <c r="D17" s="1" t="s">
        <v>21</v>
      </c>
      <c r="E17" s="4">
        <f>5/$G$4</f>
        <v>0.68493150684931503</v>
      </c>
      <c r="F17" s="1">
        <v>1</v>
      </c>
      <c r="G17" s="4">
        <f t="shared" ref="G17:G44" si="12">F17*E17</f>
        <v>0.68493150684931503</v>
      </c>
      <c r="H17" s="4">
        <f t="shared" si="11"/>
        <v>5</v>
      </c>
    </row>
    <row r="18" spans="3:8" ht="15.75" thickBot="1" x14ac:dyDescent="0.3">
      <c r="C18" s="1" t="s">
        <v>22</v>
      </c>
      <c r="D18" s="1" t="s">
        <v>21</v>
      </c>
      <c r="E18" s="4">
        <f>2.5/$G$4</f>
        <v>0.34246575342465752</v>
      </c>
      <c r="F18" s="1">
        <v>1</v>
      </c>
      <c r="G18" s="4">
        <f>F18*E18</f>
        <v>0.34246575342465752</v>
      </c>
      <c r="H18" s="4">
        <f>G18*$G$4</f>
        <v>2.5</v>
      </c>
    </row>
    <row r="19" spans="3:8" ht="30.75" thickBot="1" x14ac:dyDescent="0.3">
      <c r="C19" s="1" t="s">
        <v>23</v>
      </c>
      <c r="D19" s="1" t="s">
        <v>21</v>
      </c>
      <c r="E19" s="4">
        <f>2.5/$G$4</f>
        <v>0.34246575342465752</v>
      </c>
      <c r="F19" s="1">
        <v>2</v>
      </c>
      <c r="G19" s="4">
        <f>F19*E19</f>
        <v>0.68493150684931503</v>
      </c>
      <c r="H19" s="4">
        <f>G19*$G$4</f>
        <v>5</v>
      </c>
    </row>
    <row r="20" spans="3:8" ht="30.75" thickBot="1" x14ac:dyDescent="0.3">
      <c r="C20" s="1" t="s">
        <v>27</v>
      </c>
      <c r="D20" s="1" t="s">
        <v>21</v>
      </c>
      <c r="E20" s="4">
        <f>8/$G$4</f>
        <v>1.095890410958904</v>
      </c>
      <c r="F20" s="1">
        <v>5</v>
      </c>
      <c r="G20" s="4">
        <f>F20*E20</f>
        <v>5.4794520547945202</v>
      </c>
      <c r="H20" s="4">
        <f>G20*$G$4</f>
        <v>40</v>
      </c>
    </row>
    <row r="21" spans="3:8" ht="30.75" thickBot="1" x14ac:dyDescent="0.3">
      <c r="C21" s="1" t="s">
        <v>28</v>
      </c>
      <c r="D21" s="1" t="s">
        <v>21</v>
      </c>
      <c r="E21" s="4">
        <f>8/$G$4</f>
        <v>1.095890410958904</v>
      </c>
      <c r="F21" s="1">
        <v>1</v>
      </c>
      <c r="G21" s="4">
        <f>F21*E21</f>
        <v>1.095890410958904</v>
      </c>
      <c r="H21" s="4">
        <f>G21*$G$4</f>
        <v>7.9999999999999991</v>
      </c>
    </row>
    <row r="22" spans="3:8" ht="45.75" thickBot="1" x14ac:dyDescent="0.3">
      <c r="C22" s="1" t="s">
        <v>29</v>
      </c>
      <c r="D22" s="1" t="s">
        <v>21</v>
      </c>
      <c r="E22" s="4">
        <f>5/$G$4</f>
        <v>0.68493150684931503</v>
      </c>
      <c r="F22" s="1">
        <v>4</v>
      </c>
      <c r="G22" s="4">
        <f>F22*E22</f>
        <v>2.7397260273972601</v>
      </c>
      <c r="H22" s="4">
        <f>G22*$G$4</f>
        <v>20</v>
      </c>
    </row>
    <row r="23" spans="3:8" ht="45.75" thickBot="1" x14ac:dyDescent="0.3">
      <c r="C23" s="1" t="s">
        <v>30</v>
      </c>
      <c r="D23" s="1" t="s">
        <v>21</v>
      </c>
      <c r="E23" s="4">
        <f>8/$G$4</f>
        <v>1.095890410958904</v>
      </c>
      <c r="F23" s="1">
        <v>1</v>
      </c>
      <c r="G23" s="4">
        <f>F23*E23</f>
        <v>1.095890410958904</v>
      </c>
      <c r="H23" s="4">
        <f>G23*$G$4</f>
        <v>7.9999999999999991</v>
      </c>
    </row>
    <row r="24" spans="3:8" ht="30.75" thickBot="1" x14ac:dyDescent="0.3">
      <c r="C24" s="1" t="s">
        <v>24</v>
      </c>
      <c r="D24" s="1" t="s">
        <v>31</v>
      </c>
      <c r="E24" s="4">
        <v>0.31</v>
      </c>
      <c r="F24" s="1">
        <v>2</v>
      </c>
      <c r="G24" s="4">
        <f t="shared" ref="G24:G26" si="13">F24*E24</f>
        <v>0.62</v>
      </c>
      <c r="H24" s="4">
        <f t="shared" ref="H24:I44" si="14">G24*$G$4</f>
        <v>4.5259999999999998</v>
      </c>
    </row>
    <row r="25" spans="3:8" ht="30.75" thickBot="1" x14ac:dyDescent="0.3">
      <c r="C25" s="1" t="s">
        <v>25</v>
      </c>
      <c r="D25" s="1" t="s">
        <v>31</v>
      </c>
      <c r="E25" s="4">
        <v>0.31</v>
      </c>
      <c r="F25" s="1">
        <v>2</v>
      </c>
      <c r="G25" s="4">
        <f t="shared" si="13"/>
        <v>0.62</v>
      </c>
      <c r="H25" s="4">
        <f t="shared" si="14"/>
        <v>4.5259999999999998</v>
      </c>
    </row>
    <row r="26" spans="3:8" ht="30.75" thickBot="1" x14ac:dyDescent="0.3">
      <c r="C26" s="1" t="s">
        <v>26</v>
      </c>
      <c r="D26" s="1" t="s">
        <v>31</v>
      </c>
      <c r="E26" s="4">
        <v>0.31</v>
      </c>
      <c r="F26" s="1">
        <v>2</v>
      </c>
      <c r="G26" s="4">
        <f t="shared" si="13"/>
        <v>0.62</v>
      </c>
      <c r="H26" s="4">
        <f t="shared" si="14"/>
        <v>4.5259999999999998</v>
      </c>
    </row>
    <row r="27" spans="3:8" ht="30.75" thickBot="1" x14ac:dyDescent="0.3">
      <c r="C27" s="1" t="s">
        <v>32</v>
      </c>
      <c r="D27" s="1" t="s">
        <v>31</v>
      </c>
      <c r="E27" s="4">
        <v>0.32</v>
      </c>
      <c r="F27" s="1">
        <v>1</v>
      </c>
      <c r="G27" s="4">
        <f t="shared" ref="G27" si="15">F27*E27</f>
        <v>0.32</v>
      </c>
      <c r="H27" s="4">
        <f t="shared" si="14"/>
        <v>2.3359999999999999</v>
      </c>
    </row>
    <row r="28" spans="3:8" ht="30.75" thickBot="1" x14ac:dyDescent="0.3">
      <c r="C28" s="1" t="s">
        <v>33</v>
      </c>
      <c r="D28" s="1" t="s">
        <v>31</v>
      </c>
      <c r="E28" s="4">
        <v>0.1</v>
      </c>
      <c r="F28" s="1">
        <v>2</v>
      </c>
      <c r="G28" s="4">
        <f t="shared" ref="G28:G30" si="16">F28*E28</f>
        <v>0.2</v>
      </c>
      <c r="H28" s="4">
        <f t="shared" si="14"/>
        <v>1.46</v>
      </c>
    </row>
    <row r="29" spans="3:8" ht="30.75" thickBot="1" x14ac:dyDescent="0.3">
      <c r="C29" s="1" t="s">
        <v>34</v>
      </c>
      <c r="D29" s="1" t="s">
        <v>31</v>
      </c>
      <c r="E29" s="4">
        <v>0.03</v>
      </c>
      <c r="F29" s="1">
        <v>2</v>
      </c>
      <c r="G29" s="4">
        <f t="shared" si="16"/>
        <v>0.06</v>
      </c>
      <c r="H29" s="4">
        <f t="shared" si="14"/>
        <v>0.438</v>
      </c>
    </row>
    <row r="30" spans="3:8" ht="30.75" thickBot="1" x14ac:dyDescent="0.3">
      <c r="C30" s="1" t="s">
        <v>35</v>
      </c>
      <c r="D30" s="1" t="s">
        <v>31</v>
      </c>
      <c r="E30" s="4">
        <v>0.03</v>
      </c>
      <c r="F30" s="1">
        <v>2</v>
      </c>
      <c r="G30" s="4">
        <f t="shared" si="16"/>
        <v>0.06</v>
      </c>
      <c r="H30" s="4">
        <f t="shared" si="14"/>
        <v>0.438</v>
      </c>
    </row>
    <row r="31" spans="3:8" ht="30.75" thickBot="1" x14ac:dyDescent="0.3">
      <c r="C31" s="1" t="s">
        <v>36</v>
      </c>
      <c r="D31" s="1" t="s">
        <v>31</v>
      </c>
      <c r="E31" s="4">
        <v>0.03</v>
      </c>
      <c r="F31" s="1">
        <v>1</v>
      </c>
      <c r="G31" s="4">
        <f t="shared" ref="G31" si="17">F31*E31</f>
        <v>0.03</v>
      </c>
      <c r="H31" s="4">
        <f t="shared" si="14"/>
        <v>0.219</v>
      </c>
    </row>
    <row r="32" spans="3:8" ht="30.75" thickBot="1" x14ac:dyDescent="0.3">
      <c r="C32" s="1" t="s">
        <v>37</v>
      </c>
      <c r="D32" s="1" t="s">
        <v>31</v>
      </c>
      <c r="E32" s="4">
        <v>0.03</v>
      </c>
      <c r="F32" s="1">
        <v>1</v>
      </c>
      <c r="G32" s="4">
        <f t="shared" ref="G32" si="18">F32*E32</f>
        <v>0.03</v>
      </c>
      <c r="H32" s="4">
        <f t="shared" si="14"/>
        <v>0.219</v>
      </c>
    </row>
    <row r="33" spans="3:8" ht="30.75" thickBot="1" x14ac:dyDescent="0.3">
      <c r="C33" s="1" t="s">
        <v>38</v>
      </c>
      <c r="D33" s="1" t="s">
        <v>31</v>
      </c>
      <c r="E33" s="4">
        <v>0.1</v>
      </c>
      <c r="F33" s="1">
        <v>1</v>
      </c>
      <c r="G33" s="4">
        <f t="shared" ref="G33" si="19">F33*E33</f>
        <v>0.1</v>
      </c>
      <c r="H33" s="4">
        <f t="shared" si="14"/>
        <v>0.73</v>
      </c>
    </row>
    <row r="34" spans="3:8" ht="30.75" thickBot="1" x14ac:dyDescent="0.3">
      <c r="C34" s="1" t="s">
        <v>39</v>
      </c>
      <c r="D34" s="1" t="s">
        <v>31</v>
      </c>
      <c r="E34" s="4">
        <v>0.1</v>
      </c>
      <c r="F34" s="1">
        <v>1</v>
      </c>
      <c r="G34" s="4">
        <f t="shared" ref="G34:G35" si="20">F34*E34</f>
        <v>0.1</v>
      </c>
      <c r="H34" s="4">
        <f t="shared" si="14"/>
        <v>0.73</v>
      </c>
    </row>
    <row r="35" spans="3:8" ht="45.75" thickBot="1" x14ac:dyDescent="0.3">
      <c r="C35" s="1" t="s">
        <v>40</v>
      </c>
      <c r="D35" s="1" t="s">
        <v>31</v>
      </c>
      <c r="E35" s="4">
        <v>0.25</v>
      </c>
      <c r="F35" s="1">
        <v>1</v>
      </c>
      <c r="G35" s="4">
        <f t="shared" si="20"/>
        <v>0.25</v>
      </c>
      <c r="H35" s="4">
        <f t="shared" si="14"/>
        <v>1.825</v>
      </c>
    </row>
    <row r="36" spans="3:8" ht="45.75" thickBot="1" x14ac:dyDescent="0.3">
      <c r="C36" s="1" t="s">
        <v>41</v>
      </c>
      <c r="D36" s="1" t="s">
        <v>31</v>
      </c>
      <c r="E36" s="4">
        <v>0.75</v>
      </c>
      <c r="F36" s="1">
        <v>2</v>
      </c>
      <c r="G36" s="4">
        <f t="shared" ref="G36:G44" si="21">F36*E36</f>
        <v>1.5</v>
      </c>
      <c r="H36" s="4">
        <f t="shared" si="14"/>
        <v>10.95</v>
      </c>
    </row>
    <row r="37" spans="3:8" ht="15.75" thickBot="1" x14ac:dyDescent="0.3">
      <c r="C37" s="1" t="s">
        <v>42</v>
      </c>
      <c r="D37" s="1" t="s">
        <v>31</v>
      </c>
      <c r="E37" s="4">
        <v>0.3</v>
      </c>
      <c r="F37" s="1">
        <v>1</v>
      </c>
      <c r="G37" s="4">
        <f t="shared" si="21"/>
        <v>0.3</v>
      </c>
      <c r="H37" s="4">
        <f t="shared" si="14"/>
        <v>2.19</v>
      </c>
    </row>
    <row r="38" spans="3:8" ht="30.75" thickBot="1" x14ac:dyDescent="0.3">
      <c r="C38" s="1" t="s">
        <v>43</v>
      </c>
      <c r="D38" s="1" t="s">
        <v>31</v>
      </c>
      <c r="E38" s="4">
        <v>0.3</v>
      </c>
      <c r="F38" s="1">
        <v>1</v>
      </c>
      <c r="G38" s="4">
        <f t="shared" si="21"/>
        <v>0.3</v>
      </c>
      <c r="H38" s="4">
        <f t="shared" si="14"/>
        <v>2.19</v>
      </c>
    </row>
    <row r="39" spans="3:8" ht="30.75" thickBot="1" x14ac:dyDescent="0.3">
      <c r="C39" s="1" t="s">
        <v>44</v>
      </c>
      <c r="D39" s="1" t="s">
        <v>31</v>
      </c>
      <c r="E39" s="4">
        <v>5</v>
      </c>
      <c r="F39" s="1">
        <v>1</v>
      </c>
      <c r="G39" s="4">
        <f t="shared" si="21"/>
        <v>5</v>
      </c>
      <c r="H39" s="4">
        <f t="shared" si="14"/>
        <v>36.5</v>
      </c>
    </row>
    <row r="40" spans="3:8" ht="30.75" thickBot="1" x14ac:dyDescent="0.3">
      <c r="C40" s="1" t="s">
        <v>46</v>
      </c>
      <c r="D40" s="1" t="s">
        <v>31</v>
      </c>
      <c r="E40" s="4">
        <v>0.75</v>
      </c>
      <c r="F40" s="1">
        <v>1</v>
      </c>
      <c r="G40" s="4">
        <f t="shared" si="21"/>
        <v>0.75</v>
      </c>
      <c r="H40" s="4">
        <f t="shared" si="14"/>
        <v>5.4749999999999996</v>
      </c>
    </row>
    <row r="41" spans="3:8" ht="45.75" thickBot="1" x14ac:dyDescent="0.3">
      <c r="C41" s="1" t="s">
        <v>47</v>
      </c>
      <c r="D41" s="1" t="s">
        <v>31</v>
      </c>
      <c r="E41" s="4">
        <v>0.4</v>
      </c>
      <c r="F41" s="1">
        <v>1</v>
      </c>
      <c r="G41" s="4">
        <f t="shared" ref="G41" si="22">F41*E41</f>
        <v>0.4</v>
      </c>
      <c r="H41" s="4">
        <f t="shared" si="14"/>
        <v>2.92</v>
      </c>
    </row>
    <row r="42" spans="3:8" ht="30.75" thickBot="1" x14ac:dyDescent="0.3">
      <c r="C42" s="1" t="s">
        <v>49</v>
      </c>
      <c r="D42" s="1" t="s">
        <v>21</v>
      </c>
      <c r="E42" s="4">
        <f>12/$G$4</f>
        <v>1.6438356164383563</v>
      </c>
      <c r="F42" s="1">
        <v>1</v>
      </c>
      <c r="G42" s="4">
        <f t="shared" ref="G42:G43" si="23">F42*E42</f>
        <v>1.6438356164383563</v>
      </c>
      <c r="H42" s="4">
        <f t="shared" si="14"/>
        <v>12</v>
      </c>
    </row>
    <row r="43" spans="3:8" ht="30.75" thickBot="1" x14ac:dyDescent="0.3">
      <c r="C43" s="1" t="s">
        <v>48</v>
      </c>
      <c r="D43" s="1" t="s">
        <v>21</v>
      </c>
      <c r="E43" s="4">
        <f>7/$G$4</f>
        <v>0.95890410958904115</v>
      </c>
      <c r="F43" s="1">
        <v>1</v>
      </c>
      <c r="G43" s="4">
        <f t="shared" si="23"/>
        <v>0.95890410958904115</v>
      </c>
      <c r="H43" s="4">
        <f t="shared" si="14"/>
        <v>7</v>
      </c>
    </row>
    <row r="44" spans="3:8" ht="15.75" thickBot="1" x14ac:dyDescent="0.3">
      <c r="C44" s="1"/>
      <c r="D44" s="1"/>
      <c r="E44" s="4"/>
      <c r="F44" s="1"/>
      <c r="G44" s="4">
        <f t="shared" si="21"/>
        <v>0</v>
      </c>
      <c r="H44" s="4">
        <f t="shared" si="14"/>
        <v>0</v>
      </c>
    </row>
    <row r="45" spans="3:8" x14ac:dyDescent="0.25">
      <c r="C45" s="8" t="s">
        <v>11</v>
      </c>
      <c r="D45" s="9"/>
      <c r="E45" s="9"/>
      <c r="F45" s="10"/>
      <c r="G45" s="6">
        <f>SUM(G9:G44)</f>
        <v>167.46602739726032</v>
      </c>
      <c r="H45" s="2">
        <f>SUM(H9:H44)</f>
        <v>1222.5020000000006</v>
      </c>
    </row>
    <row r="46" spans="3:8" ht="15.75" thickBot="1" x14ac:dyDescent="0.3">
      <c r="C46" s="11"/>
      <c r="D46" s="12"/>
      <c r="E46" s="12"/>
      <c r="F46" s="13"/>
      <c r="G46" s="7"/>
      <c r="H46" s="3"/>
    </row>
  </sheetData>
  <mergeCells count="4">
    <mergeCell ref="C45:F46"/>
    <mergeCell ref="G45:G46"/>
    <mergeCell ref="H45:H46"/>
    <mergeCell ref="C7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O.</dc:creator>
  <cp:lastModifiedBy>William O.</cp:lastModifiedBy>
  <dcterms:created xsi:type="dcterms:W3CDTF">2017-11-09T17:39:46Z</dcterms:created>
  <dcterms:modified xsi:type="dcterms:W3CDTF">2017-11-09T19:47:54Z</dcterms:modified>
</cp:coreProperties>
</file>