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Z:\Risk\11. VaR\Books de Risco\Trading\2022\"/>
    </mc:Choice>
  </mc:AlternateContent>
  <xr:revisionPtr revIDLastSave="0" documentId="13_ncr:1_{928B6FE0-8D3B-4B9F-B2D5-7292355458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mo book" sheetId="2" r:id="rId1"/>
  </sheets>
  <externalReferences>
    <externalReference r:id="rId2"/>
    <externalReference r:id="rId3"/>
  </externalReference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4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1</definedName>
    <definedName name="_AtRisk_SimSetting_ReportOptionCustomItemSummaryGraphType02" hidden="1">1</definedName>
    <definedName name="_AtRisk_SimSetting_ReportOptionCustomItemSummaryGraphType03" hidden="1">1</definedName>
    <definedName name="_AtRisk_SimSetting_ReportOptionCustomItemSummaryGraphType04" hidden="1">1</definedName>
    <definedName name="_AtRisk_SimSetting_ReportOptionCustomItemSummaryGraphType05" hidden="1">1</definedName>
    <definedName name="_AtRisk_SimSetting_ReportOptionCustomItemSummaryGraphType06" hidden="1">1</definedName>
    <definedName name="_AtRisk_SimSetting_ReportOptionDataMode" hidden="1">1</definedName>
    <definedName name="_AtRisk_SimSetting_ReportOptionReportMultiSimType" hidden="1">1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1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MESES" localSheetId="0">OFFSET('[1]PAINEL DE CONTROLE'!$AA$1,0,0,COUNTA('[1]PAINEL DE CONTROLE'!$AA:$AA),1)</definedName>
    <definedName name="MESES">OFFSET('[2]PAINEL DE CONTROLE'!$AA$1,0,0,COUNTA('[2]PAINEL DE CONTROLE'!$AA:$AA),1)</definedName>
    <definedName name="Pal_Workbook_GUID" hidden="1">"GLPGI8UQN6QA81DYSHUUK2GX"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7</definedName>
    <definedName name="RiskIsInput" hidden="1">FALSE</definedName>
    <definedName name="RiskIsOptimization" hidden="1">FALSE</definedName>
    <definedName name="RiskIsOutput" hidden="1">FALSE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P18" i="2" l="1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X17" i="2"/>
  <c r="W17" i="2"/>
  <c r="V17" i="2"/>
  <c r="U17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V16" i="2"/>
  <c r="U16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X14" i="2"/>
  <c r="W14" i="2"/>
  <c r="V14" i="2"/>
  <c r="U14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BP12" i="2"/>
  <c r="BP29" i="2" s="1" a="1"/>
  <c r="BP29" i="2" s="1"/>
  <c r="BO12" i="2"/>
  <c r="BO29" i="2" s="1" a="1"/>
  <c r="BO29" i="2" s="1"/>
  <c r="BN12" i="2"/>
  <c r="BN29" i="2" s="1" a="1"/>
  <c r="BN29" i="2" s="1"/>
  <c r="BM12" i="2"/>
  <c r="BM29" i="2" s="1" a="1"/>
  <c r="BM29" i="2" s="1"/>
  <c r="BL12" i="2"/>
  <c r="BL29" i="2" s="1" a="1"/>
  <c r="BL29" i="2" s="1"/>
  <c r="BK12" i="2"/>
  <c r="BK29" i="2" s="1" a="1"/>
  <c r="BK29" i="2" s="1"/>
  <c r="BJ12" i="2"/>
  <c r="BJ29" i="2" s="1" a="1"/>
  <c r="BJ29" i="2" s="1"/>
  <c r="BI12" i="2"/>
  <c r="BI29" i="2" s="1" a="1"/>
  <c r="BI29" i="2" s="1"/>
  <c r="BH12" i="2"/>
  <c r="BH29" i="2" s="1" a="1"/>
  <c r="BH29" i="2" s="1"/>
  <c r="BG12" i="2"/>
  <c r="BG29" i="2" s="1" a="1"/>
  <c r="BG29" i="2" s="1"/>
  <c r="BF12" i="2"/>
  <c r="BF29" i="2" s="1" a="1"/>
  <c r="BF29" i="2" s="1"/>
  <c r="BE12" i="2"/>
  <c r="BE29" i="2" s="1" a="1"/>
  <c r="BE29" i="2" s="1"/>
  <c r="BD12" i="2"/>
  <c r="BD29" i="2" s="1" a="1"/>
  <c r="BD29" i="2" s="1"/>
  <c r="BC12" i="2"/>
  <c r="BC29" i="2" s="1" a="1"/>
  <c r="BC29" i="2" s="1"/>
  <c r="BB12" i="2"/>
  <c r="BB29" i="2" s="1" a="1"/>
  <c r="BB29" i="2" s="1"/>
  <c r="BA12" i="2"/>
  <c r="BA29" i="2" s="1" a="1"/>
  <c r="BA29" i="2" s="1"/>
  <c r="AZ12" i="2"/>
  <c r="AZ29" i="2" s="1" a="1"/>
  <c r="AZ29" i="2" s="1"/>
  <c r="AY12" i="2"/>
  <c r="AY29" i="2" s="1" a="1"/>
  <c r="AY29" i="2" s="1"/>
  <c r="AX12" i="2"/>
  <c r="AX29" i="2" s="1" a="1"/>
  <c r="AX29" i="2" s="1"/>
  <c r="AW12" i="2"/>
  <c r="AW29" i="2" s="1" a="1"/>
  <c r="AW29" i="2" s="1"/>
  <c r="AV12" i="2"/>
  <c r="AV29" i="2" s="1" a="1"/>
  <c r="AV29" i="2" s="1"/>
  <c r="AU12" i="2"/>
  <c r="AU29" i="2" s="1" a="1"/>
  <c r="AU29" i="2" s="1"/>
  <c r="AT12" i="2"/>
  <c r="AT29" i="2" s="1" a="1"/>
  <c r="AT29" i="2" s="1"/>
  <c r="AS12" i="2"/>
  <c r="AS29" i="2" s="1" a="1"/>
  <c r="AS29" i="2" s="1"/>
  <c r="AR12" i="2"/>
  <c r="AR29" i="2" s="1" a="1"/>
  <c r="AR29" i="2" s="1"/>
  <c r="AQ12" i="2"/>
  <c r="AQ29" i="2" s="1" a="1"/>
  <c r="AQ29" i="2" s="1"/>
  <c r="AP12" i="2"/>
  <c r="AP29" i="2" s="1" a="1"/>
  <c r="AP29" i="2" s="1"/>
  <c r="AO12" i="2"/>
  <c r="AO29" i="2" s="1" a="1"/>
  <c r="AO29" i="2" s="1"/>
  <c r="AN12" i="2"/>
  <c r="AN29" i="2" s="1" a="1"/>
  <c r="AN29" i="2" s="1"/>
  <c r="AM12" i="2"/>
  <c r="AM29" i="2" s="1" a="1"/>
  <c r="AM29" i="2" s="1"/>
  <c r="AL12" i="2"/>
  <c r="AL29" i="2" s="1" a="1"/>
  <c r="AL29" i="2" s="1"/>
  <c r="AK12" i="2"/>
  <c r="AK29" i="2" s="1" a="1"/>
  <c r="AK29" i="2" s="1"/>
  <c r="AJ12" i="2"/>
  <c r="AJ29" i="2" s="1" a="1"/>
  <c r="AJ29" i="2" s="1"/>
  <c r="AI12" i="2"/>
  <c r="AI29" i="2" s="1" a="1"/>
  <c r="AI29" i="2" s="1"/>
  <c r="AH12" i="2"/>
  <c r="AH29" i="2" s="1" a="1"/>
  <c r="AH29" i="2" s="1"/>
  <c r="AG12" i="2"/>
  <c r="AG29" i="2" s="1" a="1"/>
  <c r="AG29" i="2" s="1"/>
  <c r="AF12" i="2"/>
  <c r="AF29" i="2" s="1" a="1"/>
  <c r="AF29" i="2" s="1"/>
  <c r="AE12" i="2"/>
  <c r="AE29" i="2" s="1" a="1"/>
  <c r="AE29" i="2" s="1"/>
  <c r="AD12" i="2"/>
  <c r="AD29" i="2" s="1" a="1"/>
  <c r="AD29" i="2" s="1"/>
  <c r="AC12" i="2"/>
  <c r="AC29" i="2" s="1" a="1"/>
  <c r="AC29" i="2" s="1"/>
  <c r="AB12" i="2"/>
  <c r="AB29" i="2" s="1" a="1"/>
  <c r="AB29" i="2" s="1"/>
  <c r="AA12" i="2"/>
  <c r="AA29" i="2" s="1" a="1"/>
  <c r="AA29" i="2" s="1"/>
  <c r="Z12" i="2"/>
  <c r="Z29" i="2" s="1" a="1"/>
  <c r="Z29" i="2" s="1"/>
  <c r="Y12" i="2"/>
  <c r="Y29" i="2" s="1" a="1"/>
  <c r="Y29" i="2" s="1"/>
  <c r="X12" i="2"/>
  <c r="X29" i="2" s="1" a="1"/>
  <c r="X29" i="2" s="1"/>
  <c r="W12" i="2"/>
  <c r="W29" i="2" s="1" a="1"/>
  <c r="W29" i="2" s="1"/>
  <c r="V12" i="2"/>
  <c r="V29" i="2" s="1" a="1"/>
  <c r="V29" i="2" s="1"/>
  <c r="U12" i="2"/>
  <c r="U29" i="2" s="1" a="1"/>
  <c r="U29" i="2" s="1"/>
  <c r="BP11" i="2"/>
  <c r="BP28" i="2" s="1" a="1"/>
  <c r="BP28" i="2" s="1"/>
  <c r="BO11" i="2"/>
  <c r="BO28" i="2" s="1" a="1"/>
  <c r="BO28" i="2" s="1"/>
  <c r="BN11" i="2"/>
  <c r="BN28" i="2" s="1" a="1"/>
  <c r="BN28" i="2" s="1"/>
  <c r="BM11" i="2"/>
  <c r="BM28" i="2" s="1" a="1"/>
  <c r="BM28" i="2" s="1"/>
  <c r="BL11" i="2"/>
  <c r="BL28" i="2" s="1" a="1"/>
  <c r="BL28" i="2" s="1"/>
  <c r="BK11" i="2"/>
  <c r="BK28" i="2" s="1" a="1"/>
  <c r="BK28" i="2" s="1"/>
  <c r="BJ11" i="2"/>
  <c r="BJ28" i="2" s="1" a="1"/>
  <c r="BJ28" i="2" s="1"/>
  <c r="BI11" i="2"/>
  <c r="BI28" i="2" s="1" a="1"/>
  <c r="BI28" i="2" s="1"/>
  <c r="BH11" i="2"/>
  <c r="BH28" i="2" s="1" a="1"/>
  <c r="BH28" i="2" s="1"/>
  <c r="BG11" i="2"/>
  <c r="BG28" i="2" s="1" a="1"/>
  <c r="BG28" i="2" s="1"/>
  <c r="BF11" i="2"/>
  <c r="BF28" i="2" s="1" a="1"/>
  <c r="BF28" i="2" s="1"/>
  <c r="BE11" i="2"/>
  <c r="BE28" i="2" s="1" a="1"/>
  <c r="BE28" i="2" s="1"/>
  <c r="BD11" i="2"/>
  <c r="BD28" i="2" s="1" a="1"/>
  <c r="BD28" i="2" s="1"/>
  <c r="BC11" i="2"/>
  <c r="BC28" i="2" s="1" a="1"/>
  <c r="BC28" i="2" s="1"/>
  <c r="BB11" i="2"/>
  <c r="BB28" i="2" s="1" a="1"/>
  <c r="BB28" i="2" s="1"/>
  <c r="BA11" i="2"/>
  <c r="BA28" i="2" s="1" a="1"/>
  <c r="BA28" i="2" s="1"/>
  <c r="AZ11" i="2"/>
  <c r="AZ28" i="2" s="1" a="1"/>
  <c r="AZ28" i="2" s="1"/>
  <c r="AY11" i="2"/>
  <c r="AY28" i="2" s="1" a="1"/>
  <c r="AY28" i="2" s="1"/>
  <c r="AX11" i="2"/>
  <c r="AX28" i="2" s="1" a="1"/>
  <c r="AX28" i="2" s="1"/>
  <c r="AW11" i="2"/>
  <c r="AW28" i="2" s="1" a="1"/>
  <c r="AW28" i="2" s="1"/>
  <c r="AV11" i="2"/>
  <c r="AV28" i="2" s="1" a="1"/>
  <c r="AV28" i="2" s="1"/>
  <c r="AU11" i="2"/>
  <c r="AU28" i="2" s="1" a="1"/>
  <c r="AU28" i="2" s="1"/>
  <c r="AT11" i="2"/>
  <c r="AT28" i="2" s="1" a="1"/>
  <c r="AT28" i="2" s="1"/>
  <c r="AS11" i="2"/>
  <c r="AS28" i="2" s="1" a="1"/>
  <c r="AS28" i="2" s="1"/>
  <c r="AR11" i="2"/>
  <c r="AR28" i="2" s="1" a="1"/>
  <c r="AR28" i="2" s="1"/>
  <c r="AQ11" i="2"/>
  <c r="AQ28" i="2" s="1" a="1"/>
  <c r="AQ28" i="2" s="1"/>
  <c r="AP11" i="2"/>
  <c r="AP28" i="2" s="1" a="1"/>
  <c r="AP28" i="2" s="1"/>
  <c r="AO11" i="2"/>
  <c r="AO28" i="2" s="1" a="1"/>
  <c r="AO28" i="2" s="1"/>
  <c r="AN11" i="2"/>
  <c r="AN28" i="2" s="1" a="1"/>
  <c r="AN28" i="2" s="1"/>
  <c r="AM11" i="2"/>
  <c r="AM28" i="2" s="1" a="1"/>
  <c r="AM28" i="2" s="1"/>
  <c r="AL11" i="2"/>
  <c r="AL28" i="2" s="1" a="1"/>
  <c r="AL28" i="2" s="1"/>
  <c r="AK11" i="2"/>
  <c r="AK28" i="2" s="1" a="1"/>
  <c r="AK28" i="2" s="1"/>
  <c r="AJ11" i="2"/>
  <c r="AJ28" i="2" s="1" a="1"/>
  <c r="AJ28" i="2" s="1"/>
  <c r="AI11" i="2"/>
  <c r="AI28" i="2" s="1" a="1"/>
  <c r="AI28" i="2" s="1"/>
  <c r="AH11" i="2"/>
  <c r="AH28" i="2" s="1" a="1"/>
  <c r="AH28" i="2" s="1"/>
  <c r="AG11" i="2"/>
  <c r="AG28" i="2" s="1" a="1"/>
  <c r="AG28" i="2" s="1"/>
  <c r="AF11" i="2"/>
  <c r="AF28" i="2" s="1" a="1"/>
  <c r="AF28" i="2" s="1"/>
  <c r="AE11" i="2"/>
  <c r="AE28" i="2" s="1" a="1"/>
  <c r="AE28" i="2" s="1"/>
  <c r="AD11" i="2"/>
  <c r="AD28" i="2" s="1" a="1"/>
  <c r="AD28" i="2" s="1"/>
  <c r="AC11" i="2"/>
  <c r="AC28" i="2" s="1" a="1"/>
  <c r="AC28" i="2" s="1"/>
  <c r="AB11" i="2"/>
  <c r="AB28" i="2" s="1" a="1"/>
  <c r="AB28" i="2" s="1"/>
  <c r="AA11" i="2"/>
  <c r="AA28" i="2" s="1" a="1"/>
  <c r="AA28" i="2" s="1"/>
  <c r="Z11" i="2"/>
  <c r="Z28" i="2" s="1" a="1"/>
  <c r="Z28" i="2" s="1"/>
  <c r="Y11" i="2"/>
  <c r="Y28" i="2" s="1" a="1"/>
  <c r="Y28" i="2" s="1"/>
  <c r="X11" i="2"/>
  <c r="X28" i="2" s="1" a="1"/>
  <c r="X28" i="2" s="1"/>
  <c r="W11" i="2"/>
  <c r="W28" i="2" s="1" a="1"/>
  <c r="W28" i="2" s="1"/>
  <c r="V11" i="2"/>
  <c r="V28" i="2" s="1" a="1"/>
  <c r="V28" i="2" s="1"/>
  <c r="U11" i="2"/>
  <c r="U28" i="2" s="1" a="1"/>
  <c r="U28" i="2" s="1"/>
  <c r="BP10" i="2"/>
  <c r="BP27" i="2" s="1" a="1"/>
  <c r="BP27" i="2" s="1"/>
  <c r="BO10" i="2"/>
  <c r="BO27" i="2" s="1" a="1"/>
  <c r="BO27" i="2" s="1"/>
  <c r="BN10" i="2"/>
  <c r="BN27" i="2" s="1" a="1"/>
  <c r="BN27" i="2" s="1"/>
  <c r="BM10" i="2"/>
  <c r="BM27" i="2" s="1" a="1"/>
  <c r="BM27" i="2" s="1"/>
  <c r="BL10" i="2"/>
  <c r="BL27" i="2" s="1" a="1"/>
  <c r="BL27" i="2" s="1"/>
  <c r="BK10" i="2"/>
  <c r="BK27" i="2" s="1" a="1"/>
  <c r="BK27" i="2" s="1"/>
  <c r="BJ10" i="2"/>
  <c r="BJ27" i="2" s="1" a="1"/>
  <c r="BJ27" i="2" s="1"/>
  <c r="BI10" i="2"/>
  <c r="BI27" i="2" s="1" a="1"/>
  <c r="BI27" i="2" s="1"/>
  <c r="BH10" i="2"/>
  <c r="BH27" i="2" s="1" a="1"/>
  <c r="BH27" i="2" s="1"/>
  <c r="BG10" i="2"/>
  <c r="BG27" i="2" s="1" a="1"/>
  <c r="BG27" i="2" s="1"/>
  <c r="BF10" i="2"/>
  <c r="BF27" i="2" s="1" a="1"/>
  <c r="BF27" i="2" s="1"/>
  <c r="BE10" i="2"/>
  <c r="BE27" i="2" s="1" a="1"/>
  <c r="BE27" i="2" s="1"/>
  <c r="BD10" i="2"/>
  <c r="BD27" i="2" s="1" a="1"/>
  <c r="BD27" i="2" s="1"/>
  <c r="BC10" i="2"/>
  <c r="BC27" i="2" s="1" a="1"/>
  <c r="BC27" i="2" s="1"/>
  <c r="BB10" i="2"/>
  <c r="BB27" i="2" s="1" a="1"/>
  <c r="BB27" i="2" s="1"/>
  <c r="BA10" i="2"/>
  <c r="BA27" i="2" s="1" a="1"/>
  <c r="BA27" i="2" s="1"/>
  <c r="AZ10" i="2"/>
  <c r="AZ27" i="2" s="1" a="1"/>
  <c r="AZ27" i="2" s="1"/>
  <c r="AY10" i="2"/>
  <c r="AY27" i="2" s="1" a="1"/>
  <c r="AY27" i="2" s="1"/>
  <c r="AX10" i="2"/>
  <c r="AX27" i="2" s="1" a="1"/>
  <c r="AX27" i="2" s="1"/>
  <c r="AW10" i="2"/>
  <c r="AW27" i="2" s="1" a="1"/>
  <c r="AW27" i="2" s="1"/>
  <c r="AV10" i="2"/>
  <c r="AV27" i="2" s="1" a="1"/>
  <c r="AV27" i="2" s="1"/>
  <c r="AU10" i="2"/>
  <c r="AU27" i="2" s="1" a="1"/>
  <c r="AU27" i="2" s="1"/>
  <c r="AT10" i="2"/>
  <c r="AT27" i="2" s="1" a="1"/>
  <c r="AT27" i="2" s="1"/>
  <c r="AS10" i="2"/>
  <c r="AS27" i="2" s="1" a="1"/>
  <c r="AS27" i="2" s="1"/>
  <c r="AR10" i="2"/>
  <c r="AR27" i="2" s="1" a="1"/>
  <c r="AR27" i="2" s="1"/>
  <c r="AQ10" i="2"/>
  <c r="AQ27" i="2" s="1" a="1"/>
  <c r="AQ27" i="2" s="1"/>
  <c r="AP10" i="2"/>
  <c r="AP27" i="2" s="1" a="1"/>
  <c r="AP27" i="2" s="1"/>
  <c r="AO10" i="2"/>
  <c r="AO27" i="2" s="1" a="1"/>
  <c r="AO27" i="2" s="1"/>
  <c r="AN10" i="2"/>
  <c r="AN27" i="2" s="1" a="1"/>
  <c r="AN27" i="2" s="1"/>
  <c r="AM10" i="2"/>
  <c r="AM27" i="2" s="1" a="1"/>
  <c r="AM27" i="2" s="1"/>
  <c r="AL10" i="2"/>
  <c r="AL27" i="2" s="1" a="1"/>
  <c r="AL27" i="2" s="1"/>
  <c r="AK10" i="2"/>
  <c r="AK27" i="2" s="1" a="1"/>
  <c r="AK27" i="2" s="1"/>
  <c r="AJ10" i="2"/>
  <c r="AJ27" i="2" s="1" a="1"/>
  <c r="AJ27" i="2" s="1"/>
  <c r="AI10" i="2"/>
  <c r="AI27" i="2" s="1" a="1"/>
  <c r="AI27" i="2" s="1"/>
  <c r="AH10" i="2"/>
  <c r="AH27" i="2" s="1" a="1"/>
  <c r="AH27" i="2" s="1"/>
  <c r="AG10" i="2"/>
  <c r="AG27" i="2" s="1" a="1"/>
  <c r="AG27" i="2" s="1"/>
  <c r="AF10" i="2"/>
  <c r="AF27" i="2" s="1" a="1"/>
  <c r="AF27" i="2" s="1"/>
  <c r="AE10" i="2"/>
  <c r="AE27" i="2" s="1" a="1"/>
  <c r="AE27" i="2" s="1"/>
  <c r="AD10" i="2"/>
  <c r="AD27" i="2" s="1" a="1"/>
  <c r="AD27" i="2" s="1"/>
  <c r="AC10" i="2"/>
  <c r="AC27" i="2" s="1" a="1"/>
  <c r="AC27" i="2" s="1"/>
  <c r="AB10" i="2"/>
  <c r="AB27" i="2" s="1" a="1"/>
  <c r="AB27" i="2" s="1"/>
  <c r="AA10" i="2"/>
  <c r="AA27" i="2" s="1" a="1"/>
  <c r="AA27" i="2" s="1"/>
  <c r="Z10" i="2"/>
  <c r="Z27" i="2" s="1" a="1"/>
  <c r="Z27" i="2" s="1"/>
  <c r="Y10" i="2"/>
  <c r="Y27" i="2" s="1" a="1"/>
  <c r="Y27" i="2" s="1"/>
  <c r="X10" i="2"/>
  <c r="X27" i="2" s="1" a="1"/>
  <c r="X27" i="2" s="1"/>
  <c r="W10" i="2"/>
  <c r="W27" i="2" s="1" a="1"/>
  <c r="W27" i="2" s="1"/>
  <c r="V10" i="2"/>
  <c r="V27" i="2" s="1" a="1"/>
  <c r="V27" i="2" s="1"/>
  <c r="U10" i="2"/>
  <c r="U27" i="2" s="1" a="1"/>
  <c r="U27" i="2" s="1"/>
  <c r="BP9" i="2"/>
  <c r="BP26" i="2" s="1" a="1"/>
  <c r="BP26" i="2" s="1"/>
  <c r="BO9" i="2"/>
  <c r="BO26" i="2" s="1" a="1"/>
  <c r="BO26" i="2" s="1"/>
  <c r="BN9" i="2"/>
  <c r="BN26" i="2" s="1" a="1"/>
  <c r="BN26" i="2" s="1"/>
  <c r="BM9" i="2"/>
  <c r="BM26" i="2" s="1" a="1"/>
  <c r="BM26" i="2" s="1"/>
  <c r="BL9" i="2"/>
  <c r="BL26" i="2" s="1" a="1"/>
  <c r="BL26" i="2" s="1"/>
  <c r="BK9" i="2"/>
  <c r="BK26" i="2" s="1" a="1"/>
  <c r="BK26" i="2" s="1"/>
  <c r="BJ9" i="2"/>
  <c r="BJ26" i="2" s="1" a="1"/>
  <c r="BJ26" i="2" s="1"/>
  <c r="BI9" i="2"/>
  <c r="BI26" i="2" s="1" a="1"/>
  <c r="BI26" i="2" s="1"/>
  <c r="BH9" i="2"/>
  <c r="BH26" i="2" s="1" a="1"/>
  <c r="BH26" i="2" s="1"/>
  <c r="BG9" i="2"/>
  <c r="BG26" i="2" s="1" a="1"/>
  <c r="BG26" i="2" s="1"/>
  <c r="BF9" i="2"/>
  <c r="BF26" i="2" s="1" a="1"/>
  <c r="BF26" i="2" s="1"/>
  <c r="BE9" i="2"/>
  <c r="BE26" i="2" s="1" a="1"/>
  <c r="BE26" i="2" s="1"/>
  <c r="BD9" i="2"/>
  <c r="BD26" i="2" s="1" a="1"/>
  <c r="BD26" i="2" s="1"/>
  <c r="BC9" i="2"/>
  <c r="BC26" i="2" s="1" a="1"/>
  <c r="BC26" i="2" s="1"/>
  <c r="BB9" i="2"/>
  <c r="BB26" i="2" s="1" a="1"/>
  <c r="BB26" i="2" s="1"/>
  <c r="BA9" i="2"/>
  <c r="BA26" i="2" s="1" a="1"/>
  <c r="BA26" i="2" s="1"/>
  <c r="AZ9" i="2"/>
  <c r="AZ26" i="2" s="1" a="1"/>
  <c r="AZ26" i="2" s="1"/>
  <c r="AY9" i="2"/>
  <c r="AY26" i="2" s="1" a="1"/>
  <c r="AY26" i="2" s="1"/>
  <c r="AX9" i="2"/>
  <c r="AX26" i="2" s="1" a="1"/>
  <c r="AX26" i="2" s="1"/>
  <c r="AW9" i="2"/>
  <c r="AW26" i="2" s="1" a="1"/>
  <c r="AW26" i="2" s="1"/>
  <c r="AV9" i="2"/>
  <c r="AV26" i="2" s="1" a="1"/>
  <c r="AV26" i="2" s="1"/>
  <c r="AU9" i="2"/>
  <c r="AU26" i="2" s="1" a="1"/>
  <c r="AU26" i="2" s="1"/>
  <c r="AT9" i="2"/>
  <c r="AT26" i="2" s="1" a="1"/>
  <c r="AT26" i="2" s="1"/>
  <c r="AS9" i="2"/>
  <c r="AS26" i="2" s="1" a="1"/>
  <c r="AS26" i="2" s="1"/>
  <c r="AR9" i="2"/>
  <c r="AR26" i="2" s="1" a="1"/>
  <c r="AR26" i="2" s="1"/>
  <c r="AQ9" i="2"/>
  <c r="AQ26" i="2" s="1" a="1"/>
  <c r="AQ26" i="2" s="1"/>
  <c r="AP9" i="2"/>
  <c r="AP26" i="2" s="1" a="1"/>
  <c r="AP26" i="2" s="1"/>
  <c r="AO9" i="2"/>
  <c r="AO26" i="2" s="1" a="1"/>
  <c r="AO26" i="2" s="1"/>
  <c r="AN9" i="2"/>
  <c r="AN26" i="2" s="1" a="1"/>
  <c r="AN26" i="2" s="1"/>
  <c r="AM9" i="2"/>
  <c r="AM26" i="2" s="1" a="1"/>
  <c r="AM26" i="2" s="1"/>
  <c r="AL9" i="2"/>
  <c r="AL26" i="2" s="1" a="1"/>
  <c r="AL26" i="2" s="1"/>
  <c r="AK9" i="2"/>
  <c r="AK26" i="2" s="1" a="1"/>
  <c r="AK26" i="2" s="1"/>
  <c r="AJ9" i="2"/>
  <c r="AJ26" i="2" s="1" a="1"/>
  <c r="AJ26" i="2" s="1"/>
  <c r="AI9" i="2"/>
  <c r="AI26" i="2" s="1" a="1"/>
  <c r="AI26" i="2" s="1"/>
  <c r="AH9" i="2"/>
  <c r="AH26" i="2" s="1" a="1"/>
  <c r="AH26" i="2" s="1"/>
  <c r="AG9" i="2"/>
  <c r="AG26" i="2" s="1" a="1"/>
  <c r="AG26" i="2" s="1"/>
  <c r="AF9" i="2"/>
  <c r="AF26" i="2" s="1" a="1"/>
  <c r="AF26" i="2" s="1"/>
  <c r="AE9" i="2"/>
  <c r="AE26" i="2" s="1" a="1"/>
  <c r="AE26" i="2" s="1"/>
  <c r="AD9" i="2"/>
  <c r="AD26" i="2" s="1" a="1"/>
  <c r="AD26" i="2" s="1"/>
  <c r="AC9" i="2"/>
  <c r="AC26" i="2" s="1" a="1"/>
  <c r="AC26" i="2" s="1"/>
  <c r="AB9" i="2"/>
  <c r="AB26" i="2" s="1" a="1"/>
  <c r="AB26" i="2" s="1"/>
  <c r="AA9" i="2"/>
  <c r="AA26" i="2" s="1" a="1"/>
  <c r="AA26" i="2" s="1"/>
  <c r="Z9" i="2"/>
  <c r="Z26" i="2" s="1" a="1"/>
  <c r="Z26" i="2" s="1"/>
  <c r="Y9" i="2"/>
  <c r="Y26" i="2" s="1" a="1"/>
  <c r="Y26" i="2" s="1"/>
  <c r="X9" i="2"/>
  <c r="X26" i="2" s="1" a="1"/>
  <c r="X26" i="2" s="1"/>
  <c r="W9" i="2"/>
  <c r="W26" i="2" s="1" a="1"/>
  <c r="W26" i="2" s="1"/>
  <c r="V9" i="2"/>
  <c r="V26" i="2" s="1" a="1"/>
  <c r="V26" i="2" s="1"/>
  <c r="U9" i="2"/>
  <c r="U26" i="2" s="1" a="1"/>
  <c r="U26" i="2" s="1"/>
  <c r="BP8" i="2"/>
  <c r="BP25" i="2" s="1" a="1"/>
  <c r="BP25" i="2" s="1"/>
  <c r="BO8" i="2"/>
  <c r="BO25" i="2" s="1" a="1"/>
  <c r="BO25" i="2" s="1"/>
  <c r="BN8" i="2"/>
  <c r="BN25" i="2" s="1" a="1"/>
  <c r="BN25" i="2" s="1"/>
  <c r="BM8" i="2"/>
  <c r="BM25" i="2" s="1" a="1"/>
  <c r="BM25" i="2" s="1"/>
  <c r="BL8" i="2"/>
  <c r="BL25" i="2" s="1" a="1"/>
  <c r="BL25" i="2" s="1"/>
  <c r="BK8" i="2"/>
  <c r="BK25" i="2" s="1" a="1"/>
  <c r="BK25" i="2" s="1"/>
  <c r="BJ8" i="2"/>
  <c r="BJ25" i="2" s="1" a="1"/>
  <c r="BJ25" i="2" s="1"/>
  <c r="BI8" i="2"/>
  <c r="BI25" i="2" s="1" a="1"/>
  <c r="BI25" i="2" s="1"/>
  <c r="BH8" i="2"/>
  <c r="BH25" i="2" s="1" a="1"/>
  <c r="BH25" i="2" s="1"/>
  <c r="BG8" i="2"/>
  <c r="BG25" i="2" s="1" a="1"/>
  <c r="BG25" i="2" s="1"/>
  <c r="BF8" i="2"/>
  <c r="BF25" i="2" s="1" a="1"/>
  <c r="BF25" i="2" s="1"/>
  <c r="BE8" i="2"/>
  <c r="BE25" i="2" s="1" a="1"/>
  <c r="BE25" i="2" s="1"/>
  <c r="BD8" i="2"/>
  <c r="BD25" i="2" s="1" a="1"/>
  <c r="BD25" i="2" s="1"/>
  <c r="BC8" i="2"/>
  <c r="BC25" i="2" s="1" a="1"/>
  <c r="BC25" i="2" s="1"/>
  <c r="BB8" i="2"/>
  <c r="BB25" i="2" s="1" a="1"/>
  <c r="BB25" i="2" s="1"/>
  <c r="BA8" i="2"/>
  <c r="BA25" i="2" s="1" a="1"/>
  <c r="BA25" i="2" s="1"/>
  <c r="AZ8" i="2"/>
  <c r="AZ25" i="2" s="1" a="1"/>
  <c r="AZ25" i="2" s="1"/>
  <c r="AY8" i="2"/>
  <c r="AY25" i="2" s="1" a="1"/>
  <c r="AY25" i="2" s="1"/>
  <c r="AX8" i="2"/>
  <c r="AX25" i="2" s="1" a="1"/>
  <c r="AX25" i="2" s="1"/>
  <c r="AW8" i="2"/>
  <c r="AW25" i="2" s="1" a="1"/>
  <c r="AW25" i="2" s="1"/>
  <c r="AV8" i="2"/>
  <c r="AV25" i="2" s="1" a="1"/>
  <c r="AV25" i="2" s="1"/>
  <c r="AU8" i="2"/>
  <c r="AU25" i="2" s="1" a="1"/>
  <c r="AU25" i="2" s="1"/>
  <c r="AT8" i="2"/>
  <c r="AT25" i="2" s="1" a="1"/>
  <c r="AT25" i="2" s="1"/>
  <c r="AS8" i="2"/>
  <c r="AS25" i="2" s="1" a="1"/>
  <c r="AS25" i="2" s="1"/>
  <c r="AR8" i="2"/>
  <c r="AR25" i="2" s="1" a="1"/>
  <c r="AR25" i="2" s="1"/>
  <c r="AQ8" i="2"/>
  <c r="AQ25" i="2" s="1" a="1"/>
  <c r="AQ25" i="2" s="1"/>
  <c r="AP8" i="2"/>
  <c r="AP25" i="2" s="1" a="1"/>
  <c r="AP25" i="2" s="1"/>
  <c r="AO8" i="2"/>
  <c r="AO25" i="2" s="1" a="1"/>
  <c r="AO25" i="2" s="1"/>
  <c r="AN8" i="2"/>
  <c r="AN25" i="2" s="1" a="1"/>
  <c r="AN25" i="2" s="1"/>
  <c r="AM8" i="2"/>
  <c r="AM25" i="2" s="1" a="1"/>
  <c r="AM25" i="2" s="1"/>
  <c r="AL8" i="2"/>
  <c r="AL25" i="2" s="1" a="1"/>
  <c r="AL25" i="2" s="1"/>
  <c r="AK8" i="2"/>
  <c r="AK25" i="2" s="1" a="1"/>
  <c r="AK25" i="2" s="1"/>
  <c r="AJ8" i="2"/>
  <c r="AJ25" i="2" s="1" a="1"/>
  <c r="AJ25" i="2" s="1"/>
  <c r="AI8" i="2"/>
  <c r="AI25" i="2" s="1" a="1"/>
  <c r="AI25" i="2" s="1"/>
  <c r="AH8" i="2"/>
  <c r="AH25" i="2" s="1" a="1"/>
  <c r="AH25" i="2" s="1"/>
  <c r="AG8" i="2"/>
  <c r="AG25" i="2" s="1" a="1"/>
  <c r="AG25" i="2" s="1"/>
  <c r="AF8" i="2"/>
  <c r="AF25" i="2" s="1" a="1"/>
  <c r="AF25" i="2" s="1"/>
  <c r="AE8" i="2"/>
  <c r="AE25" i="2" s="1" a="1"/>
  <c r="AE25" i="2" s="1"/>
  <c r="AD8" i="2"/>
  <c r="AD25" i="2" s="1" a="1"/>
  <c r="AD25" i="2" s="1"/>
  <c r="AC8" i="2"/>
  <c r="AC25" i="2" s="1" a="1"/>
  <c r="AC25" i="2" s="1"/>
  <c r="AB8" i="2"/>
  <c r="AB25" i="2" s="1" a="1"/>
  <c r="AB25" i="2" s="1"/>
  <c r="AA8" i="2"/>
  <c r="AA25" i="2" s="1" a="1"/>
  <c r="AA25" i="2" s="1"/>
  <c r="Z8" i="2"/>
  <c r="Z25" i="2" s="1" a="1"/>
  <c r="Z25" i="2" s="1"/>
  <c r="Y8" i="2"/>
  <c r="Y25" i="2" s="1" a="1"/>
  <c r="Y25" i="2" s="1"/>
  <c r="X8" i="2"/>
  <c r="X25" i="2" s="1" a="1"/>
  <c r="X25" i="2" s="1"/>
  <c r="W8" i="2"/>
  <c r="W25" i="2" s="1" a="1"/>
  <c r="W25" i="2" s="1"/>
  <c r="V8" i="2"/>
  <c r="V25" i="2" s="1" a="1"/>
  <c r="V25" i="2" s="1"/>
  <c r="U8" i="2"/>
  <c r="U25" i="2" s="1" a="1"/>
  <c r="U25" i="2" s="1"/>
  <c r="BP7" i="2"/>
  <c r="BP24" i="2" s="1" a="1"/>
  <c r="BP24" i="2" s="1"/>
  <c r="BO7" i="2"/>
  <c r="BO24" i="2" s="1" a="1"/>
  <c r="BO24" i="2" s="1"/>
  <c r="BN7" i="2"/>
  <c r="BN24" i="2" s="1" a="1"/>
  <c r="BN24" i="2" s="1"/>
  <c r="BM7" i="2"/>
  <c r="BM24" i="2" s="1" a="1"/>
  <c r="BM24" i="2" s="1"/>
  <c r="BL7" i="2"/>
  <c r="BL24" i="2" s="1" a="1"/>
  <c r="BL24" i="2" s="1"/>
  <c r="BK7" i="2"/>
  <c r="BK24" i="2" s="1" a="1"/>
  <c r="BK24" i="2" s="1"/>
  <c r="BJ7" i="2"/>
  <c r="BJ24" i="2" s="1" a="1"/>
  <c r="BJ24" i="2" s="1"/>
  <c r="BI7" i="2"/>
  <c r="BI24" i="2" s="1" a="1"/>
  <c r="BI24" i="2" s="1"/>
  <c r="BH7" i="2"/>
  <c r="BH24" i="2" s="1" a="1"/>
  <c r="BH24" i="2" s="1"/>
  <c r="BG7" i="2"/>
  <c r="BG24" i="2" s="1" a="1"/>
  <c r="BG24" i="2" s="1"/>
  <c r="BF7" i="2"/>
  <c r="BF24" i="2" s="1" a="1"/>
  <c r="BF24" i="2" s="1"/>
  <c r="BE7" i="2"/>
  <c r="BE24" i="2" s="1" a="1"/>
  <c r="BE24" i="2" s="1"/>
  <c r="BD7" i="2"/>
  <c r="BD24" i="2" s="1" a="1"/>
  <c r="BD24" i="2" s="1"/>
  <c r="BC7" i="2"/>
  <c r="BC24" i="2" s="1" a="1"/>
  <c r="BC24" i="2" s="1"/>
  <c r="BB7" i="2"/>
  <c r="BB24" i="2" s="1" a="1"/>
  <c r="BB24" i="2" s="1"/>
  <c r="BA7" i="2"/>
  <c r="BA24" i="2" s="1" a="1"/>
  <c r="BA24" i="2" s="1"/>
  <c r="AZ7" i="2"/>
  <c r="AZ24" i="2" s="1" a="1"/>
  <c r="AZ24" i="2" s="1"/>
  <c r="AY7" i="2"/>
  <c r="AY24" i="2" s="1" a="1"/>
  <c r="AY24" i="2" s="1"/>
  <c r="AX7" i="2"/>
  <c r="AX24" i="2" s="1" a="1"/>
  <c r="AX24" i="2" s="1"/>
  <c r="AW7" i="2"/>
  <c r="AW24" i="2" s="1" a="1"/>
  <c r="AW24" i="2" s="1"/>
  <c r="AV7" i="2"/>
  <c r="AV24" i="2" s="1" a="1"/>
  <c r="AV24" i="2" s="1"/>
  <c r="AU7" i="2"/>
  <c r="AU24" i="2" s="1" a="1"/>
  <c r="AU24" i="2" s="1"/>
  <c r="AT7" i="2"/>
  <c r="AT24" i="2" s="1" a="1"/>
  <c r="AT24" i="2" s="1"/>
  <c r="AS7" i="2"/>
  <c r="AS24" i="2" s="1" a="1"/>
  <c r="AS24" i="2" s="1"/>
  <c r="AR7" i="2"/>
  <c r="AR24" i="2" s="1" a="1"/>
  <c r="AR24" i="2" s="1"/>
  <c r="AQ7" i="2"/>
  <c r="AQ24" i="2" s="1" a="1"/>
  <c r="AQ24" i="2" s="1"/>
  <c r="AP7" i="2"/>
  <c r="AP24" i="2" s="1" a="1"/>
  <c r="AP24" i="2" s="1"/>
  <c r="AO7" i="2"/>
  <c r="AO24" i="2" s="1" a="1"/>
  <c r="AO24" i="2" s="1"/>
  <c r="AN7" i="2"/>
  <c r="AN24" i="2" s="1" a="1"/>
  <c r="AN24" i="2" s="1"/>
  <c r="AM7" i="2"/>
  <c r="AM24" i="2" s="1" a="1"/>
  <c r="AM24" i="2" s="1"/>
  <c r="AL7" i="2"/>
  <c r="AL24" i="2" s="1" a="1"/>
  <c r="AL24" i="2" s="1"/>
  <c r="AK7" i="2"/>
  <c r="AK24" i="2" s="1" a="1"/>
  <c r="AK24" i="2" s="1"/>
  <c r="AJ7" i="2"/>
  <c r="AJ24" i="2" s="1" a="1"/>
  <c r="AJ24" i="2" s="1"/>
  <c r="AI7" i="2"/>
  <c r="AI24" i="2" s="1" a="1"/>
  <c r="AI24" i="2" s="1"/>
  <c r="AH7" i="2"/>
  <c r="AH24" i="2" s="1" a="1"/>
  <c r="AH24" i="2" s="1"/>
  <c r="AG7" i="2"/>
  <c r="AG24" i="2" s="1" a="1"/>
  <c r="AG24" i="2" s="1"/>
  <c r="AF7" i="2"/>
  <c r="AF24" i="2" s="1" a="1"/>
  <c r="AF24" i="2" s="1"/>
  <c r="AE7" i="2"/>
  <c r="AE24" i="2" s="1" a="1"/>
  <c r="AE24" i="2" s="1"/>
  <c r="AD7" i="2"/>
  <c r="AD24" i="2" s="1" a="1"/>
  <c r="AD24" i="2" s="1"/>
  <c r="AC7" i="2"/>
  <c r="AC24" i="2" s="1" a="1"/>
  <c r="AC24" i="2" s="1"/>
  <c r="AB7" i="2"/>
  <c r="AB24" i="2" s="1" a="1"/>
  <c r="AB24" i="2" s="1"/>
  <c r="AA7" i="2"/>
  <c r="AA24" i="2" s="1" a="1"/>
  <c r="AA24" i="2" s="1"/>
  <c r="Z7" i="2"/>
  <c r="Z24" i="2" s="1" a="1"/>
  <c r="Z24" i="2" s="1"/>
  <c r="Y7" i="2"/>
  <c r="Y24" i="2" s="1" a="1"/>
  <c r="Y24" i="2" s="1"/>
  <c r="X7" i="2"/>
  <c r="X24" i="2" s="1" a="1"/>
  <c r="X24" i="2" s="1"/>
  <c r="W7" i="2"/>
  <c r="W24" i="2" s="1" a="1"/>
  <c r="W24" i="2" s="1"/>
  <c r="V7" i="2"/>
  <c r="V24" i="2" s="1" a="1"/>
  <c r="V24" i="2" s="1"/>
  <c r="U7" i="2"/>
  <c r="U24" i="2" s="1" a="1"/>
  <c r="U24" i="2" s="1"/>
  <c r="BP6" i="2"/>
  <c r="BP23" i="2" s="1" a="1"/>
  <c r="BP23" i="2" s="1"/>
  <c r="BO6" i="2"/>
  <c r="BO23" i="2" s="1" a="1"/>
  <c r="BO23" i="2" s="1"/>
  <c r="BN6" i="2"/>
  <c r="BN23" i="2" s="1" a="1"/>
  <c r="BN23" i="2" s="1"/>
  <c r="BM6" i="2"/>
  <c r="BM23" i="2" s="1" a="1"/>
  <c r="BM23" i="2" s="1"/>
  <c r="BL6" i="2"/>
  <c r="BL23" i="2" s="1" a="1"/>
  <c r="BL23" i="2" s="1"/>
  <c r="BK6" i="2"/>
  <c r="BK23" i="2" s="1" a="1"/>
  <c r="BK23" i="2" s="1"/>
  <c r="BJ6" i="2"/>
  <c r="BJ23" i="2" s="1" a="1"/>
  <c r="BJ23" i="2" s="1"/>
  <c r="BI6" i="2"/>
  <c r="BI23" i="2" s="1" a="1"/>
  <c r="BI23" i="2" s="1"/>
  <c r="BH6" i="2"/>
  <c r="BH23" i="2" s="1" a="1"/>
  <c r="BH23" i="2" s="1"/>
  <c r="BG6" i="2"/>
  <c r="BG23" i="2" s="1" a="1"/>
  <c r="BG23" i="2" s="1"/>
  <c r="BF6" i="2"/>
  <c r="BF23" i="2" s="1" a="1"/>
  <c r="BF23" i="2" s="1"/>
  <c r="BE6" i="2"/>
  <c r="BE23" i="2" s="1" a="1"/>
  <c r="BE23" i="2" s="1"/>
  <c r="BD6" i="2"/>
  <c r="BD23" i="2" s="1" a="1"/>
  <c r="BD23" i="2" s="1"/>
  <c r="BC6" i="2"/>
  <c r="BC23" i="2" s="1" a="1"/>
  <c r="BC23" i="2" s="1"/>
  <c r="BB6" i="2"/>
  <c r="BB23" i="2" s="1" a="1"/>
  <c r="BB23" i="2" s="1"/>
  <c r="BA6" i="2"/>
  <c r="BA23" i="2" s="1" a="1"/>
  <c r="BA23" i="2" s="1"/>
  <c r="AZ6" i="2"/>
  <c r="AZ23" i="2" s="1" a="1"/>
  <c r="AZ23" i="2" s="1"/>
  <c r="AY6" i="2"/>
  <c r="AY23" i="2" s="1" a="1"/>
  <c r="AY23" i="2" s="1"/>
  <c r="AX6" i="2"/>
  <c r="AX23" i="2" s="1" a="1"/>
  <c r="AX23" i="2" s="1"/>
  <c r="AW6" i="2"/>
  <c r="AW23" i="2" s="1" a="1"/>
  <c r="AW23" i="2" s="1"/>
  <c r="AV6" i="2"/>
  <c r="AV23" i="2" s="1" a="1"/>
  <c r="AV23" i="2" s="1"/>
  <c r="AU6" i="2"/>
  <c r="AU23" i="2" s="1" a="1"/>
  <c r="AU23" i="2" s="1"/>
  <c r="AT6" i="2"/>
  <c r="AT23" i="2" s="1" a="1"/>
  <c r="AT23" i="2" s="1"/>
  <c r="AS6" i="2"/>
  <c r="AS23" i="2" s="1" a="1"/>
  <c r="AS23" i="2" s="1"/>
  <c r="AR6" i="2"/>
  <c r="AR23" i="2" s="1" a="1"/>
  <c r="AR23" i="2" s="1"/>
  <c r="AQ6" i="2"/>
  <c r="AQ23" i="2" s="1" a="1"/>
  <c r="AQ23" i="2" s="1"/>
  <c r="AP6" i="2"/>
  <c r="AP23" i="2" s="1" a="1"/>
  <c r="AP23" i="2" s="1"/>
  <c r="AO6" i="2"/>
  <c r="AO23" i="2" s="1" a="1"/>
  <c r="AO23" i="2" s="1"/>
  <c r="AN6" i="2"/>
  <c r="AN23" i="2" s="1" a="1"/>
  <c r="AN23" i="2" s="1"/>
  <c r="AM6" i="2"/>
  <c r="AM23" i="2" s="1" a="1"/>
  <c r="AM23" i="2" s="1"/>
  <c r="AL6" i="2"/>
  <c r="AL23" i="2" s="1" a="1"/>
  <c r="AL23" i="2" s="1"/>
  <c r="AK6" i="2"/>
  <c r="AK23" i="2" s="1" a="1"/>
  <c r="AK23" i="2" s="1"/>
  <c r="AJ6" i="2"/>
  <c r="AJ23" i="2" s="1" a="1"/>
  <c r="AJ23" i="2" s="1"/>
  <c r="AI6" i="2"/>
  <c r="AI23" i="2" s="1" a="1"/>
  <c r="AI23" i="2" s="1"/>
  <c r="AH6" i="2"/>
  <c r="AH23" i="2" s="1" a="1"/>
  <c r="AH23" i="2" s="1"/>
  <c r="AG6" i="2"/>
  <c r="AG23" i="2" s="1" a="1"/>
  <c r="AG23" i="2" s="1"/>
  <c r="AF6" i="2"/>
  <c r="AF23" i="2" s="1" a="1"/>
  <c r="AF23" i="2" s="1"/>
  <c r="AE6" i="2"/>
  <c r="AE23" i="2" s="1" a="1"/>
  <c r="AE23" i="2" s="1"/>
  <c r="AD6" i="2"/>
  <c r="AD23" i="2" s="1" a="1"/>
  <c r="AD23" i="2" s="1"/>
  <c r="AC6" i="2"/>
  <c r="AC23" i="2" s="1" a="1"/>
  <c r="AC23" i="2" s="1"/>
  <c r="AB6" i="2"/>
  <c r="AB23" i="2" s="1" a="1"/>
  <c r="AB23" i="2" s="1"/>
  <c r="AA6" i="2"/>
  <c r="AA23" i="2" s="1" a="1"/>
  <c r="AA23" i="2" s="1"/>
  <c r="Z6" i="2"/>
  <c r="Z23" i="2" s="1" a="1"/>
  <c r="Z23" i="2" s="1"/>
  <c r="Y6" i="2"/>
  <c r="Y23" i="2" s="1" a="1"/>
  <c r="Y23" i="2" s="1"/>
  <c r="X6" i="2"/>
  <c r="X23" i="2" s="1" a="1"/>
  <c r="X23" i="2" s="1"/>
  <c r="W6" i="2"/>
  <c r="W23" i="2" s="1" a="1"/>
  <c r="W23" i="2" s="1"/>
  <c r="V6" i="2"/>
  <c r="V23" i="2" s="1" a="1"/>
  <c r="V23" i="2" s="1"/>
  <c r="U6" i="2"/>
  <c r="U23" i="2" s="1" a="1"/>
  <c r="U23" i="2" s="1"/>
  <c r="BP5" i="2"/>
  <c r="BP22" i="2" s="1" a="1"/>
  <c r="BP22" i="2" s="1"/>
  <c r="BO5" i="2"/>
  <c r="BO22" i="2" s="1" a="1"/>
  <c r="BO22" i="2" s="1"/>
  <c r="BN5" i="2"/>
  <c r="BN22" i="2" s="1" a="1"/>
  <c r="BN22" i="2" s="1"/>
  <c r="BM5" i="2"/>
  <c r="BM22" i="2" s="1" a="1"/>
  <c r="BM22" i="2" s="1"/>
  <c r="BL5" i="2"/>
  <c r="BL22" i="2" s="1" a="1"/>
  <c r="BL22" i="2" s="1"/>
  <c r="BK5" i="2"/>
  <c r="BK22" i="2" s="1" a="1"/>
  <c r="BK22" i="2" s="1"/>
  <c r="BJ5" i="2"/>
  <c r="BJ22" i="2" s="1" a="1"/>
  <c r="BJ22" i="2" s="1"/>
  <c r="BI5" i="2"/>
  <c r="BI22" i="2" s="1" a="1"/>
  <c r="BI22" i="2" s="1"/>
  <c r="BH5" i="2"/>
  <c r="BH22" i="2" s="1" a="1"/>
  <c r="BH22" i="2" s="1"/>
  <c r="BG5" i="2"/>
  <c r="BG22" i="2" s="1" a="1"/>
  <c r="BG22" i="2" s="1"/>
  <c r="BF5" i="2"/>
  <c r="BF22" i="2" s="1" a="1"/>
  <c r="BF22" i="2" s="1"/>
  <c r="BE5" i="2"/>
  <c r="BE22" i="2" s="1" a="1"/>
  <c r="BE22" i="2" s="1"/>
  <c r="BD5" i="2"/>
  <c r="BD22" i="2" s="1" a="1"/>
  <c r="BD22" i="2" s="1"/>
  <c r="BC5" i="2"/>
  <c r="BC22" i="2" s="1" a="1"/>
  <c r="BC22" i="2" s="1"/>
  <c r="BB5" i="2"/>
  <c r="BB22" i="2" s="1" a="1"/>
  <c r="BB22" i="2" s="1"/>
  <c r="BA5" i="2"/>
  <c r="BA22" i="2" s="1" a="1"/>
  <c r="BA22" i="2" s="1"/>
  <c r="AZ5" i="2"/>
  <c r="AZ22" i="2" s="1" a="1"/>
  <c r="AZ22" i="2" s="1"/>
  <c r="AY5" i="2"/>
  <c r="AY22" i="2" s="1" a="1"/>
  <c r="AY22" i="2" s="1"/>
  <c r="AX5" i="2"/>
  <c r="AX22" i="2" s="1" a="1"/>
  <c r="AX22" i="2" s="1"/>
  <c r="AW5" i="2"/>
  <c r="AW22" i="2" s="1" a="1"/>
  <c r="AW22" i="2" s="1"/>
  <c r="AV5" i="2"/>
  <c r="AV22" i="2" s="1" a="1"/>
  <c r="AV22" i="2" s="1"/>
  <c r="AU5" i="2"/>
  <c r="AU22" i="2" s="1" a="1"/>
  <c r="AU22" i="2" s="1"/>
  <c r="AT5" i="2"/>
  <c r="AT22" i="2" s="1" a="1"/>
  <c r="AT22" i="2" s="1"/>
  <c r="AS5" i="2"/>
  <c r="AS22" i="2" s="1" a="1"/>
  <c r="AS22" i="2" s="1"/>
  <c r="AR5" i="2"/>
  <c r="AR22" i="2" s="1" a="1"/>
  <c r="AR22" i="2" s="1"/>
  <c r="AQ5" i="2"/>
  <c r="AQ22" i="2" s="1" a="1"/>
  <c r="AQ22" i="2" s="1"/>
  <c r="AP5" i="2"/>
  <c r="AP22" i="2" s="1" a="1"/>
  <c r="AP22" i="2" s="1"/>
  <c r="AO5" i="2"/>
  <c r="AO22" i="2" s="1" a="1"/>
  <c r="AO22" i="2" s="1"/>
  <c r="AN5" i="2"/>
  <c r="AN22" i="2" s="1" a="1"/>
  <c r="AN22" i="2" s="1"/>
  <c r="AM5" i="2"/>
  <c r="AM22" i="2" s="1" a="1"/>
  <c r="AM22" i="2" s="1"/>
  <c r="AL5" i="2"/>
  <c r="AL22" i="2" s="1" a="1"/>
  <c r="AL22" i="2" s="1"/>
  <c r="AK5" i="2"/>
  <c r="AK22" i="2" s="1" a="1"/>
  <c r="AK22" i="2" s="1"/>
  <c r="AJ5" i="2"/>
  <c r="AJ22" i="2" s="1" a="1"/>
  <c r="AJ22" i="2" s="1"/>
  <c r="AI5" i="2"/>
  <c r="AI22" i="2" s="1" a="1"/>
  <c r="AI22" i="2" s="1"/>
  <c r="AH5" i="2"/>
  <c r="AH22" i="2" s="1" a="1"/>
  <c r="AH22" i="2" s="1"/>
  <c r="AG5" i="2"/>
  <c r="AG22" i="2" s="1" a="1"/>
  <c r="AG22" i="2" s="1"/>
  <c r="AF5" i="2"/>
  <c r="AF22" i="2" s="1" a="1"/>
  <c r="AF22" i="2" s="1"/>
  <c r="AE5" i="2"/>
  <c r="AE22" i="2" s="1" a="1"/>
  <c r="AE22" i="2" s="1"/>
  <c r="AD5" i="2"/>
  <c r="AD22" i="2" s="1" a="1"/>
  <c r="AD22" i="2" s="1"/>
  <c r="AC5" i="2"/>
  <c r="AC22" i="2" s="1" a="1"/>
  <c r="AC22" i="2" s="1"/>
  <c r="AB5" i="2"/>
  <c r="AB22" i="2" s="1" a="1"/>
  <c r="AB22" i="2" s="1"/>
  <c r="AA5" i="2"/>
  <c r="AA22" i="2" s="1" a="1"/>
  <c r="AA22" i="2" s="1"/>
  <c r="Z5" i="2"/>
  <c r="Z22" i="2" s="1" a="1"/>
  <c r="Z22" i="2" s="1"/>
  <c r="Y5" i="2"/>
  <c r="Y22" i="2" s="1" a="1"/>
  <c r="Y22" i="2" s="1"/>
  <c r="X5" i="2"/>
  <c r="X22" i="2" s="1" a="1"/>
  <c r="X22" i="2" s="1"/>
  <c r="W5" i="2"/>
  <c r="W22" i="2" s="1" a="1"/>
  <c r="W22" i="2" s="1"/>
  <c r="V5" i="2"/>
  <c r="V22" i="2" s="1" a="1"/>
  <c r="V22" i="2" s="1"/>
  <c r="U5" i="2"/>
  <c r="U22" i="2" s="1" a="1"/>
  <c r="U22" i="2" s="1"/>
  <c r="P18" i="2"/>
  <c r="O18" i="2"/>
  <c r="N18" i="2"/>
  <c r="M18" i="2"/>
  <c r="L18" i="2"/>
  <c r="K18" i="2"/>
  <c r="J18" i="2"/>
  <c r="I18" i="2"/>
  <c r="H18" i="2"/>
  <c r="G18" i="2"/>
  <c r="F18" i="2"/>
  <c r="E18" i="2"/>
  <c r="P17" i="2"/>
  <c r="O17" i="2"/>
  <c r="N17" i="2"/>
  <c r="M17" i="2"/>
  <c r="L17" i="2"/>
  <c r="K17" i="2"/>
  <c r="J17" i="2"/>
  <c r="I17" i="2"/>
  <c r="H17" i="2"/>
  <c r="G17" i="2"/>
  <c r="F17" i="2"/>
  <c r="E17" i="2"/>
  <c r="P16" i="2"/>
  <c r="O16" i="2"/>
  <c r="N16" i="2"/>
  <c r="M16" i="2"/>
  <c r="L16" i="2"/>
  <c r="K16" i="2"/>
  <c r="J16" i="2"/>
  <c r="I16" i="2"/>
  <c r="H16" i="2"/>
  <c r="G16" i="2"/>
  <c r="F16" i="2"/>
  <c r="E16" i="2"/>
  <c r="P15" i="2"/>
  <c r="O15" i="2"/>
  <c r="N15" i="2"/>
  <c r="M15" i="2"/>
  <c r="L15" i="2"/>
  <c r="K15" i="2"/>
  <c r="J15" i="2"/>
  <c r="I15" i="2"/>
  <c r="H15" i="2"/>
  <c r="G15" i="2"/>
  <c r="F15" i="2"/>
  <c r="E15" i="2"/>
  <c r="P14" i="2"/>
  <c r="O14" i="2"/>
  <c r="N14" i="2"/>
  <c r="M14" i="2"/>
  <c r="L14" i="2"/>
  <c r="K14" i="2"/>
  <c r="J14" i="2"/>
  <c r="I14" i="2"/>
  <c r="H14" i="2"/>
  <c r="G14" i="2"/>
  <c r="F14" i="2"/>
  <c r="E14" i="2"/>
  <c r="P13" i="2"/>
  <c r="O13" i="2"/>
  <c r="N13" i="2"/>
  <c r="M13" i="2"/>
  <c r="L13" i="2"/>
  <c r="K13" i="2"/>
  <c r="J13" i="2"/>
  <c r="I13" i="2"/>
  <c r="H13" i="2"/>
  <c r="G13" i="2"/>
  <c r="F13" i="2"/>
  <c r="E13" i="2"/>
  <c r="P12" i="2"/>
  <c r="P29" i="2" s="1" a="1"/>
  <c r="P29" i="2" s="1"/>
  <c r="O12" i="2"/>
  <c r="O29" i="2" s="1" a="1"/>
  <c r="O29" i="2" s="1"/>
  <c r="N12" i="2"/>
  <c r="N29" i="2" s="1" a="1"/>
  <c r="N29" i="2" s="1"/>
  <c r="M12" i="2"/>
  <c r="M29" i="2" s="1" a="1"/>
  <c r="M29" i="2" s="1"/>
  <c r="L12" i="2"/>
  <c r="L29" i="2" s="1" a="1"/>
  <c r="L29" i="2" s="1"/>
  <c r="K12" i="2"/>
  <c r="K29" i="2" s="1" a="1"/>
  <c r="K29" i="2" s="1"/>
  <c r="J12" i="2"/>
  <c r="J29" i="2" s="1" a="1"/>
  <c r="J29" i="2" s="1"/>
  <c r="I12" i="2"/>
  <c r="I29" i="2" s="1" a="1"/>
  <c r="I29" i="2" s="1"/>
  <c r="H12" i="2"/>
  <c r="H29" i="2" s="1" a="1"/>
  <c r="H29" i="2" s="1"/>
  <c r="G12" i="2"/>
  <c r="G29" i="2" s="1" a="1"/>
  <c r="G29" i="2" s="1"/>
  <c r="F12" i="2"/>
  <c r="F29" i="2" s="1" a="1"/>
  <c r="F29" i="2" s="1"/>
  <c r="E12" i="2"/>
  <c r="E29" i="2" s="1" a="1"/>
  <c r="E29" i="2" s="1"/>
  <c r="P11" i="2"/>
  <c r="P28" i="2" s="1" a="1"/>
  <c r="P28" i="2" s="1"/>
  <c r="O11" i="2"/>
  <c r="O28" i="2" s="1" a="1"/>
  <c r="O28" i="2" s="1"/>
  <c r="N11" i="2"/>
  <c r="N28" i="2" s="1" a="1"/>
  <c r="N28" i="2" s="1"/>
  <c r="M11" i="2"/>
  <c r="M28" i="2" s="1" a="1"/>
  <c r="M28" i="2" s="1"/>
  <c r="L11" i="2"/>
  <c r="L28" i="2" s="1" a="1"/>
  <c r="L28" i="2" s="1"/>
  <c r="K11" i="2"/>
  <c r="K28" i="2" s="1" a="1"/>
  <c r="K28" i="2" s="1"/>
  <c r="J11" i="2"/>
  <c r="J28" i="2" s="1" a="1"/>
  <c r="J28" i="2" s="1"/>
  <c r="I11" i="2"/>
  <c r="I28" i="2" s="1" a="1"/>
  <c r="I28" i="2" s="1"/>
  <c r="H11" i="2"/>
  <c r="H28" i="2" s="1" a="1"/>
  <c r="H28" i="2" s="1"/>
  <c r="G11" i="2"/>
  <c r="G28" i="2" s="1" a="1"/>
  <c r="G28" i="2" s="1"/>
  <c r="F11" i="2"/>
  <c r="F28" i="2" s="1" a="1"/>
  <c r="F28" i="2" s="1"/>
  <c r="E11" i="2"/>
  <c r="E28" i="2" s="1" a="1"/>
  <c r="E28" i="2" s="1"/>
  <c r="P10" i="2"/>
  <c r="P27" i="2" s="1" a="1"/>
  <c r="P27" i="2" s="1"/>
  <c r="O10" i="2"/>
  <c r="O27" i="2" s="1" a="1"/>
  <c r="O27" i="2" s="1"/>
  <c r="N10" i="2"/>
  <c r="N27" i="2" s="1" a="1"/>
  <c r="N27" i="2" s="1"/>
  <c r="M10" i="2"/>
  <c r="M27" i="2" s="1" a="1"/>
  <c r="M27" i="2" s="1"/>
  <c r="L10" i="2"/>
  <c r="L27" i="2" s="1" a="1"/>
  <c r="L27" i="2" s="1"/>
  <c r="K10" i="2"/>
  <c r="K27" i="2" s="1" a="1"/>
  <c r="K27" i="2" s="1"/>
  <c r="J10" i="2"/>
  <c r="J27" i="2" s="1" a="1"/>
  <c r="J27" i="2" s="1"/>
  <c r="I10" i="2"/>
  <c r="I27" i="2" s="1" a="1"/>
  <c r="I27" i="2" s="1"/>
  <c r="H10" i="2"/>
  <c r="H27" i="2" s="1" a="1"/>
  <c r="H27" i="2" s="1"/>
  <c r="G10" i="2"/>
  <c r="G27" i="2" s="1" a="1"/>
  <c r="G27" i="2" s="1"/>
  <c r="F10" i="2"/>
  <c r="F27" i="2" s="1" a="1"/>
  <c r="F27" i="2" s="1"/>
  <c r="E10" i="2"/>
  <c r="E27" i="2" s="1" a="1"/>
  <c r="E27" i="2" s="1"/>
  <c r="P9" i="2"/>
  <c r="P26" i="2" s="1" a="1"/>
  <c r="P26" i="2" s="1"/>
  <c r="O9" i="2"/>
  <c r="O26" i="2" s="1" a="1"/>
  <c r="O26" i="2" s="1"/>
  <c r="N9" i="2"/>
  <c r="N26" i="2" s="1" a="1"/>
  <c r="N26" i="2" s="1"/>
  <c r="M9" i="2"/>
  <c r="M26" i="2" s="1" a="1"/>
  <c r="M26" i="2" s="1"/>
  <c r="L9" i="2"/>
  <c r="L26" i="2" s="1" a="1"/>
  <c r="L26" i="2" s="1"/>
  <c r="K9" i="2"/>
  <c r="K26" i="2" s="1" a="1"/>
  <c r="K26" i="2" s="1"/>
  <c r="J9" i="2"/>
  <c r="J26" i="2" s="1" a="1"/>
  <c r="J26" i="2" s="1"/>
  <c r="I9" i="2"/>
  <c r="I26" i="2" s="1" a="1"/>
  <c r="I26" i="2" s="1"/>
  <c r="H9" i="2"/>
  <c r="H26" i="2" s="1" a="1"/>
  <c r="H26" i="2" s="1"/>
  <c r="G9" i="2"/>
  <c r="G26" i="2" s="1" a="1"/>
  <c r="G26" i="2" s="1"/>
  <c r="F9" i="2"/>
  <c r="F26" i="2" s="1" a="1"/>
  <c r="F26" i="2" s="1"/>
  <c r="E9" i="2"/>
  <c r="E26" i="2" s="1" a="1"/>
  <c r="E26" i="2" s="1"/>
  <c r="P8" i="2"/>
  <c r="P25" i="2" s="1" a="1"/>
  <c r="P25" i="2" s="1"/>
  <c r="O8" i="2"/>
  <c r="O25" i="2" s="1" a="1"/>
  <c r="O25" i="2" s="1"/>
  <c r="N8" i="2"/>
  <c r="N25" i="2" s="1" a="1"/>
  <c r="N25" i="2" s="1"/>
  <c r="M8" i="2"/>
  <c r="M25" i="2" s="1" a="1"/>
  <c r="M25" i="2" s="1"/>
  <c r="L8" i="2"/>
  <c r="L25" i="2" s="1" a="1"/>
  <c r="L25" i="2" s="1"/>
  <c r="K8" i="2"/>
  <c r="K25" i="2" s="1" a="1"/>
  <c r="K25" i="2" s="1"/>
  <c r="J8" i="2"/>
  <c r="J25" i="2" s="1" a="1"/>
  <c r="J25" i="2" s="1"/>
  <c r="I8" i="2"/>
  <c r="I25" i="2" s="1" a="1"/>
  <c r="I25" i="2" s="1"/>
  <c r="H8" i="2"/>
  <c r="H25" i="2" s="1" a="1"/>
  <c r="H25" i="2" s="1"/>
  <c r="G8" i="2"/>
  <c r="G25" i="2" s="1" a="1"/>
  <c r="G25" i="2" s="1"/>
  <c r="F8" i="2"/>
  <c r="F25" i="2" s="1" a="1"/>
  <c r="F25" i="2" s="1"/>
  <c r="E8" i="2"/>
  <c r="E25" i="2" s="1" a="1"/>
  <c r="E25" i="2" s="1"/>
  <c r="P7" i="2"/>
  <c r="P24" i="2" s="1" a="1"/>
  <c r="P24" i="2" s="1"/>
  <c r="O7" i="2"/>
  <c r="O24" i="2" s="1" a="1"/>
  <c r="O24" i="2" s="1"/>
  <c r="N7" i="2"/>
  <c r="N24" i="2" s="1" a="1"/>
  <c r="N24" i="2" s="1"/>
  <c r="M7" i="2"/>
  <c r="M24" i="2" s="1" a="1"/>
  <c r="M24" i="2" s="1"/>
  <c r="L7" i="2"/>
  <c r="L24" i="2" s="1" a="1"/>
  <c r="L24" i="2" s="1"/>
  <c r="K7" i="2"/>
  <c r="K24" i="2" s="1" a="1"/>
  <c r="K24" i="2" s="1"/>
  <c r="J7" i="2"/>
  <c r="J24" i="2" s="1" a="1"/>
  <c r="J24" i="2" s="1"/>
  <c r="I7" i="2"/>
  <c r="I24" i="2" s="1" a="1"/>
  <c r="I24" i="2" s="1"/>
  <c r="H7" i="2"/>
  <c r="H24" i="2" s="1" a="1"/>
  <c r="H24" i="2" s="1"/>
  <c r="G7" i="2"/>
  <c r="G24" i="2" s="1" a="1"/>
  <c r="G24" i="2" s="1"/>
  <c r="F7" i="2"/>
  <c r="F24" i="2" s="1" a="1"/>
  <c r="F24" i="2" s="1"/>
  <c r="E7" i="2"/>
  <c r="E24" i="2" s="1" a="1"/>
  <c r="E24" i="2" s="1"/>
  <c r="P6" i="2"/>
  <c r="P23" i="2" s="1" a="1"/>
  <c r="P23" i="2" s="1"/>
  <c r="O6" i="2"/>
  <c r="O23" i="2" s="1" a="1"/>
  <c r="O23" i="2" s="1"/>
  <c r="N6" i="2"/>
  <c r="N23" i="2" s="1" a="1"/>
  <c r="N23" i="2" s="1"/>
  <c r="M6" i="2"/>
  <c r="M23" i="2" s="1" a="1"/>
  <c r="M23" i="2" s="1"/>
  <c r="L6" i="2"/>
  <c r="L23" i="2" s="1" a="1"/>
  <c r="L23" i="2" s="1"/>
  <c r="K6" i="2"/>
  <c r="K23" i="2" s="1" a="1"/>
  <c r="K23" i="2" s="1"/>
  <c r="J6" i="2"/>
  <c r="J23" i="2" s="1" a="1"/>
  <c r="J23" i="2" s="1"/>
  <c r="I6" i="2"/>
  <c r="I23" i="2" s="1" a="1"/>
  <c r="I23" i="2" s="1"/>
  <c r="H6" i="2"/>
  <c r="H23" i="2" s="1" a="1"/>
  <c r="H23" i="2" s="1"/>
  <c r="G6" i="2"/>
  <c r="G23" i="2" s="1" a="1"/>
  <c r="G23" i="2" s="1"/>
  <c r="F6" i="2"/>
  <c r="F23" i="2" s="1" a="1"/>
  <c r="F23" i="2" s="1"/>
  <c r="E6" i="2"/>
  <c r="E23" i="2" s="1" a="1"/>
  <c r="E23" i="2" s="1"/>
  <c r="P5" i="2"/>
  <c r="P22" i="2" s="1" a="1"/>
  <c r="P22" i="2" s="1"/>
  <c r="O5" i="2"/>
  <c r="O22" i="2" s="1" a="1"/>
  <c r="O22" i="2" s="1"/>
  <c r="N5" i="2"/>
  <c r="N22" i="2" s="1" a="1"/>
  <c r="N22" i="2" s="1"/>
  <c r="M5" i="2"/>
  <c r="M22" i="2" s="1" a="1"/>
  <c r="M22" i="2" s="1"/>
  <c r="L5" i="2"/>
  <c r="L22" i="2" s="1" a="1"/>
  <c r="L22" i="2" s="1"/>
  <c r="K5" i="2"/>
  <c r="K22" i="2" s="1" a="1"/>
  <c r="K22" i="2" s="1"/>
  <c r="J5" i="2"/>
  <c r="J22" i="2" s="1" a="1"/>
  <c r="J22" i="2" s="1"/>
  <c r="I5" i="2"/>
  <c r="I22" i="2" s="1" a="1"/>
  <c r="I22" i="2" s="1"/>
  <c r="H5" i="2"/>
  <c r="H22" i="2" s="1" a="1"/>
  <c r="H22" i="2" s="1"/>
  <c r="G5" i="2"/>
  <c r="G22" i="2" s="1" a="1"/>
  <c r="G22" i="2" s="1"/>
  <c r="F5" i="2"/>
  <c r="F22" i="2" s="1" a="1"/>
  <c r="F22" i="2" s="1"/>
  <c r="E5" i="2"/>
  <c r="E22" i="2" s="1" a="1"/>
  <c r="E22" i="2" s="1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X4" i="2"/>
  <c r="W4" i="2"/>
  <c r="V4" i="2"/>
  <c r="U4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" i="2"/>
  <c r="W2" i="2"/>
  <c r="V2" i="2"/>
  <c r="U2" i="2"/>
  <c r="P4" i="2"/>
  <c r="O4" i="2"/>
  <c r="N4" i="2"/>
  <c r="M4" i="2"/>
  <c r="L4" i="2"/>
  <c r="K4" i="2"/>
  <c r="J4" i="2"/>
  <c r="I4" i="2"/>
  <c r="H4" i="2"/>
  <c r="G4" i="2"/>
  <c r="F4" i="2"/>
  <c r="E4" i="2"/>
  <c r="P2" i="2"/>
  <c r="O2" i="2"/>
  <c r="N2" i="2"/>
  <c r="M2" i="2"/>
  <c r="L2" i="2"/>
  <c r="K2" i="2"/>
  <c r="J2" i="2"/>
  <c r="I2" i="2"/>
  <c r="H2" i="2"/>
  <c r="G2" i="2"/>
  <c r="F2" i="2"/>
  <c r="E2" i="2"/>
  <c r="Q22" i="2" l="1"/>
  <c r="Q23" i="2"/>
  <c r="U19" i="2"/>
  <c r="AC19" i="2"/>
  <c r="AK19" i="2"/>
  <c r="AS19" i="2"/>
  <c r="BA19" i="2"/>
  <c r="BI19" i="2"/>
  <c r="U20" i="2"/>
  <c r="AC20" i="2"/>
  <c r="AK20" i="2"/>
  <c r="AS20" i="2"/>
  <c r="BA20" i="2"/>
  <c r="BI20" i="2"/>
  <c r="U21" i="2"/>
  <c r="AC21" i="2"/>
  <c r="AK21" i="2"/>
  <c r="AS21" i="2"/>
  <c r="BA21" i="2"/>
  <c r="BI21" i="2"/>
  <c r="V19" i="2"/>
  <c r="AD19" i="2"/>
  <c r="AL19" i="2"/>
  <c r="AT19" i="2"/>
  <c r="BB19" i="2"/>
  <c r="BJ19" i="2"/>
  <c r="V20" i="2"/>
  <c r="AD20" i="2"/>
  <c r="AL20" i="2"/>
  <c r="AT20" i="2"/>
  <c r="BB20" i="2"/>
  <c r="BJ20" i="2"/>
  <c r="V21" i="2"/>
  <c r="AD21" i="2"/>
  <c r="AL21" i="2"/>
  <c r="AT21" i="2"/>
  <c r="BB21" i="2"/>
  <c r="BJ21" i="2"/>
  <c r="W19" i="2"/>
  <c r="AE19" i="2"/>
  <c r="AM19" i="2"/>
  <c r="AU19" i="2"/>
  <c r="BC19" i="2"/>
  <c r="BK19" i="2"/>
  <c r="W20" i="2"/>
  <c r="AE20" i="2"/>
  <c r="AM20" i="2"/>
  <c r="AU20" i="2"/>
  <c r="BC20" i="2"/>
  <c r="BK20" i="2"/>
  <c r="W21" i="2"/>
  <c r="AE21" i="2"/>
  <c r="AM21" i="2"/>
  <c r="AU21" i="2"/>
  <c r="BC21" i="2"/>
  <c r="BK21" i="2"/>
  <c r="X19" i="2"/>
  <c r="AF19" i="2"/>
  <c r="AN19" i="2"/>
  <c r="AV19" i="2"/>
  <c r="BD19" i="2"/>
  <c r="BL19" i="2"/>
  <c r="X20" i="2"/>
  <c r="AF20" i="2"/>
  <c r="AN20" i="2"/>
  <c r="AV20" i="2"/>
  <c r="BD20" i="2"/>
  <c r="BL20" i="2"/>
  <c r="X21" i="2"/>
  <c r="AF21" i="2"/>
  <c r="AN21" i="2"/>
  <c r="AV21" i="2"/>
  <c r="BD21" i="2"/>
  <c r="BL21" i="2"/>
  <c r="Y19" i="2"/>
  <c r="AG19" i="2"/>
  <c r="AO19" i="2"/>
  <c r="AW19" i="2"/>
  <c r="BE19" i="2"/>
  <c r="BM19" i="2"/>
  <c r="Y20" i="2"/>
  <c r="AG20" i="2"/>
  <c r="AO20" i="2"/>
  <c r="AW20" i="2"/>
  <c r="BE20" i="2"/>
  <c r="BM20" i="2"/>
  <c r="Y21" i="2"/>
  <c r="AG21" i="2"/>
  <c r="AO21" i="2"/>
  <c r="AW21" i="2"/>
  <c r="BE21" i="2"/>
  <c r="BM21" i="2"/>
  <c r="Z19" i="2"/>
  <c r="AH19" i="2"/>
  <c r="AP19" i="2"/>
  <c r="AX19" i="2"/>
  <c r="BF19" i="2"/>
  <c r="BN19" i="2"/>
  <c r="Z20" i="2"/>
  <c r="AH20" i="2"/>
  <c r="AP20" i="2"/>
  <c r="AX20" i="2"/>
  <c r="BF20" i="2"/>
  <c r="BN20" i="2"/>
  <c r="Z21" i="2"/>
  <c r="AH21" i="2"/>
  <c r="AP21" i="2"/>
  <c r="AX21" i="2"/>
  <c r="BF21" i="2"/>
  <c r="BN21" i="2"/>
  <c r="AA19" i="2"/>
  <c r="AI19" i="2"/>
  <c r="AQ19" i="2"/>
  <c r="AY19" i="2"/>
  <c r="BG19" i="2"/>
  <c r="BO19" i="2"/>
  <c r="AA20" i="2"/>
  <c r="AI20" i="2"/>
  <c r="AQ20" i="2"/>
  <c r="AY20" i="2"/>
  <c r="BG20" i="2"/>
  <c r="BO20" i="2"/>
  <c r="AA21" i="2"/>
  <c r="AI21" i="2"/>
  <c r="AQ21" i="2"/>
  <c r="AY21" i="2"/>
  <c r="BG21" i="2"/>
  <c r="BO21" i="2"/>
  <c r="AB19" i="2"/>
  <c r="AJ19" i="2"/>
  <c r="AR19" i="2"/>
  <c r="AZ19" i="2"/>
  <c r="BH19" i="2"/>
  <c r="BP19" i="2"/>
  <c r="AB20" i="2"/>
  <c r="AJ20" i="2"/>
  <c r="AR20" i="2"/>
  <c r="AZ20" i="2"/>
  <c r="BH20" i="2"/>
  <c r="BP20" i="2"/>
  <c r="AB21" i="2"/>
  <c r="AJ21" i="2"/>
  <c r="AR21" i="2"/>
  <c r="AZ21" i="2"/>
  <c r="BH21" i="2"/>
  <c r="BP21" i="2"/>
  <c r="F20" i="2" l="1"/>
  <c r="N20" i="2"/>
  <c r="J21" i="2"/>
  <c r="G20" i="2"/>
  <c r="O20" i="2"/>
  <c r="K21" i="2"/>
  <c r="I21" i="2"/>
  <c r="M20" i="2"/>
  <c r="H20" i="2"/>
  <c r="P20" i="2"/>
  <c r="L21" i="2"/>
  <c r="I20" i="2"/>
  <c r="E21" i="2"/>
  <c r="M21" i="2"/>
  <c r="J20" i="2"/>
  <c r="F21" i="2"/>
  <c r="N21" i="2"/>
  <c r="E20" i="2"/>
  <c r="G21" i="2"/>
  <c r="K20" i="2"/>
  <c r="O21" i="2"/>
  <c r="L20" i="2"/>
  <c r="H21" i="2"/>
  <c r="P21" i="2"/>
  <c r="Q13" i="2" l="1"/>
  <c r="Q17" i="2"/>
  <c r="Q5" i="2"/>
  <c r="Q6" i="2"/>
  <c r="E30" i="2"/>
  <c r="BR5" i="2"/>
  <c r="Q2" i="2"/>
  <c r="K19" i="2"/>
  <c r="I19" i="2"/>
  <c r="T18" i="2"/>
  <c r="S18" i="2"/>
  <c r="R18" i="2"/>
  <c r="Q18" i="2"/>
  <c r="T17" i="2"/>
  <c r="S17" i="2"/>
  <c r="R17" i="2"/>
  <c r="T16" i="2"/>
  <c r="S16" i="2"/>
  <c r="R16" i="2"/>
  <c r="Q16" i="2"/>
  <c r="T15" i="2"/>
  <c r="S15" i="2"/>
  <c r="R15" i="2"/>
  <c r="Q15" i="2"/>
  <c r="T14" i="2"/>
  <c r="S14" i="2"/>
  <c r="R14" i="2"/>
  <c r="Q14" i="2"/>
  <c r="T13" i="2"/>
  <c r="S13" i="2"/>
  <c r="R13" i="2"/>
  <c r="T12" i="2"/>
  <c r="S12" i="2"/>
  <c r="R12" i="2"/>
  <c r="Q12" i="2"/>
  <c r="T11" i="2"/>
  <c r="S11" i="2"/>
  <c r="R11" i="2"/>
  <c r="T10" i="2"/>
  <c r="S10" i="2"/>
  <c r="R10" i="2"/>
  <c r="Q10" i="2"/>
  <c r="T9" i="2"/>
  <c r="S9" i="2"/>
  <c r="R9" i="2"/>
  <c r="Q9" i="2"/>
  <c r="T8" i="2"/>
  <c r="S8" i="2"/>
  <c r="R8" i="2"/>
  <c r="Q8" i="2"/>
  <c r="T7" i="2"/>
  <c r="S7" i="2"/>
  <c r="R7" i="2"/>
  <c r="T6" i="2"/>
  <c r="S6" i="2"/>
  <c r="R6" i="2"/>
  <c r="S5" i="2"/>
  <c r="S19" i="2" l="1"/>
  <c r="S2" i="2"/>
  <c r="R2" i="2"/>
  <c r="T2" i="2"/>
  <c r="Q21" i="2"/>
  <c r="J19" i="2"/>
  <c r="Q4" i="2"/>
  <c r="S4" i="2"/>
  <c r="L19" i="2"/>
  <c r="R21" i="2"/>
  <c r="M19" i="2"/>
  <c r="S20" i="2"/>
  <c r="T21" i="2"/>
  <c r="G19" i="2"/>
  <c r="O19" i="2"/>
  <c r="S21" i="2"/>
  <c r="F19" i="2"/>
  <c r="N19" i="2"/>
  <c r="R4" i="2"/>
  <c r="T4" i="2"/>
  <c r="Q7" i="2"/>
  <c r="Q11" i="2"/>
  <c r="H19" i="2"/>
  <c r="P19" i="2"/>
  <c r="T5" i="2"/>
  <c r="Q20" i="2" l="1"/>
  <c r="T20" i="2"/>
  <c r="T19" i="2"/>
  <c r="Q19" i="2"/>
  <c r="E19" i="2" l="1"/>
  <c r="R5" i="2"/>
  <c r="R20" i="2" l="1"/>
  <c r="R19" i="2"/>
  <c r="BP31" i="2" l="1"/>
  <c r="BP30" i="2"/>
  <c r="F31" i="2" l="1"/>
  <c r="F30" i="2"/>
  <c r="BJ31" i="2" l="1"/>
  <c r="BB31" i="2"/>
  <c r="AT31" i="2"/>
  <c r="AL31" i="2"/>
  <c r="AD31" i="2"/>
  <c r="V31" i="2"/>
  <c r="J31" i="2"/>
  <c r="BA31" i="2"/>
  <c r="S25" i="2"/>
  <c r="S29" i="2"/>
  <c r="S27" i="2"/>
  <c r="AC31" i="2"/>
  <c r="Q25" i="2"/>
  <c r="Q29" i="2"/>
  <c r="Q27" i="2"/>
  <c r="I31" i="2"/>
  <c r="AR31" i="2"/>
  <c r="BO31" i="2"/>
  <c r="AQ31" i="2"/>
  <c r="O31" i="2"/>
  <c r="G31" i="2"/>
  <c r="T27" i="2"/>
  <c r="T25" i="2"/>
  <c r="T29" i="2"/>
  <c r="R25" i="2"/>
  <c r="R29" i="2"/>
  <c r="R27" i="2"/>
  <c r="BI31" i="2"/>
  <c r="AK31" i="2"/>
  <c r="AZ31" i="2"/>
  <c r="AB31" i="2"/>
  <c r="H31" i="2"/>
  <c r="AY31" i="2"/>
  <c r="AA31" i="2"/>
  <c r="BM31" i="2"/>
  <c r="AO31" i="2"/>
  <c r="M31" i="2"/>
  <c r="BC31" i="2"/>
  <c r="AU31" i="2"/>
  <c r="AE31" i="2"/>
  <c r="BH31" i="2"/>
  <c r="AJ31" i="2"/>
  <c r="P31" i="2"/>
  <c r="BG31" i="2"/>
  <c r="AI31" i="2"/>
  <c r="AW31" i="2"/>
  <c r="Y31" i="2"/>
  <c r="BK31" i="2"/>
  <c r="AM31" i="2"/>
  <c r="W31" i="2"/>
  <c r="K31" i="2"/>
  <c r="BN31" i="2"/>
  <c r="BF31" i="2"/>
  <c r="AX31" i="2"/>
  <c r="AP31" i="2"/>
  <c r="AH31" i="2"/>
  <c r="Z31" i="2"/>
  <c r="BL31" i="2"/>
  <c r="BD31" i="2"/>
  <c r="AV31" i="2"/>
  <c r="AN31" i="2"/>
  <c r="AF31" i="2"/>
  <c r="X31" i="2"/>
  <c r="L31" i="2"/>
  <c r="Q31" i="2" l="1"/>
  <c r="L30" i="2"/>
  <c r="X30" i="2"/>
  <c r="AF30" i="2"/>
  <c r="AN30" i="2"/>
  <c r="AV30" i="2"/>
  <c r="BD30" i="2"/>
  <c r="BL30" i="2"/>
  <c r="Z30" i="2"/>
  <c r="AH30" i="2"/>
  <c r="AP30" i="2"/>
  <c r="AX30" i="2"/>
  <c r="BF30" i="2"/>
  <c r="BN30" i="2"/>
  <c r="K30" i="2"/>
  <c r="W30" i="2"/>
  <c r="AM30" i="2"/>
  <c r="BK30" i="2"/>
  <c r="Y30" i="2"/>
  <c r="AW30" i="2"/>
  <c r="AI30" i="2"/>
  <c r="BG30" i="2"/>
  <c r="P30" i="2"/>
  <c r="AJ30" i="2"/>
  <c r="BH30" i="2"/>
  <c r="AE30" i="2"/>
  <c r="AU30" i="2"/>
  <c r="BC30" i="2"/>
  <c r="M30" i="2"/>
  <c r="AO30" i="2"/>
  <c r="BM30" i="2"/>
  <c r="AA30" i="2"/>
  <c r="AY30" i="2"/>
  <c r="H30" i="2"/>
  <c r="AB30" i="2"/>
  <c r="AZ30" i="2"/>
  <c r="AK30" i="2"/>
  <c r="BI30" i="2"/>
  <c r="R23" i="2"/>
  <c r="R31" i="2" s="1"/>
  <c r="AG31" i="2"/>
  <c r="R28" i="2"/>
  <c r="R24" i="2"/>
  <c r="R26" i="2"/>
  <c r="R22" i="2"/>
  <c r="AG30" i="2"/>
  <c r="T28" i="2"/>
  <c r="T24" i="2"/>
  <c r="T26" i="2"/>
  <c r="T22" i="2"/>
  <c r="BE30" i="2"/>
  <c r="T23" i="2"/>
  <c r="T31" i="2" s="1"/>
  <c r="BE31" i="2"/>
  <c r="G30" i="2"/>
  <c r="O30" i="2"/>
  <c r="AQ30" i="2"/>
  <c r="BO30" i="2"/>
  <c r="AR30" i="2"/>
  <c r="I30" i="2"/>
  <c r="Q26" i="2"/>
  <c r="U30" i="2"/>
  <c r="U31" i="2"/>
  <c r="Q28" i="2"/>
  <c r="Q24" i="2"/>
  <c r="AC30" i="2"/>
  <c r="S23" i="2"/>
  <c r="S31" i="2" s="1"/>
  <c r="AS31" i="2"/>
  <c r="S28" i="2"/>
  <c r="S24" i="2"/>
  <c r="S26" i="2"/>
  <c r="S22" i="2"/>
  <c r="AS30" i="2"/>
  <c r="BA30" i="2"/>
  <c r="J30" i="2"/>
  <c r="V30" i="2"/>
  <c r="AD30" i="2"/>
  <c r="AL30" i="2"/>
  <c r="AT30" i="2"/>
  <c r="BB30" i="2"/>
  <c r="BJ30" i="2"/>
  <c r="N30" i="2" l="1"/>
  <c r="Q30" i="2"/>
  <c r="S30" i="2"/>
  <c r="T30" i="2"/>
  <c r="R30" i="2"/>
  <c r="N31" i="2"/>
  <c r="E31" i="2" l="1"/>
  <c r="BI46" i="2" l="1"/>
  <c r="AW46" i="2"/>
  <c r="AK46" i="2"/>
  <c r="Y46" i="2"/>
  <c r="BO46" i="2"/>
  <c r="BC46" i="2"/>
  <c r="AQ46" i="2"/>
  <c r="AE46" i="2"/>
  <c r="AP46" i="2"/>
  <c r="AO46" i="2"/>
  <c r="AU46" i="2"/>
  <c r="BM46" i="2"/>
  <c r="P46" i="2"/>
  <c r="BD46" i="2"/>
  <c r="AA46" i="2"/>
  <c r="BK46" i="2"/>
  <c r="AN46" i="2"/>
  <c r="BH46" i="2"/>
  <c r="BB46" i="2"/>
  <c r="BG46" i="2"/>
  <c r="X46" i="2"/>
  <c r="Z46" i="2"/>
  <c r="BJ46" i="2"/>
  <c r="AG46" i="2"/>
  <c r="AT46" i="2"/>
  <c r="BA46" i="2"/>
  <c r="AV46" i="2"/>
  <c r="AM46" i="2"/>
  <c r="AD46" i="2"/>
  <c r="AL46" i="2"/>
  <c r="AS46" i="2"/>
  <c r="V46" i="2"/>
  <c r="BF46" i="2"/>
  <c r="AF46" i="2"/>
  <c r="BN46" i="2"/>
  <c r="AR46" i="2"/>
  <c r="AY46" i="2"/>
  <c r="AB46" i="2"/>
  <c r="BL46" i="2"/>
  <c r="BP46" i="2"/>
  <c r="AJ46" i="2"/>
  <c r="AI46" i="2"/>
  <c r="W46" i="2"/>
  <c r="AC46" i="2"/>
  <c r="AX46" i="2"/>
  <c r="U46" i="2"/>
  <c r="BE46" i="2"/>
  <c r="AH46" i="2"/>
  <c r="AZ46" i="2"/>
  <c r="G34" i="2"/>
  <c r="G43" i="2" s="1"/>
  <c r="I34" i="2"/>
  <c r="I43" i="2" s="1"/>
  <c r="AB35" i="2"/>
  <c r="AB44" i="2" s="1"/>
  <c r="AD34" i="2"/>
  <c r="AD43" i="2" s="1"/>
  <c r="H34" i="2"/>
  <c r="H43" i="2" s="1"/>
  <c r="AC33" i="2"/>
  <c r="AC42" i="2" s="1"/>
  <c r="V37" i="2"/>
  <c r="AD32" i="2"/>
  <c r="AD41" i="2" s="1"/>
  <c r="X34" i="2"/>
  <c r="X43" i="2" s="1"/>
  <c r="AA35" i="2"/>
  <c r="AA44" i="2" s="1"/>
  <c r="X35" i="2"/>
  <c r="X44" i="2" s="1"/>
  <c r="AB36" i="2"/>
  <c r="I33" i="2"/>
  <c r="I42" i="2" s="1"/>
  <c r="V38" i="2"/>
  <c r="AC32" i="2"/>
  <c r="AC41" i="2" s="1"/>
  <c r="AE32" i="2"/>
  <c r="AE41" i="2" s="1"/>
  <c r="P35" i="2"/>
  <c r="P44" i="2" s="1"/>
  <c r="M32" i="2"/>
  <c r="M41" i="2" s="1"/>
  <c r="V34" i="2"/>
  <c r="V43" i="2" s="1"/>
  <c r="W35" i="2"/>
  <c r="W44" i="2" s="1"/>
  <c r="V32" i="2"/>
  <c r="V41" i="2" s="1"/>
  <c r="Y38" i="2"/>
  <c r="AB32" i="2"/>
  <c r="AB41" i="2" s="1"/>
  <c r="X37" i="2"/>
  <c r="AA32" i="2"/>
  <c r="AA41" i="2" s="1"/>
  <c r="U34" i="2"/>
  <c r="F34" i="2"/>
  <c r="F43" i="2" s="1"/>
  <c r="AB33" i="2"/>
  <c r="AB42" i="2" s="1"/>
  <c r="U35" i="2"/>
  <c r="AE33" i="2"/>
  <c r="AE42" i="2" s="1"/>
  <c r="AE34" i="2"/>
  <c r="AE43" i="2" s="1"/>
  <c r="AB34" i="2"/>
  <c r="AB43" i="2" s="1"/>
  <c r="AD33" i="2"/>
  <c r="AD42" i="2" s="1"/>
  <c r="K34" i="2"/>
  <c r="K43" i="2" s="1"/>
  <c r="AF35" i="2"/>
  <c r="AF44" i="2" s="1"/>
  <c r="X32" i="2"/>
  <c r="X41" i="2" s="1"/>
  <c r="F32" i="2"/>
  <c r="F41" i="2" s="1"/>
  <c r="P38" i="2"/>
  <c r="AF32" i="2"/>
  <c r="AF41" i="2" s="1"/>
  <c r="W37" i="2"/>
  <c r="AA37" i="2"/>
  <c r="E33" i="2"/>
  <c r="E42" i="2" s="1"/>
  <c r="L34" i="2"/>
  <c r="L43" i="2" s="1"/>
  <c r="AB37" i="2"/>
  <c r="P37" i="2"/>
  <c r="AC35" i="2"/>
  <c r="AC44" i="2" s="1"/>
  <c r="X33" i="2"/>
  <c r="X42" i="2" s="1"/>
  <c r="AE36" i="2"/>
  <c r="AA33" i="2"/>
  <c r="AA42" i="2" s="1"/>
  <c r="P32" i="2"/>
  <c r="P41" i="2" s="1"/>
  <c r="E32" i="2"/>
  <c r="E41" i="2" s="1"/>
  <c r="AF36" i="2"/>
  <c r="AD38" i="2"/>
  <c r="I32" i="2"/>
  <c r="I41" i="2" s="1"/>
  <c r="X36" i="2"/>
  <c r="Y35" i="2"/>
  <c r="Y44" i="2" s="1"/>
  <c r="AC34" i="2"/>
  <c r="AC43" i="2" s="1"/>
  <c r="X38" i="2"/>
  <c r="AA36" i="2"/>
  <c r="Y34" i="2"/>
  <c r="Y43" i="2" s="1"/>
  <c r="Z35" i="2"/>
  <c r="Z44" i="2" s="1"/>
  <c r="AF34" i="2"/>
  <c r="AF43" i="2" s="1"/>
  <c r="V35" i="2"/>
  <c r="V44" i="2" s="1"/>
  <c r="AE35" i="2"/>
  <c r="AE44" i="2" s="1"/>
  <c r="Y33" i="2"/>
  <c r="Y42" i="2" s="1"/>
  <c r="H32" i="2"/>
  <c r="H41" i="2" s="1"/>
  <c r="AA38" i="2"/>
  <c r="P34" i="2"/>
  <c r="P43" i="2" s="1"/>
  <c r="W34" i="2"/>
  <c r="W43" i="2" s="1"/>
  <c r="AE38" i="2"/>
  <c r="AE37" i="2"/>
  <c r="P36" i="2"/>
  <c r="W32" i="2"/>
  <c r="W41" i="2" s="1"/>
  <c r="Y32" i="2"/>
  <c r="Y41" i="2" s="1"/>
  <c r="AA34" i="2"/>
  <c r="AA43" i="2" s="1"/>
  <c r="N37" i="2"/>
  <c r="AR34" i="2"/>
  <c r="AR43" i="2" s="1"/>
  <c r="AJ33" i="2"/>
  <c r="AJ42" i="2" s="1"/>
  <c r="BG36" i="2"/>
  <c r="BJ38" i="2"/>
  <c r="BL33" i="2"/>
  <c r="BL42" i="2" s="1"/>
  <c r="BM37" i="2"/>
  <c r="BE35" i="2"/>
  <c r="AR32" i="2"/>
  <c r="AR41" i="2" s="1"/>
  <c r="BG34" i="2"/>
  <c r="BG43" i="2" s="1"/>
  <c r="BK35" i="2"/>
  <c r="BK44" i="2" s="1"/>
  <c r="BE33" i="2"/>
  <c r="AR37" i="2"/>
  <c r="BG32" i="2"/>
  <c r="BG41" i="2" s="1"/>
  <c r="BK33" i="2"/>
  <c r="BK42" i="2" s="1"/>
  <c r="BM36" i="2"/>
  <c r="AR35" i="2"/>
  <c r="AR44" i="2" s="1"/>
  <c r="AJ35" i="2"/>
  <c r="AJ44" i="2" s="1"/>
  <c r="BL37" i="2"/>
  <c r="BM35" i="2"/>
  <c r="BM44" i="2" s="1"/>
  <c r="BM34" i="2"/>
  <c r="BM43" i="2" s="1"/>
  <c r="BG38" i="2"/>
  <c r="BJ36" i="2"/>
  <c r="BJ35" i="2"/>
  <c r="BJ44" i="2" s="1"/>
  <c r="BL32" i="2"/>
  <c r="BL41" i="2" s="1"/>
  <c r="BM33" i="2"/>
  <c r="BM42" i="2" s="1"/>
  <c r="BM32" i="2"/>
  <c r="BM41" i="2" s="1"/>
  <c r="AR36" i="2"/>
  <c r="AJ34" i="2"/>
  <c r="AJ43" i="2" s="1"/>
  <c r="BG33" i="2"/>
  <c r="BG42" i="2" s="1"/>
  <c r="BJ34" i="2"/>
  <c r="BJ43" i="2" s="1"/>
  <c r="BJ33" i="2"/>
  <c r="BJ42" i="2" s="1"/>
  <c r="AR33" i="2"/>
  <c r="AR42" i="2" s="1"/>
  <c r="AJ32" i="2"/>
  <c r="AJ41" i="2" s="1"/>
  <c r="BG37" i="2"/>
  <c r="BG35" i="2"/>
  <c r="BG44" i="2" s="1"/>
  <c r="BJ32" i="2"/>
  <c r="BJ41" i="2" s="1"/>
  <c r="BK37" i="2"/>
  <c r="BL34" i="2"/>
  <c r="BL43" i="2" s="1"/>
  <c r="BE32" i="2"/>
  <c r="AR38" i="2"/>
  <c r="BK32" i="2"/>
  <c r="BK41" i="2" s="1"/>
  <c r="BL35" i="2"/>
  <c r="BL44" i="2" s="1"/>
  <c r="BK34" i="2"/>
  <c r="BK43" i="2" s="1"/>
  <c r="AY36" i="2"/>
  <c r="BI34" i="2"/>
  <c r="BI43" i="2" s="1"/>
  <c r="BN32" i="2"/>
  <c r="BN41" i="2" s="1"/>
  <c r="BC33" i="2"/>
  <c r="BC42" i="2" s="1"/>
  <c r="BA38" i="2"/>
  <c r="BA35" i="2"/>
  <c r="BA44" i="2" s="1"/>
  <c r="AW32" i="2"/>
  <c r="AW41" i="2" s="1"/>
  <c r="AV33" i="2"/>
  <c r="AV42" i="2" s="1"/>
  <c r="AU35" i="2"/>
  <c r="AU44" i="2" s="1"/>
  <c r="AU37" i="2"/>
  <c r="AS33" i="2"/>
  <c r="AM32" i="2"/>
  <c r="AM41" i="2" s="1"/>
  <c r="BB34" i="2"/>
  <c r="BB43" i="2" s="1"/>
  <c r="AK34" i="2"/>
  <c r="AK43" i="2" s="1"/>
  <c r="AG37" i="2"/>
  <c r="AT32" i="2"/>
  <c r="AT41" i="2" s="1"/>
  <c r="BH33" i="2"/>
  <c r="BH42" i="2" s="1"/>
  <c r="AZ32" i="2"/>
  <c r="AZ41" i="2" s="1"/>
  <c r="BO32" i="2"/>
  <c r="BO41" i="2" s="1"/>
  <c r="AX33" i="2"/>
  <c r="AX42" i="2" s="1"/>
  <c r="AQ32" i="2"/>
  <c r="AQ41" i="2" s="1"/>
  <c r="AP38" i="2"/>
  <c r="AY38" i="2"/>
  <c r="AY32" i="2"/>
  <c r="AY41" i="2" s="1"/>
  <c r="BI32" i="2"/>
  <c r="BI41" i="2" s="1"/>
  <c r="AH35" i="2"/>
  <c r="AH44" i="2" s="1"/>
  <c r="BC32" i="2"/>
  <c r="BC41" i="2" s="1"/>
  <c r="AV32" i="2"/>
  <c r="AV41" i="2" s="1"/>
  <c r="AU38" i="2"/>
  <c r="AU34" i="2"/>
  <c r="AU43" i="2" s="1"/>
  <c r="AS32" i="2"/>
  <c r="BP37" i="2"/>
  <c r="AN38" i="2"/>
  <c r="BB33" i="2"/>
  <c r="BB42" i="2" s="1"/>
  <c r="AK35" i="2"/>
  <c r="AK44" i="2" s="1"/>
  <c r="BH35" i="2"/>
  <c r="BH44" i="2" s="1"/>
  <c r="AZ37" i="2"/>
  <c r="AX32" i="2"/>
  <c r="AX41" i="2" s="1"/>
  <c r="AX38" i="2"/>
  <c r="AY35" i="2"/>
  <c r="AY44" i="2" s="1"/>
  <c r="AI38" i="2"/>
  <c r="AI34" i="2"/>
  <c r="AI43" i="2" s="1"/>
  <c r="AH34" i="2"/>
  <c r="AH43" i="2" s="1"/>
  <c r="AW37" i="2"/>
  <c r="AU33" i="2"/>
  <c r="AU42" i="2" s="1"/>
  <c r="AS34" i="2"/>
  <c r="BP33" i="2"/>
  <c r="BP42" i="2" s="1"/>
  <c r="BF35" i="2"/>
  <c r="BF44" i="2" s="1"/>
  <c r="BF34" i="2"/>
  <c r="BF43" i="2" s="1"/>
  <c r="AO35" i="2"/>
  <c r="AO44" i="2" s="1"/>
  <c r="AN36" i="2"/>
  <c r="BB32" i="2"/>
  <c r="BB41" i="2" s="1"/>
  <c r="AL35" i="2"/>
  <c r="AL44" i="2" s="1"/>
  <c r="AZ38" i="2"/>
  <c r="BO38" i="2"/>
  <c r="BO33" i="2"/>
  <c r="BO42" i="2" s="1"/>
  <c r="AQ37" i="2"/>
  <c r="AQ33" i="2"/>
  <c r="AQ42" i="2" s="1"/>
  <c r="AH33" i="2"/>
  <c r="AH42" i="2" s="1"/>
  <c r="BD35" i="2"/>
  <c r="BD44" i="2" s="1"/>
  <c r="AW38" i="2"/>
  <c r="AU32" i="2"/>
  <c r="AU41" i="2" s="1"/>
  <c r="BP36" i="2"/>
  <c r="BF33" i="2"/>
  <c r="BF42" i="2" s="1"/>
  <c r="BF32" i="2"/>
  <c r="BF41" i="2" s="1"/>
  <c r="AO34" i="2"/>
  <c r="AO43" i="2" s="1"/>
  <c r="AN35" i="2"/>
  <c r="AN44" i="2" s="1"/>
  <c r="AM38" i="2"/>
  <c r="AG38" i="2"/>
  <c r="AG35" i="2"/>
  <c r="AL34" i="2"/>
  <c r="AL43" i="2" s="1"/>
  <c r="AZ34" i="2"/>
  <c r="AZ43" i="2" s="1"/>
  <c r="BO35" i="2"/>
  <c r="BO44" i="2" s="1"/>
  <c r="AX37" i="2"/>
  <c r="BL36" i="2"/>
  <c r="AP35" i="2"/>
  <c r="AP44" i="2" s="1"/>
  <c r="AY33" i="2"/>
  <c r="AY42" i="2" s="1"/>
  <c r="AI33" i="2"/>
  <c r="AI42" i="2" s="1"/>
  <c r="AH32" i="2"/>
  <c r="AH41" i="2" s="1"/>
  <c r="BD34" i="2"/>
  <c r="BD43" i="2" s="1"/>
  <c r="BA37" i="2"/>
  <c r="BA33" i="2"/>
  <c r="BA42" i="2" s="1"/>
  <c r="AW36" i="2"/>
  <c r="BP34" i="2"/>
  <c r="BP43" i="2" s="1"/>
  <c r="AO33" i="2"/>
  <c r="AO42" i="2" s="1"/>
  <c r="AN34" i="2"/>
  <c r="AN43" i="2" s="1"/>
  <c r="AG34" i="2"/>
  <c r="AT36" i="2"/>
  <c r="AL33" i="2"/>
  <c r="AL42" i="2" s="1"/>
  <c r="BO37" i="2"/>
  <c r="AQ35" i="2"/>
  <c r="AQ44" i="2" s="1"/>
  <c r="AP34" i="2"/>
  <c r="AP43" i="2" s="1"/>
  <c r="AY37" i="2"/>
  <c r="AI32" i="2"/>
  <c r="AI41" i="2" s="1"/>
  <c r="BN35" i="2"/>
  <c r="BN44" i="2" s="1"/>
  <c r="BD33" i="2"/>
  <c r="BD42" i="2" s="1"/>
  <c r="BC36" i="2"/>
  <c r="BA32" i="2"/>
  <c r="BA41" i="2" s="1"/>
  <c r="AW35" i="2"/>
  <c r="AW44" i="2" s="1"/>
  <c r="AV36" i="2"/>
  <c r="BP38" i="2"/>
  <c r="BP32" i="2"/>
  <c r="BP41" i="2" s="1"/>
  <c r="AO32" i="2"/>
  <c r="AO41" i="2" s="1"/>
  <c r="AN33" i="2"/>
  <c r="AN42" i="2" s="1"/>
  <c r="AM35" i="2"/>
  <c r="AM44" i="2" s="1"/>
  <c r="AK33" i="2"/>
  <c r="AK42" i="2" s="1"/>
  <c r="AG33" i="2"/>
  <c r="AT35" i="2"/>
  <c r="AT44" i="2" s="1"/>
  <c r="BH34" i="2"/>
  <c r="BH43" i="2" s="1"/>
  <c r="AL32" i="2"/>
  <c r="AL41" i="2" s="1"/>
  <c r="AX36" i="2"/>
  <c r="BE34" i="2"/>
  <c r="AP33" i="2"/>
  <c r="AP42" i="2" s="1"/>
  <c r="AY34" i="2"/>
  <c r="AY43" i="2" s="1"/>
  <c r="AI37" i="2"/>
  <c r="AI35" i="2"/>
  <c r="AI44" i="2" s="1"/>
  <c r="BI35" i="2"/>
  <c r="BI44" i="2" s="1"/>
  <c r="BN33" i="2"/>
  <c r="BN42" i="2" s="1"/>
  <c r="BD32" i="2"/>
  <c r="BD41" i="2" s="1"/>
  <c r="BC37" i="2"/>
  <c r="BC35" i="2"/>
  <c r="BC44" i="2" s="1"/>
  <c r="AW34" i="2"/>
  <c r="AW43" i="2" s="1"/>
  <c r="AV35" i="2"/>
  <c r="AV44" i="2" s="1"/>
  <c r="AV38" i="2"/>
  <c r="BP35" i="2"/>
  <c r="BP44" i="2" s="1"/>
  <c r="AN32" i="2"/>
  <c r="AN41" i="2" s="1"/>
  <c r="AM34" i="2"/>
  <c r="AM43" i="2" s="1"/>
  <c r="AK32" i="2"/>
  <c r="AK41" i="2" s="1"/>
  <c r="AG32" i="2"/>
  <c r="AT34" i="2"/>
  <c r="AT43" i="2" s="1"/>
  <c r="BH32" i="2"/>
  <c r="BH41" i="2" s="1"/>
  <c r="AL37" i="2"/>
  <c r="AL38" i="2"/>
  <c r="AZ36" i="2"/>
  <c r="BO36" i="2"/>
  <c r="AX35" i="2"/>
  <c r="AX44" i="2" s="1"/>
  <c r="AQ38" i="2"/>
  <c r="AQ34" i="2"/>
  <c r="AQ43" i="2" s="1"/>
  <c r="AP32" i="2"/>
  <c r="AP41" i="2" s="1"/>
  <c r="AI36" i="2"/>
  <c r="BI36" i="2"/>
  <c r="BI33" i="2"/>
  <c r="BI42" i="2" s="1"/>
  <c r="BN34" i="2"/>
  <c r="BN43" i="2" s="1"/>
  <c r="BD38" i="2"/>
  <c r="BC34" i="2"/>
  <c r="BC43" i="2" s="1"/>
  <c r="BA34" i="2"/>
  <c r="BA43" i="2" s="1"/>
  <c r="AW33" i="2"/>
  <c r="AW42" i="2" s="1"/>
  <c r="AV34" i="2"/>
  <c r="AV43" i="2" s="1"/>
  <c r="AU36" i="2"/>
  <c r="AS35" i="2"/>
  <c r="BF37" i="2"/>
  <c r="AO38" i="2"/>
  <c r="AM33" i="2"/>
  <c r="AM42" i="2" s="1"/>
  <c r="BB35" i="2"/>
  <c r="BB44" i="2" s="1"/>
  <c r="AT33" i="2"/>
  <c r="AT42" i="2" s="1"/>
  <c r="BH38" i="2"/>
  <c r="AZ35" i="2"/>
  <c r="AZ44" i="2" s="1"/>
  <c r="AZ33" i="2"/>
  <c r="AZ42" i="2" s="1"/>
  <c r="BO34" i="2"/>
  <c r="BO43" i="2" s="1"/>
  <c r="AX34" i="2"/>
  <c r="AX43" i="2" s="1"/>
  <c r="AQ36" i="2"/>
  <c r="Z33" i="2"/>
  <c r="Z42" i="2" s="1"/>
  <c r="Z32" i="2"/>
  <c r="Z41" i="2" s="1"/>
  <c r="Z34" i="2"/>
  <c r="Z43" i="2" s="1"/>
  <c r="F37" i="2"/>
  <c r="J36" i="2"/>
  <c r="G38" i="2"/>
  <c r="F36" i="2"/>
  <c r="G37" i="2"/>
  <c r="E38" i="2"/>
  <c r="E37" i="2"/>
  <c r="J37" i="2"/>
  <c r="F38" i="2"/>
  <c r="E36" i="2"/>
  <c r="G36" i="2"/>
  <c r="J38" i="2"/>
  <c r="Q46" i="2" l="1"/>
  <c r="H33" i="2"/>
  <c r="H42" i="2" s="1"/>
  <c r="O35" i="2"/>
  <c r="O44" i="2" s="1"/>
  <c r="AS36" i="2"/>
  <c r="K33" i="2"/>
  <c r="K42" i="2" s="1"/>
  <c r="U32" i="2"/>
  <c r="J33" i="2"/>
  <c r="J42" i="2" s="1"/>
  <c r="M33" i="2"/>
  <c r="M42" i="2" s="1"/>
  <c r="S32" i="2"/>
  <c r="AS41" i="2"/>
  <c r="S41" i="2" s="1"/>
  <c r="BI37" i="2"/>
  <c r="R34" i="2"/>
  <c r="AG43" i="2"/>
  <c r="R43" i="2" s="1"/>
  <c r="AV37" i="2"/>
  <c r="BN37" i="2"/>
  <c r="AP36" i="2"/>
  <c r="BN38" i="2"/>
  <c r="BF36" i="2"/>
  <c r="BE37" i="2"/>
  <c r="BJ37" i="2"/>
  <c r="T33" i="2"/>
  <c r="BE42" i="2"/>
  <c r="T42" i="2" s="1"/>
  <c r="L33" i="2"/>
  <c r="L42" i="2" s="1"/>
  <c r="AC36" i="2"/>
  <c r="K32" i="2"/>
  <c r="K41" i="2" s="1"/>
  <c r="H35" i="2"/>
  <c r="H44" i="2" s="1"/>
  <c r="J34" i="2"/>
  <c r="J43" i="2" s="1"/>
  <c r="P33" i="2"/>
  <c r="P42" i="2" s="1"/>
  <c r="U36" i="2"/>
  <c r="G33" i="2"/>
  <c r="G42" i="2" s="1"/>
  <c r="O38" i="2"/>
  <c r="O32" i="2"/>
  <c r="O41" i="2" s="1"/>
  <c r="N33" i="2"/>
  <c r="N42" i="2" s="1"/>
  <c r="N35" i="2"/>
  <c r="N44" i="2" s="1"/>
  <c r="S46" i="2"/>
  <c r="K35" i="2"/>
  <c r="K44" i="2" s="1"/>
  <c r="Q34" i="2"/>
  <c r="U43" i="2"/>
  <c r="Q43" i="2" s="1"/>
  <c r="AK38" i="2"/>
  <c r="T32" i="2"/>
  <c r="BE41" i="2"/>
  <c r="T41" i="2" s="1"/>
  <c r="I36" i="2"/>
  <c r="Z36" i="2"/>
  <c r="AT38" i="2"/>
  <c r="BB36" i="2"/>
  <c r="T34" i="2"/>
  <c r="BE43" i="2"/>
  <c r="T43" i="2" s="1"/>
  <c r="BF38" i="2"/>
  <c r="AH37" i="2"/>
  <c r="AM36" i="2"/>
  <c r="BA36" i="2"/>
  <c r="AG36" i="2"/>
  <c r="BC38" i="2"/>
  <c r="AT37" i="2"/>
  <c r="AO36" i="2"/>
  <c r="S33" i="2"/>
  <c r="AS42" i="2"/>
  <c r="S42" i="2" s="1"/>
  <c r="AP37" i="2"/>
  <c r="AJ36" i="2"/>
  <c r="BM38" i="2"/>
  <c r="BE38" i="2"/>
  <c r="BK36" i="2"/>
  <c r="AJ37" i="2"/>
  <c r="BK38" i="2"/>
  <c r="W33" i="2"/>
  <c r="W42" i="2" s="1"/>
  <c r="AC37" i="2"/>
  <c r="AC38" i="2"/>
  <c r="W38" i="2"/>
  <c r="N34" i="2"/>
  <c r="N43" i="2" s="1"/>
  <c r="L37" i="2"/>
  <c r="L32" i="2"/>
  <c r="L41" i="2" s="1"/>
  <c r="AD37" i="2"/>
  <c r="N38" i="2"/>
  <c r="N32" i="2"/>
  <c r="N41" i="2" s="1"/>
  <c r="AD36" i="2"/>
  <c r="U37" i="2"/>
  <c r="AF37" i="2"/>
  <c r="BH37" i="2"/>
  <c r="V33" i="2"/>
  <c r="V42" i="2" s="1"/>
  <c r="F33" i="2"/>
  <c r="F42" i="2" s="1"/>
  <c r="R46" i="2"/>
  <c r="AK37" i="2"/>
  <c r="S35" i="2"/>
  <c r="AS44" i="2"/>
  <c r="R32" i="2"/>
  <c r="AG41" i="2"/>
  <c r="R41" i="2" s="1"/>
  <c r="BB37" i="2"/>
  <c r="AO37" i="2"/>
  <c r="BN36" i="2"/>
  <c r="R33" i="2"/>
  <c r="AG42" i="2"/>
  <c r="R42" i="2" s="1"/>
  <c r="AK36" i="2"/>
  <c r="AL36" i="2"/>
  <c r="AS37" i="2"/>
  <c r="AJ38" i="2"/>
  <c r="G35" i="2"/>
  <c r="G44" i="2" s="1"/>
  <c r="I35" i="2"/>
  <c r="I44" i="2" s="1"/>
  <c r="U38" i="2"/>
  <c r="M34" i="2"/>
  <c r="M43" i="2" s="1"/>
  <c r="E35" i="2"/>
  <c r="E44" i="2" s="1"/>
  <c r="O33" i="2"/>
  <c r="O42" i="2" s="1"/>
  <c r="AD35" i="2"/>
  <c r="AD44" i="2" s="1"/>
  <c r="J35" i="2"/>
  <c r="J44" i="2" s="1"/>
  <c r="AB38" i="2"/>
  <c r="AF33" i="2"/>
  <c r="AF42" i="2" s="1"/>
  <c r="R35" i="2"/>
  <c r="AG44" i="2"/>
  <c r="AH36" i="2"/>
  <c r="Z38" i="2"/>
  <c r="Z37" i="2"/>
  <c r="AN37" i="2"/>
  <c r="BD37" i="2"/>
  <c r="BH36" i="2"/>
  <c r="AS38" i="2"/>
  <c r="BB38" i="2"/>
  <c r="S34" i="2"/>
  <c r="AS43" i="2"/>
  <c r="S43" i="2" s="1"/>
  <c r="BD36" i="2"/>
  <c r="BI38" i="2"/>
  <c r="AM37" i="2"/>
  <c r="AH38" i="2"/>
  <c r="BE36" i="2"/>
  <c r="BL38" i="2"/>
  <c r="T35" i="2"/>
  <c r="BE44" i="2"/>
  <c r="L35" i="2"/>
  <c r="L44" i="2" s="1"/>
  <c r="G32" i="2"/>
  <c r="G41" i="2" s="1"/>
  <c r="E34" i="2"/>
  <c r="E43" i="2" s="1"/>
  <c r="J32" i="2"/>
  <c r="J41" i="2" s="1"/>
  <c r="U33" i="2"/>
  <c r="Y37" i="2"/>
  <c r="V36" i="2"/>
  <c r="W36" i="2"/>
  <c r="O34" i="2"/>
  <c r="O43" i="2" s="1"/>
  <c r="Y36" i="2"/>
  <c r="U44" i="2"/>
  <c r="AF38" i="2"/>
  <c r="F35" i="2"/>
  <c r="F44" i="2" s="1"/>
  <c r="M35" i="2"/>
  <c r="M44" i="2" s="1"/>
  <c r="T46" i="2"/>
  <c r="O37" i="2"/>
  <c r="O36" i="2"/>
  <c r="K36" i="2"/>
  <c r="K37" i="2"/>
  <c r="K38" i="2"/>
  <c r="Y39" i="2"/>
  <c r="H37" i="2"/>
  <c r="H38" i="2"/>
  <c r="AA40" i="2"/>
  <c r="AE39" i="2"/>
  <c r="AE45" i="2" s="1"/>
  <c r="AE47" i="2" s="1"/>
  <c r="AE40" i="2"/>
  <c r="AD39" i="2"/>
  <c r="V40" i="2"/>
  <c r="V39" i="2"/>
  <c r="Y40" i="2"/>
  <c r="AB40" i="2"/>
  <c r="AD40" i="2"/>
  <c r="AA39" i="2"/>
  <c r="AA45" i="2" s="1"/>
  <c r="AA47" i="2" s="1"/>
  <c r="AB39" i="2"/>
  <c r="X39" i="2"/>
  <c r="X45" i="2" s="1"/>
  <c r="X47" i="2" s="1"/>
  <c r="AF40" i="2"/>
  <c r="AF39" i="2"/>
  <c r="U40" i="2"/>
  <c r="W39" i="2"/>
  <c r="U39" i="2"/>
  <c r="W40" i="2"/>
  <c r="X40" i="2"/>
  <c r="AC39" i="2"/>
  <c r="I38" i="2"/>
  <c r="I37" i="2"/>
  <c r="H36" i="2"/>
  <c r="M36" i="2"/>
  <c r="L38" i="2"/>
  <c r="L36" i="2"/>
  <c r="M37" i="2"/>
  <c r="M38" i="2"/>
  <c r="AC40" i="2"/>
  <c r="BC39" i="2"/>
  <c r="BM40" i="2"/>
  <c r="AV40" i="2"/>
  <c r="N36" i="2"/>
  <c r="BK39" i="2"/>
  <c r="BF39" i="2"/>
  <c r="Z40" i="2"/>
  <c r="BN39" i="2"/>
  <c r="BH40" i="2"/>
  <c r="BF40" i="2"/>
  <c r="BG39" i="2"/>
  <c r="BG45" i="2" s="1"/>
  <c r="BG47" i="2" s="1"/>
  <c r="BG40" i="2"/>
  <c r="BD39" i="2"/>
  <c r="BD40" i="2"/>
  <c r="BP40" i="2"/>
  <c r="BA39" i="2"/>
  <c r="Z39" i="2"/>
  <c r="BB39" i="2"/>
  <c r="BO39" i="2"/>
  <c r="BO45" i="2" s="1"/>
  <c r="BO47" i="2" s="1"/>
  <c r="AW39" i="2"/>
  <c r="AW45" i="2" s="1"/>
  <c r="AW47" i="2" s="1"/>
  <c r="BL39" i="2"/>
  <c r="AX39" i="2"/>
  <c r="AX45" i="2" s="1"/>
  <c r="AX47" i="2" s="1"/>
  <c r="BB40" i="2"/>
  <c r="AY39" i="2"/>
  <c r="AY45" i="2" s="1"/>
  <c r="AY47" i="2" s="1"/>
  <c r="BN40" i="2"/>
  <c r="AU40" i="2"/>
  <c r="BM39" i="2"/>
  <c r="AW40" i="2"/>
  <c r="AX40" i="2"/>
  <c r="BE40" i="2"/>
  <c r="BK40" i="2"/>
  <c r="AV39" i="2"/>
  <c r="BO40" i="2"/>
  <c r="BH39" i="2"/>
  <c r="AS39" i="2"/>
  <c r="BA40" i="2"/>
  <c r="BE39" i="2"/>
  <c r="BJ39" i="2"/>
  <c r="AT40" i="2"/>
  <c r="BC40" i="2"/>
  <c r="BI40" i="2"/>
  <c r="BP39" i="2"/>
  <c r="BP45" i="2" s="1"/>
  <c r="BP47" i="2" s="1"/>
  <c r="AU39" i="2"/>
  <c r="AU45" i="2" s="1"/>
  <c r="AU47" i="2" s="1"/>
  <c r="BL40" i="2"/>
  <c r="BI39" i="2"/>
  <c r="AZ40" i="2"/>
  <c r="AY40" i="2"/>
  <c r="BJ40" i="2"/>
  <c r="AS40" i="2"/>
  <c r="AZ39" i="2"/>
  <c r="AZ45" i="2" s="1"/>
  <c r="AZ47" i="2" s="1"/>
  <c r="AT39" i="2"/>
  <c r="BJ45" i="2" l="1"/>
  <c r="BJ47" i="2" s="1"/>
  <c r="AV45" i="2"/>
  <c r="AV47" i="2" s="1"/>
  <c r="Q35" i="2"/>
  <c r="AB45" i="2"/>
  <c r="AB47" i="2" s="1"/>
  <c r="S39" i="2"/>
  <c r="BL45" i="2"/>
  <c r="BL47" i="2" s="1"/>
  <c r="BI45" i="2"/>
  <c r="BI47" i="2" s="1"/>
  <c r="Q38" i="2"/>
  <c r="Y45" i="2"/>
  <c r="Y47" i="2" s="1"/>
  <c r="AF45" i="2"/>
  <c r="AF47" i="2" s="1"/>
  <c r="R38" i="2"/>
  <c r="BC45" i="2"/>
  <c r="BC47" i="2" s="1"/>
  <c r="R40" i="2"/>
  <c r="BM45" i="2"/>
  <c r="BM47" i="2" s="1"/>
  <c r="AT45" i="2"/>
  <c r="AT47" i="2" s="1"/>
  <c r="BF45" i="2"/>
  <c r="BF47" i="2" s="1"/>
  <c r="Q33" i="2"/>
  <c r="U42" i="2"/>
  <c r="Q42" i="2" s="1"/>
  <c r="T44" i="2"/>
  <c r="S38" i="2"/>
  <c r="BA45" i="2"/>
  <c r="BA47" i="2" s="1"/>
  <c r="BB45" i="2"/>
  <c r="BB47" i="2" s="1"/>
  <c r="R37" i="2"/>
  <c r="S40" i="2"/>
  <c r="S37" i="2"/>
  <c r="R36" i="2"/>
  <c r="BD45" i="2"/>
  <c r="BD47" i="2" s="1"/>
  <c r="BH45" i="2"/>
  <c r="BH47" i="2" s="1"/>
  <c r="Q40" i="2"/>
  <c r="Q37" i="2"/>
  <c r="BK45" i="2"/>
  <c r="BK47" i="2" s="1"/>
  <c r="W45" i="2"/>
  <c r="W47" i="2" s="1"/>
  <c r="AD45" i="2"/>
  <c r="AD47" i="2" s="1"/>
  <c r="T38" i="2"/>
  <c r="Z45" i="2"/>
  <c r="Z47" i="2" s="1"/>
  <c r="Q32" i="2"/>
  <c r="U41" i="2"/>
  <c r="Q41" i="2" s="1"/>
  <c r="AS45" i="2"/>
  <c r="S36" i="2"/>
  <c r="R44" i="2"/>
  <c r="T39" i="2"/>
  <c r="Q39" i="2"/>
  <c r="Q44" i="2"/>
  <c r="V45" i="2"/>
  <c r="V47" i="2" s="1"/>
  <c r="T36" i="2"/>
  <c r="BE45" i="2"/>
  <c r="S44" i="2"/>
  <c r="Q36" i="2"/>
  <c r="U45" i="2"/>
  <c r="AC45" i="2"/>
  <c r="AC47" i="2" s="1"/>
  <c r="BN45" i="2"/>
  <c r="BN47" i="2" s="1"/>
  <c r="T37" i="2"/>
  <c r="T40" i="2"/>
  <c r="U47" i="2" l="1"/>
  <c r="Q47" i="2" s="1"/>
  <c r="S45" i="2"/>
  <c r="E47" i="2"/>
  <c r="AS47" i="2"/>
  <c r="S47" i="2" s="1"/>
  <c r="T45" i="2"/>
  <c r="BE47" i="2"/>
  <c r="T47" i="2" s="1"/>
  <c r="Q45" i="2"/>
  <c r="AG40" i="2" l="1"/>
  <c r="AH40" i="2"/>
  <c r="AO40" i="2"/>
  <c r="AQ40" i="2"/>
  <c r="AJ40" i="2"/>
  <c r="AN40" i="2"/>
  <c r="AP40" i="2"/>
  <c r="AM40" i="2"/>
  <c r="AR40" i="2"/>
  <c r="AL40" i="2"/>
  <c r="AG39" i="2"/>
  <c r="AM39" i="2"/>
  <c r="AM45" i="2" s="1"/>
  <c r="AM47" i="2" s="1"/>
  <c r="AK39" i="2"/>
  <c r="AK45" i="2" s="1"/>
  <c r="AK47" i="2" s="1"/>
  <c r="AO39" i="2"/>
  <c r="AO45" i="2" s="1"/>
  <c r="AO47" i="2" s="1"/>
  <c r="AI39" i="2"/>
  <c r="AI45" i="2" s="1"/>
  <c r="AI47" i="2" s="1"/>
  <c r="AR39" i="2"/>
  <c r="AR45" i="2" s="1"/>
  <c r="AR47" i="2" s="1"/>
  <c r="AN39" i="2"/>
  <c r="AN45" i="2" s="1"/>
  <c r="AN47" i="2" s="1"/>
  <c r="AL39" i="2"/>
  <c r="AL45" i="2" s="1"/>
  <c r="AL47" i="2" s="1"/>
  <c r="AJ39" i="2"/>
  <c r="AJ45" i="2" s="1"/>
  <c r="AJ47" i="2" s="1"/>
  <c r="AH39" i="2"/>
  <c r="AH45" i="2" s="1"/>
  <c r="AH47" i="2" s="1"/>
  <c r="AQ39" i="2"/>
  <c r="AQ45" i="2" s="1"/>
  <c r="AQ47" i="2" s="1"/>
  <c r="AI40" i="2"/>
  <c r="AP39" i="2"/>
  <c r="AP45" i="2" s="1"/>
  <c r="AP47" i="2" s="1"/>
  <c r="AK40" i="2"/>
  <c r="L39" i="2"/>
  <c r="L45" i="2" s="1"/>
  <c r="N39" i="2"/>
  <c r="N45" i="2" s="1"/>
  <c r="O39" i="2"/>
  <c r="O45" i="2" s="1"/>
  <c r="P39" i="2"/>
  <c r="P45" i="2" s="1"/>
  <c r="P47" i="2" s="1"/>
  <c r="K39" i="2"/>
  <c r="K45" i="2" s="1"/>
  <c r="J39" i="2"/>
  <c r="J45" i="2" s="1"/>
  <c r="M39" i="2"/>
  <c r="M45" i="2" s="1"/>
  <c r="I39" i="2"/>
  <c r="I45" i="2" s="1"/>
  <c r="F39" i="2"/>
  <c r="F45" i="2" s="1"/>
  <c r="E39" i="2"/>
  <c r="E45" i="2" s="1"/>
  <c r="E46" i="2" s="1"/>
  <c r="H39" i="2"/>
  <c r="H45" i="2" s="1"/>
  <c r="G39" i="2"/>
  <c r="G45" i="2" s="1"/>
  <c r="J40" i="2"/>
  <c r="N40" i="2"/>
  <c r="K40" i="2"/>
  <c r="L40" i="2"/>
  <c r="P40" i="2"/>
  <c r="I40" i="2"/>
  <c r="E40" i="2"/>
  <c r="H40" i="2"/>
  <c r="F40" i="2"/>
  <c r="G40" i="2"/>
  <c r="M40" i="2"/>
  <c r="O40" i="2"/>
  <c r="O47" i="2" l="1"/>
  <c r="O46" i="2"/>
  <c r="N47" i="2"/>
  <c r="N46" i="2"/>
  <c r="M47" i="2"/>
  <c r="M46" i="2"/>
  <c r="L47" i="2"/>
  <c r="L46" i="2"/>
  <c r="K47" i="2"/>
  <c r="K46" i="2"/>
  <c r="J47" i="2"/>
  <c r="J46" i="2"/>
  <c r="I47" i="2"/>
  <c r="I46" i="2"/>
  <c r="H47" i="2"/>
  <c r="H46" i="2"/>
  <c r="G47" i="2"/>
  <c r="G46" i="2"/>
  <c r="F47" i="2"/>
  <c r="F46" i="2"/>
  <c r="AG45" i="2"/>
  <c r="R39" i="2"/>
  <c r="E49" i="2" l="1"/>
  <c r="C53" i="2" s="1"/>
  <c r="R45" i="2"/>
  <c r="AG47" i="2"/>
  <c r="R47" i="2" s="1"/>
  <c r="E50" i="2" s="1"/>
  <c r="C55" i="2"/>
  <c r="C54" i="2" l="1"/>
  <c r="E5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<sst xmlns="http://schemas.openxmlformats.org/spreadsheetml/2006/main" count="139" uniqueCount="64">
  <si>
    <t>Resultado Consolidado</t>
  </si>
  <si>
    <t>Volume Compra (SE)</t>
  </si>
  <si>
    <t>Volume Venda (SE)</t>
  </si>
  <si>
    <t>Volume Compra (S)</t>
  </si>
  <si>
    <t>Volume Venda (S)</t>
  </si>
  <si>
    <t>Volume Compra (NE)</t>
  </si>
  <si>
    <t>Volume Venda (NE)</t>
  </si>
  <si>
    <t>Volume Compra (N)</t>
  </si>
  <si>
    <t>Volume Venda (N)</t>
  </si>
  <si>
    <t>Saldo i0</t>
  </si>
  <si>
    <t>Saldo i5</t>
  </si>
  <si>
    <t>Saldo i1</t>
  </si>
  <si>
    <t>Saldo CQ i5</t>
  </si>
  <si>
    <t>Saldo CQ i1</t>
  </si>
  <si>
    <t>Volume Consolidado</t>
  </si>
  <si>
    <t>Volume Consolidado Compra</t>
  </si>
  <si>
    <t>Volume Consolidado Venda</t>
  </si>
  <si>
    <t>Preço Ponderado Compra (SE)</t>
  </si>
  <si>
    <t>Preço Ponderado Venda (SE)</t>
  </si>
  <si>
    <t>Preço Ponderado Compra (S)</t>
  </si>
  <si>
    <t>Preço Ponderado Venda (S)</t>
  </si>
  <si>
    <t>Preço Ponderado Compra (NE)</t>
  </si>
  <si>
    <t>Preço Ponderado Venda (NE)</t>
  </si>
  <si>
    <t>Preço Ponderado Compra (N)</t>
  </si>
  <si>
    <t>Preço Ponderado Venda (N)</t>
  </si>
  <si>
    <t>Preço Ponderado Compra</t>
  </si>
  <si>
    <t>Preço Ponderado Venda</t>
  </si>
  <si>
    <t>PLD/Mercado (SE)</t>
  </si>
  <si>
    <t>PLD/Mercado (S)</t>
  </si>
  <si>
    <t>PLD/Mercado (NE)</t>
  </si>
  <si>
    <t>PLD/Mercado (N)</t>
  </si>
  <si>
    <t>Valor i0</t>
  </si>
  <si>
    <t>Valor i5</t>
  </si>
  <si>
    <t>Valor i1</t>
  </si>
  <si>
    <t>Valor CQ i5</t>
  </si>
  <si>
    <t>Valor CQ i1</t>
  </si>
  <si>
    <t>Resultado (SE)</t>
  </si>
  <si>
    <t>Resultado (S)</t>
  </si>
  <si>
    <t>Resultado (NE)</t>
  </si>
  <si>
    <t>Resultado (N)</t>
  </si>
  <si>
    <t>Actual</t>
  </si>
  <si>
    <t>MtM</t>
  </si>
  <si>
    <t>Conv</t>
  </si>
  <si>
    <t>MtM Incentivo</t>
  </si>
  <si>
    <t>Check Actual</t>
  </si>
  <si>
    <t>Check Volume</t>
  </si>
  <si>
    <t>Current P/L</t>
  </si>
  <si>
    <t>Data</t>
  </si>
  <si>
    <t>SE</t>
  </si>
  <si>
    <t>S</t>
  </si>
  <si>
    <t>NE</t>
  </si>
  <si>
    <t>N</t>
  </si>
  <si>
    <t>i0</t>
  </si>
  <si>
    <t>i5</t>
  </si>
  <si>
    <t>i1</t>
  </si>
  <si>
    <t>CQi5</t>
  </si>
  <si>
    <t>CQi1</t>
  </si>
  <si>
    <t>LONG</t>
  </si>
  <si>
    <t>SHORT</t>
  </si>
  <si>
    <t>Operação</t>
  </si>
  <si>
    <t>-</t>
  </si>
  <si>
    <t>Submercado/Energia</t>
  </si>
  <si>
    <t>Forecast</t>
  </si>
  <si>
    <t>Check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</si>
</sst>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 tint="4.9989318521683403E-2"/>
      <name val="Calibri"/>
      <family val="2"/>
      <scheme val="minor"/>
    </font>
    <font>
      <sz val="11"/>
      <name val="Calibri"/>
      <family val="2"/>
      <scheme val="minor"/>
    </font>
    <font>
      <b/>
      <i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theme="1" tint="0.24994659260841701"/>
      </bottom>
      <diagonal/>
    </border>
    <border>
      <left/>
      <right/>
      <top/>
      <bottom style="medium">
        <color theme="1" tint="0.24994659260841701"/>
      </bottom>
      <diagonal/>
    </border>
    <border>
      <left/>
      <right style="thin">
        <color auto="1"/>
      </right>
      <top/>
      <bottom style="medium">
        <color theme="1" tint="0.24994659260841701"/>
      </bottom>
      <diagonal/>
    </border>
    <border>
      <left style="thin">
        <color indexed="64"/>
      </left>
      <right style="thin">
        <color indexed="64"/>
      </right>
      <top style="medium">
        <color theme="1" tint="0.24994659260841701"/>
      </top>
      <bottom/>
      <diagonal/>
    </border>
    <border>
      <left/>
      <right/>
      <top style="medium">
        <color theme="1" tint="0.24994659260841701"/>
      </top>
      <bottom/>
      <diagonal/>
    </border>
    <border>
      <left/>
      <right style="thin">
        <color auto="1"/>
      </right>
      <top style="medium">
        <color theme="1" tint="0.24994659260841701"/>
      </top>
      <bottom/>
      <diagonal/>
    </border>
    <border>
      <left style="thin">
        <color indexed="64"/>
      </left>
      <right style="thin">
        <color indexed="64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thin">
        <color auto="1"/>
      </right>
      <top style="medium">
        <color theme="1" tint="0.24994659260841701"/>
      </top>
      <bottom style="medium">
        <color theme="1" tint="0.2499465926084170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medium">
        <color theme="1" tint="0.24994659260841701"/>
      </bottom>
      <diagonal/>
    </border>
    <border>
      <left style="dashed">
        <color indexed="64"/>
      </left>
      <right style="thin">
        <color indexed="64"/>
      </right>
      <top/>
      <bottom style="medium">
        <color theme="1" tint="0.24994659260841701"/>
      </bottom>
      <diagonal/>
    </border>
    <border>
      <left/>
      <right style="dashed">
        <color indexed="64"/>
      </right>
      <top style="medium">
        <color theme="1" tint="0.24994659260841701"/>
      </top>
      <bottom/>
      <diagonal/>
    </border>
    <border>
      <left style="dashed">
        <color indexed="64"/>
      </left>
      <right style="thin">
        <color indexed="64"/>
      </right>
      <top style="medium">
        <color theme="1" tint="0.24994659260841701"/>
      </top>
      <bottom/>
      <diagonal/>
    </border>
    <border>
      <left/>
      <right style="dashed">
        <color indexed="64"/>
      </right>
      <top style="medium">
        <color theme="1" tint="0.24994659260841701"/>
      </top>
      <bottom style="medium">
        <color theme="1" tint="0.24994659260841701"/>
      </bottom>
      <diagonal/>
    </border>
    <border>
      <left style="dashed">
        <color indexed="64"/>
      </left>
      <right style="thin">
        <color indexed="64"/>
      </right>
      <top style="medium">
        <color theme="1" tint="0.24994659260841701"/>
      </top>
      <bottom style="medium">
        <color theme="1" tint="0.24994659260841701"/>
      </bottom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dashed">
        <color indexed="64"/>
      </right>
      <top/>
      <bottom style="medium">
        <color theme="1" tint="0.24994659260841701"/>
      </bottom>
      <diagonal/>
    </border>
    <border>
      <left style="dashed">
        <color indexed="64"/>
      </left>
      <right style="dashed">
        <color indexed="64"/>
      </right>
      <top style="medium">
        <color theme="1" tint="0.24994659260841701"/>
      </top>
      <bottom/>
      <diagonal/>
    </border>
    <border>
      <left style="dashed">
        <color indexed="64"/>
      </left>
      <right style="dashed">
        <color indexed="64"/>
      </right>
      <top style="medium">
        <color theme="1" tint="0.24994659260841701"/>
      </top>
      <bottom style="medium">
        <color theme="1" tint="0.24994659260841701"/>
      </bottom>
      <diagonal/>
    </border>
    <border>
      <left style="dashed">
        <color indexed="64"/>
      </left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auto="1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medium">
        <color theme="1" tint="0.24994659260841701"/>
      </bottom>
      <diagonal/>
    </border>
    <border>
      <left style="dashed">
        <color indexed="64"/>
      </left>
      <right/>
      <top style="medium">
        <color theme="1" tint="0.24994659260841701"/>
      </top>
      <bottom/>
      <diagonal/>
    </border>
    <border>
      <left style="dashed">
        <color indexed="64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 style="dashed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1">
    <xf numFmtId="0" fontId="0" fillId="0" borderId="0" xfId="0"/>
    <xf numFmtId="1" fontId="0" fillId="0" borderId="0" xfId="0" applyNumberFormat="1"/>
    <xf numFmtId="0" fontId="3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17" fontId="5" fillId="0" borderId="6" xfId="0" applyNumberFormat="1" applyFont="1" applyBorder="1" applyAlignment="1">
      <alignment horizontal="center"/>
    </xf>
    <xf numFmtId="17" fontId="5" fillId="0" borderId="2" xfId="0" applyNumberFormat="1" applyFont="1" applyBorder="1" applyAlignment="1">
      <alignment horizontal="center"/>
    </xf>
    <xf numFmtId="0" fontId="0" fillId="0" borderId="0" xfId="0" applyFill="1"/>
    <xf numFmtId="164" fontId="6" fillId="2" borderId="0" xfId="0" applyNumberFormat="1" applyFont="1" applyFill="1" applyBorder="1" applyAlignment="1">
      <alignment horizontal="center"/>
    </xf>
    <xf numFmtId="43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/>
    <xf numFmtId="14" fontId="0" fillId="0" borderId="0" xfId="0" applyNumberFormat="1"/>
    <xf numFmtId="0" fontId="6" fillId="0" borderId="0" xfId="0" applyFont="1"/>
    <xf numFmtId="0" fontId="7" fillId="0" borderId="7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43" fontId="6" fillId="0" borderId="0" xfId="0" applyNumberFormat="1" applyFont="1"/>
    <xf numFmtId="0" fontId="6" fillId="0" borderId="0" xfId="0" applyFont="1" applyAlignment="1">
      <alignment horizontal="center"/>
    </xf>
    <xf numFmtId="43" fontId="6" fillId="0" borderId="0" xfId="1" applyFont="1"/>
    <xf numFmtId="17" fontId="5" fillId="0" borderId="4" xfId="0" applyNumberFormat="1" applyFont="1" applyBorder="1" applyAlignment="1">
      <alignment horizontal="center"/>
    </xf>
    <xf numFmtId="164" fontId="6" fillId="2" borderId="0" xfId="1" applyNumberFormat="1" applyFont="1" applyFill="1" applyBorder="1" applyAlignment="1">
      <alignment horizontal="center"/>
    </xf>
    <xf numFmtId="164" fontId="6" fillId="2" borderId="9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4" fontId="6" fillId="0" borderId="9" xfId="1" applyNumberFormat="1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10" fillId="0" borderId="0" xfId="0" applyFont="1" applyAlignment="1">
      <alignment horizontal="center"/>
    </xf>
    <xf numFmtId="164" fontId="6" fillId="0" borderId="0" xfId="0" applyNumberFormat="1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7" xfId="0" applyFont="1" applyFill="1" applyBorder="1" applyAlignment="1">
      <alignment horizontal="center"/>
    </xf>
    <xf numFmtId="164" fontId="6" fillId="2" borderId="3" xfId="0" applyNumberFormat="1" applyFont="1" applyFill="1" applyBorder="1" applyAlignment="1">
      <alignment horizontal="center"/>
    </xf>
    <xf numFmtId="164" fontId="6" fillId="2" borderId="8" xfId="0" applyNumberFormat="1" applyFont="1" applyFill="1" applyBorder="1" applyAlignment="1">
      <alignment horizontal="center"/>
    </xf>
    <xf numFmtId="164" fontId="6" fillId="0" borderId="9" xfId="0" applyNumberFormat="1" applyFont="1" applyFill="1" applyBorder="1" applyAlignment="1">
      <alignment horizontal="center"/>
    </xf>
    <xf numFmtId="164" fontId="6" fillId="2" borderId="9" xfId="0" applyNumberFormat="1" applyFont="1" applyFill="1" applyBorder="1" applyAlignment="1">
      <alignment horizontal="center"/>
    </xf>
    <xf numFmtId="164" fontId="6" fillId="0" borderId="12" xfId="0" applyNumberFormat="1" applyFont="1" applyFill="1" applyBorder="1" applyAlignment="1">
      <alignment horizontal="center"/>
    </xf>
    <xf numFmtId="164" fontId="6" fillId="0" borderId="13" xfId="0" applyNumberFormat="1" applyFont="1" applyFill="1" applyBorder="1" applyAlignment="1">
      <alignment horizontal="center"/>
    </xf>
    <xf numFmtId="164" fontId="6" fillId="2" borderId="15" xfId="0" applyNumberFormat="1" applyFont="1" applyFill="1" applyBorder="1" applyAlignment="1">
      <alignment horizontal="center"/>
    </xf>
    <xf numFmtId="164" fontId="6" fillId="2" borderId="16" xfId="0" applyNumberFormat="1" applyFont="1" applyFill="1" applyBorder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2" borderId="19" xfId="0" applyNumberFormat="1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164" fontId="6" fillId="2" borderId="12" xfId="0" applyNumberFormat="1" applyFont="1" applyFill="1" applyBorder="1" applyAlignment="1">
      <alignment horizontal="center"/>
    </xf>
    <xf numFmtId="164" fontId="6" fillId="2" borderId="13" xfId="0" applyNumberFormat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6" fillId="2" borderId="6" xfId="1" applyNumberFormat="1" applyFont="1" applyFill="1" applyBorder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4" fontId="6" fillId="2" borderId="10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164" fontId="6" fillId="0" borderId="15" xfId="0" applyNumberFormat="1" applyFont="1" applyFill="1" applyBorder="1" applyAlignment="1">
      <alignment horizontal="center"/>
    </xf>
    <xf numFmtId="164" fontId="6" fillId="0" borderId="16" xfId="0" applyNumberFormat="1" applyFont="1" applyFill="1" applyBorder="1" applyAlignment="1">
      <alignment horizontal="center"/>
    </xf>
    <xf numFmtId="0" fontId="7" fillId="2" borderId="20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17" fontId="5" fillId="0" borderId="22" xfId="0" applyNumberFormat="1" applyFont="1" applyBorder="1" applyAlignment="1">
      <alignment horizontal="center"/>
    </xf>
    <xf numFmtId="0" fontId="5" fillId="0" borderId="23" xfId="0" applyNumberFormat="1" applyFont="1" applyBorder="1" applyAlignment="1">
      <alignment horizontal="center"/>
    </xf>
    <xf numFmtId="164" fontId="6" fillId="2" borderId="24" xfId="0" applyNumberFormat="1" applyFont="1" applyFill="1" applyBorder="1" applyAlignment="1">
      <alignment horizontal="center"/>
    </xf>
    <xf numFmtId="164" fontId="6" fillId="2" borderId="25" xfId="0" applyNumberFormat="1" applyFont="1" applyFill="1" applyBorder="1" applyAlignment="1">
      <alignment horizontal="center"/>
    </xf>
    <xf numFmtId="164" fontId="6" fillId="0" borderId="26" xfId="0" applyNumberFormat="1" applyFont="1" applyFill="1" applyBorder="1" applyAlignment="1">
      <alignment horizontal="center"/>
    </xf>
    <xf numFmtId="164" fontId="6" fillId="0" borderId="25" xfId="0" applyNumberFormat="1" applyFont="1" applyFill="1" applyBorder="1" applyAlignment="1">
      <alignment horizontal="center"/>
    </xf>
    <xf numFmtId="164" fontId="6" fillId="2" borderId="26" xfId="0" applyNumberFormat="1" applyFont="1" applyFill="1" applyBorder="1" applyAlignment="1">
      <alignment horizontal="center"/>
    </xf>
    <xf numFmtId="164" fontId="6" fillId="0" borderId="27" xfId="0" applyNumberFormat="1" applyFont="1" applyFill="1" applyBorder="1" applyAlignment="1">
      <alignment horizontal="center"/>
    </xf>
    <xf numFmtId="164" fontId="6" fillId="0" borderId="28" xfId="0" applyNumberFormat="1" applyFont="1" applyFill="1" applyBorder="1" applyAlignment="1">
      <alignment horizontal="center"/>
    </xf>
    <xf numFmtId="164" fontId="6" fillId="2" borderId="29" xfId="0" applyNumberFormat="1" applyFont="1" applyFill="1" applyBorder="1" applyAlignment="1">
      <alignment horizontal="center"/>
    </xf>
    <xf numFmtId="164" fontId="6" fillId="2" borderId="30" xfId="0" applyNumberFormat="1" applyFont="1" applyFill="1" applyBorder="1" applyAlignment="1">
      <alignment horizontal="center"/>
    </xf>
    <xf numFmtId="164" fontId="6" fillId="2" borderId="31" xfId="0" applyNumberFormat="1" applyFont="1" applyFill="1" applyBorder="1" applyAlignment="1">
      <alignment horizontal="center"/>
    </xf>
    <xf numFmtId="164" fontId="6" fillId="2" borderId="32" xfId="0" applyNumberFormat="1" applyFont="1" applyFill="1" applyBorder="1" applyAlignment="1">
      <alignment horizontal="center"/>
    </xf>
    <xf numFmtId="164" fontId="6" fillId="0" borderId="29" xfId="0" applyNumberFormat="1" applyFont="1" applyFill="1" applyBorder="1" applyAlignment="1">
      <alignment horizontal="center"/>
    </xf>
    <xf numFmtId="164" fontId="6" fillId="0" borderId="30" xfId="0" applyNumberFormat="1" applyFont="1" applyFill="1" applyBorder="1" applyAlignment="1">
      <alignment horizontal="center"/>
    </xf>
    <xf numFmtId="164" fontId="6" fillId="2" borderId="27" xfId="0" applyNumberFormat="1" applyFont="1" applyFill="1" applyBorder="1" applyAlignment="1">
      <alignment horizontal="center"/>
    </xf>
    <xf numFmtId="164" fontId="6" fillId="2" borderId="28" xfId="0" applyNumberFormat="1" applyFont="1" applyFill="1" applyBorder="1" applyAlignment="1">
      <alignment horizontal="center"/>
    </xf>
    <xf numFmtId="164" fontId="6" fillId="0" borderId="26" xfId="1" applyNumberFormat="1" applyFont="1" applyFill="1" applyBorder="1" applyAlignment="1">
      <alignment horizontal="center"/>
    </xf>
    <xf numFmtId="164" fontId="6" fillId="0" borderId="25" xfId="1" applyNumberFormat="1" applyFont="1" applyFill="1" applyBorder="1" applyAlignment="1">
      <alignment horizontal="center"/>
    </xf>
    <xf numFmtId="164" fontId="6" fillId="2" borderId="26" xfId="1" applyNumberFormat="1" applyFont="1" applyFill="1" applyBorder="1" applyAlignment="1">
      <alignment horizontal="center"/>
    </xf>
    <xf numFmtId="164" fontId="6" fillId="2" borderId="25" xfId="1" applyNumberFormat="1" applyFont="1" applyFill="1" applyBorder="1" applyAlignment="1">
      <alignment horizontal="center"/>
    </xf>
    <xf numFmtId="164" fontId="6" fillId="2" borderId="33" xfId="1" applyNumberFormat="1" applyFont="1" applyFill="1" applyBorder="1" applyAlignment="1">
      <alignment horizontal="center"/>
    </xf>
    <xf numFmtId="164" fontId="6" fillId="2" borderId="34" xfId="0" applyNumberFormat="1" applyFont="1" applyFill="1" applyBorder="1" applyAlignment="1">
      <alignment horizontal="center"/>
    </xf>
    <xf numFmtId="0" fontId="5" fillId="0" borderId="35" xfId="0" applyNumberFormat="1" applyFont="1" applyBorder="1" applyAlignment="1">
      <alignment horizontal="center"/>
    </xf>
    <xf numFmtId="164" fontId="6" fillId="2" borderId="36" xfId="0" applyNumberFormat="1" applyFont="1" applyFill="1" applyBorder="1" applyAlignment="1">
      <alignment horizontal="center"/>
    </xf>
    <xf numFmtId="164" fontId="6" fillId="0" borderId="36" xfId="0" applyNumberFormat="1" applyFont="1" applyFill="1" applyBorder="1" applyAlignment="1">
      <alignment horizontal="center"/>
    </xf>
    <xf numFmtId="164" fontId="6" fillId="0" borderId="37" xfId="0" applyNumberFormat="1" applyFont="1" applyFill="1" applyBorder="1" applyAlignment="1">
      <alignment horizontal="center"/>
    </xf>
    <xf numFmtId="164" fontId="6" fillId="2" borderId="38" xfId="0" applyNumberFormat="1" applyFont="1" applyFill="1" applyBorder="1" applyAlignment="1">
      <alignment horizontal="center"/>
    </xf>
    <xf numFmtId="164" fontId="6" fillId="2" borderId="39" xfId="0" applyNumberFormat="1" applyFont="1" applyFill="1" applyBorder="1" applyAlignment="1">
      <alignment horizontal="center"/>
    </xf>
    <xf numFmtId="164" fontId="6" fillId="0" borderId="38" xfId="0" applyNumberFormat="1" applyFont="1" applyFill="1" applyBorder="1" applyAlignment="1">
      <alignment horizontal="center"/>
    </xf>
    <xf numFmtId="164" fontId="6" fillId="2" borderId="37" xfId="0" applyNumberFormat="1" applyFont="1" applyFill="1" applyBorder="1" applyAlignment="1">
      <alignment horizontal="center"/>
    </xf>
    <xf numFmtId="164" fontId="6" fillId="0" borderId="36" xfId="1" applyNumberFormat="1" applyFont="1" applyFill="1" applyBorder="1" applyAlignment="1">
      <alignment horizontal="center"/>
    </xf>
    <xf numFmtId="164" fontId="6" fillId="2" borderId="36" xfId="1" applyNumberFormat="1" applyFont="1" applyFill="1" applyBorder="1" applyAlignment="1">
      <alignment horizontal="center"/>
    </xf>
    <xf numFmtId="164" fontId="6" fillId="2" borderId="40" xfId="0" applyNumberFormat="1" applyFont="1" applyFill="1" applyBorder="1" applyAlignment="1">
      <alignment horizontal="center"/>
    </xf>
    <xf numFmtId="17" fontId="5" fillId="0" borderId="41" xfId="0" applyNumberFormat="1" applyFont="1" applyBorder="1" applyAlignment="1">
      <alignment horizontal="center"/>
    </xf>
    <xf numFmtId="164" fontId="6" fillId="2" borderId="42" xfId="0" applyNumberFormat="1" applyFont="1" applyFill="1" applyBorder="1" applyAlignment="1">
      <alignment horizontal="center"/>
    </xf>
    <xf numFmtId="164" fontId="6" fillId="0" borderId="43" xfId="0" applyNumberFormat="1" applyFont="1" applyFill="1" applyBorder="1" applyAlignment="1">
      <alignment horizontal="center"/>
    </xf>
    <xf numFmtId="164" fontId="6" fillId="2" borderId="43" xfId="0" applyNumberFormat="1" applyFont="1" applyFill="1" applyBorder="1" applyAlignment="1">
      <alignment horizontal="center"/>
    </xf>
    <xf numFmtId="164" fontId="6" fillId="0" borderId="44" xfId="0" applyNumberFormat="1" applyFont="1" applyFill="1" applyBorder="1" applyAlignment="1">
      <alignment horizontal="center"/>
    </xf>
    <xf numFmtId="164" fontId="6" fillId="2" borderId="45" xfId="0" applyNumberFormat="1" applyFont="1" applyFill="1" applyBorder="1" applyAlignment="1">
      <alignment horizontal="center"/>
    </xf>
    <xf numFmtId="164" fontId="6" fillId="2" borderId="46" xfId="0" applyNumberFormat="1" applyFont="1" applyFill="1" applyBorder="1" applyAlignment="1">
      <alignment horizontal="center"/>
    </xf>
    <xf numFmtId="164" fontId="6" fillId="0" borderId="45" xfId="0" applyNumberFormat="1" applyFont="1" applyFill="1" applyBorder="1" applyAlignment="1">
      <alignment horizontal="center"/>
    </xf>
    <xf numFmtId="164" fontId="6" fillId="2" borderId="44" xfId="0" applyNumberFormat="1" applyFont="1" applyFill="1" applyBorder="1" applyAlignment="1">
      <alignment horizontal="center"/>
    </xf>
    <xf numFmtId="164" fontId="6" fillId="0" borderId="43" xfId="1" applyNumberFormat="1" applyFont="1" applyFill="1" applyBorder="1" applyAlignment="1">
      <alignment horizontal="center"/>
    </xf>
    <xf numFmtId="164" fontId="6" fillId="2" borderId="43" xfId="1" applyNumberFormat="1" applyFont="1" applyFill="1" applyBorder="1" applyAlignment="1">
      <alignment horizontal="center"/>
    </xf>
    <xf numFmtId="164" fontId="6" fillId="2" borderId="33" xfId="0" applyNumberFormat="1" applyFont="1" applyFill="1" applyBorder="1" applyAlignment="1">
      <alignment horizontal="center"/>
    </xf>
    <xf numFmtId="164" fontId="6" fillId="2" borderId="47" xfId="0" applyNumberFormat="1" applyFont="1" applyFill="1" applyBorder="1" applyAlignment="1">
      <alignment horizontal="center"/>
    </xf>
    <xf numFmtId="164" fontId="8" fillId="2" borderId="4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22" xfId="0" applyFont="1" applyFill="1" applyBorder="1" applyAlignment="1"/>
    <xf numFmtId="0" fontId="2" fillId="3" borderId="42" xfId="0" applyFont="1" applyFill="1" applyBorder="1" applyAlignment="1"/>
    <xf numFmtId="0" fontId="2" fillId="3" borderId="4" xfId="0" applyFont="1" applyFill="1" applyBorder="1" applyAlignment="1"/>
    <xf numFmtId="164" fontId="6" fillId="2" borderId="8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5" fontId="0" fillId="0" borderId="0" xfId="0" applyNumberFormat="1"/>
    <xf numFmtId="0" fontId="4" fillId="0" borderId="6" xfId="0" applyFont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8" xfId="0" applyFont="1" applyFill="1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43" fontId="6" fillId="2" borderId="18" xfId="0" applyNumberFormat="1" applyFont="1" applyFill="1" applyBorder="1" applyAlignment="1">
      <alignment horizontal="center"/>
    </xf>
    <xf numFmtId="43" fontId="6" fillId="2" borderId="3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Comma 2" xfId="1" xr:uid="{00000000-0005-0000-0000-000000000000}"/>
    <cellStyle name="Normal" xfId="0" builtinId="0"/>
  </cellStyles>
  <dxfs count="13"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b/>
        <i val="0"/>
        <color rgb="FF00B050"/>
      </font>
    </dxf>
    <dxf>
      <font>
        <b/>
        <i val="0"/>
        <color rgb="FFC00000"/>
      </font>
    </dxf>
    <dxf>
      <font>
        <color rgb="FFC00000"/>
      </font>
    </dxf>
  </dxfs>
  <tableStyles count="0" defaultTableStyle="TableStyleMedium2" defaultPivotStyle="PivotStyleLight16"/>
  <colors>
    <mruColors>
      <color rgb="FFFFD5D5"/>
      <color rgb="FFFFB3B3"/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%20de%20Trading_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msg\Desktop\Teste%20macro\Book%20de%20Trading_2018_2911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 DE CONTROLE"/>
      <sheetName val="RESULTADO"/>
      <sheetName val="DASHBOARD"/>
      <sheetName val="MtM"/>
      <sheetName val="MtM Releases"/>
      <sheetName val="HWM"/>
      <sheetName val="GPH-VOL"/>
      <sheetName val="GPH-VAR PAR"/>
      <sheetName val="GPH-SL"/>
      <sheetName val="pREFs"/>
      <sheetName val="pREFs_VaR"/>
      <sheetName val="DB"/>
      <sheetName val="RELEASES"/>
      <sheetName val="Email"/>
      <sheetName val="VaR-Covar Matrix_FPC BER"/>
      <sheetName val="CrossChecks"/>
      <sheetName val="Dates"/>
      <sheetName val="lookups"/>
      <sheetName val="BI"/>
    </sheetNames>
    <sheetDataSet>
      <sheetData sheetId="0"/>
      <sheetData sheetId="1">
        <row r="2">
          <cell r="C2">
            <v>744</v>
          </cell>
          <cell r="D2">
            <v>672</v>
          </cell>
          <cell r="E2">
            <v>744</v>
          </cell>
          <cell r="F2">
            <v>720</v>
          </cell>
          <cell r="G2">
            <v>744</v>
          </cell>
          <cell r="H2">
            <v>720</v>
          </cell>
          <cell r="I2">
            <v>744</v>
          </cell>
          <cell r="J2">
            <v>744</v>
          </cell>
          <cell r="K2">
            <v>720</v>
          </cell>
          <cell r="L2">
            <v>744</v>
          </cell>
          <cell r="M2">
            <v>720</v>
          </cell>
          <cell r="N2">
            <v>744</v>
          </cell>
          <cell r="O2">
            <v>744</v>
          </cell>
          <cell r="P2">
            <v>672</v>
          </cell>
          <cell r="Q2">
            <v>744</v>
          </cell>
          <cell r="R2">
            <v>720</v>
          </cell>
          <cell r="S2">
            <v>744</v>
          </cell>
          <cell r="T2">
            <v>720</v>
          </cell>
          <cell r="U2">
            <v>744</v>
          </cell>
          <cell r="V2">
            <v>744</v>
          </cell>
          <cell r="W2">
            <v>720</v>
          </cell>
          <cell r="X2">
            <v>744</v>
          </cell>
          <cell r="Y2">
            <v>720</v>
          </cell>
          <cell r="Z2">
            <v>744</v>
          </cell>
          <cell r="AA2">
            <v>744</v>
          </cell>
          <cell r="AB2">
            <v>696</v>
          </cell>
          <cell r="AC2">
            <v>744</v>
          </cell>
          <cell r="AD2">
            <v>720</v>
          </cell>
          <cell r="AE2">
            <v>744</v>
          </cell>
          <cell r="AF2">
            <v>720</v>
          </cell>
          <cell r="AG2">
            <v>744</v>
          </cell>
          <cell r="AH2">
            <v>744</v>
          </cell>
          <cell r="AI2">
            <v>720</v>
          </cell>
          <cell r="AJ2">
            <v>744</v>
          </cell>
          <cell r="AK2">
            <v>720</v>
          </cell>
          <cell r="AL2">
            <v>744</v>
          </cell>
          <cell r="AM2">
            <v>744</v>
          </cell>
          <cell r="AN2">
            <v>672</v>
          </cell>
          <cell r="AO2">
            <v>744</v>
          </cell>
          <cell r="AP2">
            <v>720</v>
          </cell>
          <cell r="AQ2">
            <v>744</v>
          </cell>
          <cell r="AR2">
            <v>720</v>
          </cell>
          <cell r="AS2">
            <v>744</v>
          </cell>
          <cell r="AT2">
            <v>744</v>
          </cell>
          <cell r="AU2">
            <v>720</v>
          </cell>
          <cell r="AV2">
            <v>744</v>
          </cell>
          <cell r="AW2">
            <v>720</v>
          </cell>
          <cell r="AX2">
            <v>744</v>
          </cell>
          <cell r="AY2">
            <v>744</v>
          </cell>
          <cell r="AZ2">
            <v>672</v>
          </cell>
          <cell r="BA2">
            <v>744</v>
          </cell>
          <cell r="BB2">
            <v>720</v>
          </cell>
          <cell r="BC2">
            <v>744</v>
          </cell>
          <cell r="BD2">
            <v>720</v>
          </cell>
          <cell r="BE2">
            <v>744</v>
          </cell>
          <cell r="BF2">
            <v>744</v>
          </cell>
          <cell r="BG2">
            <v>720</v>
          </cell>
          <cell r="BH2">
            <v>744</v>
          </cell>
          <cell r="BI2">
            <v>720</v>
          </cell>
          <cell r="BJ2">
            <v>744</v>
          </cell>
        </row>
        <row r="3">
          <cell r="C3">
            <v>44562</v>
          </cell>
          <cell r="D3">
            <v>44593</v>
          </cell>
          <cell r="E3">
            <v>44621</v>
          </cell>
          <cell r="F3">
            <v>44652</v>
          </cell>
          <cell r="G3">
            <v>44682</v>
          </cell>
          <cell r="H3">
            <v>44713</v>
          </cell>
          <cell r="I3">
            <v>44743</v>
          </cell>
          <cell r="J3">
            <v>44774</v>
          </cell>
          <cell r="K3">
            <v>44805</v>
          </cell>
          <cell r="L3">
            <v>44835</v>
          </cell>
          <cell r="M3">
            <v>44866</v>
          </cell>
          <cell r="N3">
            <v>44896</v>
          </cell>
          <cell r="O3">
            <v>44927</v>
          </cell>
          <cell r="P3">
            <v>44958</v>
          </cell>
          <cell r="Q3">
            <v>44986</v>
          </cell>
          <cell r="R3">
            <v>45017</v>
          </cell>
          <cell r="S3">
            <v>45047</v>
          </cell>
          <cell r="T3">
            <v>45078</v>
          </cell>
          <cell r="U3">
            <v>45108</v>
          </cell>
          <cell r="V3">
            <v>45139</v>
          </cell>
          <cell r="W3">
            <v>45170</v>
          </cell>
          <cell r="X3">
            <v>45200</v>
          </cell>
          <cell r="Y3">
            <v>45231</v>
          </cell>
          <cell r="Z3">
            <v>45261</v>
          </cell>
          <cell r="AA3">
            <v>45292</v>
          </cell>
          <cell r="AB3">
            <v>45323</v>
          </cell>
          <cell r="AC3">
            <v>45352</v>
          </cell>
          <cell r="AD3">
            <v>45383</v>
          </cell>
          <cell r="AE3">
            <v>45413</v>
          </cell>
          <cell r="AF3">
            <v>45444</v>
          </cell>
          <cell r="AG3">
            <v>45474</v>
          </cell>
          <cell r="AH3">
            <v>45505</v>
          </cell>
          <cell r="AI3">
            <v>45536</v>
          </cell>
          <cell r="AJ3">
            <v>45566</v>
          </cell>
          <cell r="AK3">
            <v>45597</v>
          </cell>
          <cell r="AL3">
            <v>45627</v>
          </cell>
          <cell r="AM3">
            <v>45658</v>
          </cell>
          <cell r="AN3">
            <v>45689</v>
          </cell>
          <cell r="AO3">
            <v>45717</v>
          </cell>
          <cell r="AP3">
            <v>45748</v>
          </cell>
          <cell r="AQ3">
            <v>45778</v>
          </cell>
          <cell r="AR3">
            <v>45809</v>
          </cell>
          <cell r="AS3">
            <v>45839</v>
          </cell>
          <cell r="AT3">
            <v>45870</v>
          </cell>
          <cell r="AU3">
            <v>45901</v>
          </cell>
          <cell r="AV3">
            <v>45931</v>
          </cell>
          <cell r="AW3">
            <v>45962</v>
          </cell>
          <cell r="AX3">
            <v>45992</v>
          </cell>
          <cell r="AY3">
            <v>46023</v>
          </cell>
          <cell r="AZ3">
            <v>46054</v>
          </cell>
          <cell r="BA3">
            <v>46082</v>
          </cell>
          <cell r="BB3">
            <v>46113</v>
          </cell>
          <cell r="BC3">
            <v>46143</v>
          </cell>
          <cell r="BD3">
            <v>46174</v>
          </cell>
          <cell r="BE3">
            <v>46204</v>
          </cell>
          <cell r="BF3">
            <v>46235</v>
          </cell>
          <cell r="BG3">
            <v>46266</v>
          </cell>
          <cell r="BH3">
            <v>46296</v>
          </cell>
          <cell r="BI3">
            <v>46327</v>
          </cell>
          <cell r="BJ3">
            <v>46357</v>
          </cell>
        </row>
        <row r="148">
          <cell r="F148">
            <v>44896</v>
          </cell>
        </row>
        <row r="157">
          <cell r="D157">
            <v>-1713814.1668358743</v>
          </cell>
        </row>
        <row r="158">
          <cell r="D158">
            <v>14850882.203704536</v>
          </cell>
        </row>
      </sheetData>
      <sheetData sheetId="2"/>
      <sheetData sheetId="3"/>
      <sheetData sheetId="4"/>
      <sheetData sheetId="5"/>
      <sheetData sheetId="6">
        <row r="2">
          <cell r="C2">
            <v>744</v>
          </cell>
          <cell r="D2">
            <v>672</v>
          </cell>
          <cell r="E2">
            <v>744</v>
          </cell>
          <cell r="F2">
            <v>720</v>
          </cell>
          <cell r="G2">
            <v>744</v>
          </cell>
          <cell r="H2">
            <v>720</v>
          </cell>
          <cell r="I2">
            <v>744</v>
          </cell>
          <cell r="J2">
            <v>744</v>
          </cell>
          <cell r="K2">
            <v>720</v>
          </cell>
          <cell r="L2">
            <v>744</v>
          </cell>
          <cell r="M2">
            <v>720</v>
          </cell>
          <cell r="N2">
            <v>744</v>
          </cell>
          <cell r="O2">
            <v>744</v>
          </cell>
          <cell r="P2">
            <v>672</v>
          </cell>
          <cell r="Q2">
            <v>744</v>
          </cell>
          <cell r="R2">
            <v>720</v>
          </cell>
          <cell r="S2">
            <v>744</v>
          </cell>
          <cell r="T2">
            <v>720</v>
          </cell>
          <cell r="U2">
            <v>744</v>
          </cell>
          <cell r="V2">
            <v>744</v>
          </cell>
          <cell r="W2">
            <v>720</v>
          </cell>
          <cell r="X2">
            <v>744</v>
          </cell>
          <cell r="Y2">
            <v>720</v>
          </cell>
          <cell r="Z2">
            <v>744</v>
          </cell>
          <cell r="AA2">
            <v>744</v>
          </cell>
          <cell r="AB2">
            <v>696</v>
          </cell>
          <cell r="AC2">
            <v>744</v>
          </cell>
          <cell r="AD2">
            <v>720</v>
          </cell>
          <cell r="AE2">
            <v>744</v>
          </cell>
          <cell r="AF2">
            <v>720</v>
          </cell>
          <cell r="AG2">
            <v>744</v>
          </cell>
          <cell r="AH2">
            <v>744</v>
          </cell>
          <cell r="AI2">
            <v>720</v>
          </cell>
          <cell r="AJ2">
            <v>744</v>
          </cell>
          <cell r="AK2">
            <v>720</v>
          </cell>
          <cell r="AL2">
            <v>744</v>
          </cell>
          <cell r="AM2">
            <v>744</v>
          </cell>
          <cell r="AN2">
            <v>672</v>
          </cell>
          <cell r="AO2">
            <v>744</v>
          </cell>
          <cell r="AP2">
            <v>720</v>
          </cell>
          <cell r="AQ2">
            <v>744</v>
          </cell>
          <cell r="AR2">
            <v>720</v>
          </cell>
          <cell r="AS2">
            <v>744</v>
          </cell>
          <cell r="AT2">
            <v>744</v>
          </cell>
          <cell r="AU2">
            <v>720</v>
          </cell>
          <cell r="AV2">
            <v>744</v>
          </cell>
          <cell r="AW2">
            <v>720</v>
          </cell>
          <cell r="AX2">
            <v>744</v>
          </cell>
          <cell r="AY2">
            <v>744</v>
          </cell>
          <cell r="AZ2">
            <v>672</v>
          </cell>
          <cell r="BA2">
            <v>744</v>
          </cell>
          <cell r="BB2">
            <v>720</v>
          </cell>
          <cell r="BC2">
            <v>744</v>
          </cell>
          <cell r="BD2">
            <v>720</v>
          </cell>
          <cell r="BE2">
            <v>744</v>
          </cell>
          <cell r="BF2">
            <v>744</v>
          </cell>
          <cell r="BG2">
            <v>720</v>
          </cell>
          <cell r="BH2">
            <v>744</v>
          </cell>
          <cell r="BI2">
            <v>720</v>
          </cell>
          <cell r="BJ2">
            <v>744</v>
          </cell>
        </row>
        <row r="18">
          <cell r="C18">
            <v>3.0000000000010307E-2</v>
          </cell>
          <cell r="D18">
            <v>2.9999999999963917E-2</v>
          </cell>
          <cell r="E18">
            <v>-19.969999999999985</v>
          </cell>
          <cell r="F18">
            <v>-29.970000000000024</v>
          </cell>
          <cell r="G18">
            <v>-8.970000000000045</v>
          </cell>
          <cell r="H18">
            <v>2.9999999999989296E-2</v>
          </cell>
          <cell r="I18">
            <v>2.9999999999933902E-2</v>
          </cell>
          <cell r="J18">
            <v>10.03000000000001</v>
          </cell>
          <cell r="K18">
            <v>-0.24222199999997962</v>
          </cell>
          <cell r="L18">
            <v>0.9105619999999971</v>
          </cell>
          <cell r="M18">
            <v>2.9999999999969558E-2</v>
          </cell>
          <cell r="N18">
            <v>4.5299999999999896</v>
          </cell>
          <cell r="O18">
            <v>-13.666666999999999</v>
          </cell>
          <cell r="P18">
            <v>-2.8666670000000503</v>
          </cell>
          <cell r="Q18">
            <v>-0.16666700000000206</v>
          </cell>
          <cell r="R18">
            <v>-15.419999999999995</v>
          </cell>
          <cell r="S18">
            <v>-34.640000000000008</v>
          </cell>
          <cell r="T18">
            <v>-32.000000000000007</v>
          </cell>
          <cell r="U18">
            <v>-26.5</v>
          </cell>
          <cell r="V18">
            <v>-21.499999999999993</v>
          </cell>
          <cell r="W18">
            <v>-21.5</v>
          </cell>
          <cell r="X18">
            <v>-7.0000000000000027</v>
          </cell>
          <cell r="Y18">
            <v>-6.9999999999999991</v>
          </cell>
          <cell r="Z18">
            <v>-6.9999999999999947</v>
          </cell>
          <cell r="AA18">
            <v>-14</v>
          </cell>
          <cell r="AB18">
            <v>-14.000000000000002</v>
          </cell>
          <cell r="AC18">
            <v>-14</v>
          </cell>
          <cell r="AD18">
            <v>-13.999999999999998</v>
          </cell>
          <cell r="AE18">
            <v>-14</v>
          </cell>
          <cell r="AF18">
            <v>-13.999999999999998</v>
          </cell>
          <cell r="AG18">
            <v>-14</v>
          </cell>
          <cell r="AH18">
            <v>-14</v>
          </cell>
          <cell r="AI18">
            <v>-13.999999999999998</v>
          </cell>
          <cell r="AJ18">
            <v>-14</v>
          </cell>
          <cell r="AK18">
            <v>-13.999999999999998</v>
          </cell>
          <cell r="AL18">
            <v>-14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</row>
      </sheetData>
      <sheetData sheetId="7"/>
      <sheetData sheetId="8"/>
      <sheetData sheetId="9">
        <row r="34">
          <cell r="C34">
            <v>62.91</v>
          </cell>
          <cell r="D34">
            <v>55.7</v>
          </cell>
          <cell r="E34">
            <v>55.7</v>
          </cell>
          <cell r="F34">
            <v>55.7</v>
          </cell>
          <cell r="G34">
            <v>55.7</v>
          </cell>
          <cell r="H34">
            <v>55.71</v>
          </cell>
          <cell r="I34">
            <v>66.319999999999993</v>
          </cell>
          <cell r="J34">
            <v>76.900000000000006</v>
          </cell>
          <cell r="K34">
            <v>56.08</v>
          </cell>
          <cell r="L34">
            <v>55.7</v>
          </cell>
          <cell r="M34">
            <v>55.7</v>
          </cell>
          <cell r="N34">
            <v>55.7</v>
          </cell>
          <cell r="O34">
            <v>68.72</v>
          </cell>
          <cell r="P34">
            <v>69.25</v>
          </cell>
          <cell r="Q34">
            <v>69.3</v>
          </cell>
          <cell r="R34">
            <v>69.8</v>
          </cell>
          <cell r="S34">
            <v>70.2</v>
          </cell>
          <cell r="T34">
            <v>72.400000000000006</v>
          </cell>
          <cell r="U34">
            <v>77.150000000000006</v>
          </cell>
          <cell r="V34">
            <v>77.150000000000006</v>
          </cell>
          <cell r="W34">
            <v>77.150000000000006</v>
          </cell>
          <cell r="X34">
            <v>80.45</v>
          </cell>
          <cell r="Y34">
            <v>80.45</v>
          </cell>
          <cell r="Z34">
            <v>80.45</v>
          </cell>
          <cell r="AA34">
            <v>100.1</v>
          </cell>
          <cell r="AB34">
            <v>100.1</v>
          </cell>
          <cell r="AC34">
            <v>100.1</v>
          </cell>
          <cell r="AD34">
            <v>100.1</v>
          </cell>
          <cell r="AE34">
            <v>100.1</v>
          </cell>
          <cell r="AF34">
            <v>100.1</v>
          </cell>
          <cell r="AG34">
            <v>100.1</v>
          </cell>
          <cell r="AH34">
            <v>100.1</v>
          </cell>
          <cell r="AI34">
            <v>100.1</v>
          </cell>
          <cell r="AJ34">
            <v>100.1</v>
          </cell>
          <cell r="AK34">
            <v>100.1</v>
          </cell>
          <cell r="AL34">
            <v>100.1</v>
          </cell>
          <cell r="AM34">
            <v>112</v>
          </cell>
          <cell r="AN34">
            <v>112</v>
          </cell>
          <cell r="AO34">
            <v>112</v>
          </cell>
          <cell r="AP34">
            <v>112</v>
          </cell>
          <cell r="AQ34">
            <v>112</v>
          </cell>
          <cell r="AR34">
            <v>112</v>
          </cell>
          <cell r="AS34">
            <v>112</v>
          </cell>
          <cell r="AT34">
            <v>112</v>
          </cell>
          <cell r="AU34">
            <v>112</v>
          </cell>
          <cell r="AV34">
            <v>112</v>
          </cell>
          <cell r="AW34">
            <v>112</v>
          </cell>
          <cell r="AX34">
            <v>112</v>
          </cell>
          <cell r="AY34">
            <v>140.5</v>
          </cell>
          <cell r="AZ34">
            <v>140.5</v>
          </cell>
          <cell r="BA34">
            <v>140.5</v>
          </cell>
          <cell r="BB34">
            <v>140.5</v>
          </cell>
          <cell r="BC34">
            <v>140.5</v>
          </cell>
          <cell r="BD34">
            <v>140.5</v>
          </cell>
          <cell r="BE34">
            <v>140.5</v>
          </cell>
          <cell r="BF34">
            <v>140.5</v>
          </cell>
          <cell r="BG34">
            <v>140.5</v>
          </cell>
          <cell r="BH34">
            <v>140.5</v>
          </cell>
          <cell r="BI34">
            <v>140.5</v>
          </cell>
          <cell r="BJ34">
            <v>140.5</v>
          </cell>
        </row>
        <row r="35">
          <cell r="C35">
            <v>62.92</v>
          </cell>
          <cell r="D35">
            <v>55.7</v>
          </cell>
          <cell r="E35">
            <v>55.7</v>
          </cell>
          <cell r="F35">
            <v>55.7</v>
          </cell>
          <cell r="G35">
            <v>55.7</v>
          </cell>
          <cell r="H35">
            <v>55.71</v>
          </cell>
          <cell r="I35">
            <v>66.319999999999993</v>
          </cell>
          <cell r="J35">
            <v>76.900000000000006</v>
          </cell>
          <cell r="K35">
            <v>56.08</v>
          </cell>
          <cell r="L35">
            <v>55.7</v>
          </cell>
          <cell r="M35">
            <v>55.7</v>
          </cell>
          <cell r="N35">
            <v>55.7</v>
          </cell>
          <cell r="O35">
            <v>68.72</v>
          </cell>
          <cell r="P35">
            <v>69.25</v>
          </cell>
          <cell r="Q35">
            <v>69.3</v>
          </cell>
          <cell r="R35">
            <v>69.8</v>
          </cell>
          <cell r="S35">
            <v>70.2</v>
          </cell>
          <cell r="T35">
            <v>72.400000000000006</v>
          </cell>
          <cell r="U35">
            <v>77.150000000000006</v>
          </cell>
          <cell r="V35">
            <v>77.150000000000006</v>
          </cell>
          <cell r="W35">
            <v>77.150000000000006</v>
          </cell>
          <cell r="X35">
            <v>80.45</v>
          </cell>
          <cell r="Y35">
            <v>80.45</v>
          </cell>
          <cell r="Z35">
            <v>80.45</v>
          </cell>
          <cell r="AA35">
            <v>100.1</v>
          </cell>
          <cell r="AB35">
            <v>100.1</v>
          </cell>
          <cell r="AC35">
            <v>100.1</v>
          </cell>
          <cell r="AD35">
            <v>100.1</v>
          </cell>
          <cell r="AE35">
            <v>100.1</v>
          </cell>
          <cell r="AF35">
            <v>100.1</v>
          </cell>
          <cell r="AG35">
            <v>100.1</v>
          </cell>
          <cell r="AH35">
            <v>100.1</v>
          </cell>
          <cell r="AI35">
            <v>100.1</v>
          </cell>
          <cell r="AJ35">
            <v>100.1</v>
          </cell>
          <cell r="AK35">
            <v>100.1</v>
          </cell>
          <cell r="AL35">
            <v>100.1</v>
          </cell>
          <cell r="AM35">
            <v>112</v>
          </cell>
          <cell r="AN35">
            <v>112</v>
          </cell>
          <cell r="AO35">
            <v>112</v>
          </cell>
          <cell r="AP35">
            <v>112</v>
          </cell>
          <cell r="AQ35">
            <v>112</v>
          </cell>
          <cell r="AR35">
            <v>112</v>
          </cell>
          <cell r="AS35">
            <v>112</v>
          </cell>
          <cell r="AT35">
            <v>112</v>
          </cell>
          <cell r="AU35">
            <v>112</v>
          </cell>
          <cell r="AV35">
            <v>112</v>
          </cell>
          <cell r="AW35">
            <v>112</v>
          </cell>
          <cell r="AX35">
            <v>112</v>
          </cell>
          <cell r="AY35">
            <v>140.5</v>
          </cell>
          <cell r="AZ35">
            <v>140.5</v>
          </cell>
          <cell r="BA35">
            <v>140.5</v>
          </cell>
          <cell r="BB35">
            <v>140.5</v>
          </cell>
          <cell r="BC35">
            <v>140.5</v>
          </cell>
          <cell r="BD35">
            <v>140.5</v>
          </cell>
          <cell r="BE35">
            <v>140.5</v>
          </cell>
          <cell r="BF35">
            <v>140.5</v>
          </cell>
          <cell r="BG35">
            <v>140.5</v>
          </cell>
          <cell r="BH35">
            <v>140.5</v>
          </cell>
          <cell r="BI35">
            <v>140.5</v>
          </cell>
          <cell r="BJ35">
            <v>140.5</v>
          </cell>
        </row>
        <row r="36">
          <cell r="C36">
            <v>57.22</v>
          </cell>
          <cell r="D36">
            <v>55.7</v>
          </cell>
          <cell r="E36">
            <v>55.7</v>
          </cell>
          <cell r="F36">
            <v>55.7</v>
          </cell>
          <cell r="G36">
            <v>55.7</v>
          </cell>
          <cell r="H36">
            <v>55.71</v>
          </cell>
          <cell r="I36">
            <v>66.319999999999993</v>
          </cell>
          <cell r="J36">
            <v>76.900000000000006</v>
          </cell>
          <cell r="K36">
            <v>56.08</v>
          </cell>
          <cell r="L36">
            <v>55.7</v>
          </cell>
          <cell r="M36">
            <v>55.7</v>
          </cell>
          <cell r="N36">
            <v>55.7</v>
          </cell>
          <cell r="O36">
            <v>68.72</v>
          </cell>
          <cell r="P36">
            <v>69.25</v>
          </cell>
          <cell r="Q36">
            <v>69.3</v>
          </cell>
          <cell r="R36">
            <v>69.8</v>
          </cell>
          <cell r="S36">
            <v>70.2</v>
          </cell>
          <cell r="T36">
            <v>72.400000000000006</v>
          </cell>
          <cell r="U36">
            <v>77.150000000000006</v>
          </cell>
          <cell r="V36">
            <v>77.150000000000006</v>
          </cell>
          <cell r="W36">
            <v>77.150000000000006</v>
          </cell>
          <cell r="X36">
            <v>80.45</v>
          </cell>
          <cell r="Y36">
            <v>80.45</v>
          </cell>
          <cell r="Z36">
            <v>80.45</v>
          </cell>
          <cell r="AA36">
            <v>100.1</v>
          </cell>
          <cell r="AB36">
            <v>100.1</v>
          </cell>
          <cell r="AC36">
            <v>100.1</v>
          </cell>
          <cell r="AD36">
            <v>100.1</v>
          </cell>
          <cell r="AE36">
            <v>100.1</v>
          </cell>
          <cell r="AF36">
            <v>100.1</v>
          </cell>
          <cell r="AG36">
            <v>100.1</v>
          </cell>
          <cell r="AH36">
            <v>100.1</v>
          </cell>
          <cell r="AI36">
            <v>100.1</v>
          </cell>
          <cell r="AJ36">
            <v>100.1</v>
          </cell>
          <cell r="AK36">
            <v>100.1</v>
          </cell>
          <cell r="AL36">
            <v>100.1</v>
          </cell>
          <cell r="AM36">
            <v>112</v>
          </cell>
          <cell r="AN36">
            <v>112</v>
          </cell>
          <cell r="AO36">
            <v>112</v>
          </cell>
          <cell r="AP36">
            <v>112</v>
          </cell>
          <cell r="AQ36">
            <v>112</v>
          </cell>
          <cell r="AR36">
            <v>112</v>
          </cell>
          <cell r="AS36">
            <v>112</v>
          </cell>
          <cell r="AT36">
            <v>112</v>
          </cell>
          <cell r="AU36">
            <v>112</v>
          </cell>
          <cell r="AV36">
            <v>112</v>
          </cell>
          <cell r="AW36">
            <v>112</v>
          </cell>
          <cell r="AX36">
            <v>112</v>
          </cell>
          <cell r="AY36">
            <v>140.5</v>
          </cell>
          <cell r="AZ36">
            <v>140.5</v>
          </cell>
          <cell r="BA36">
            <v>140.5</v>
          </cell>
          <cell r="BB36">
            <v>140.5</v>
          </cell>
          <cell r="BC36">
            <v>140.5</v>
          </cell>
          <cell r="BD36">
            <v>140.5</v>
          </cell>
          <cell r="BE36">
            <v>140.5</v>
          </cell>
          <cell r="BF36">
            <v>140.5</v>
          </cell>
          <cell r="BG36">
            <v>140.5</v>
          </cell>
          <cell r="BH36">
            <v>140.5</v>
          </cell>
          <cell r="BI36">
            <v>140.5</v>
          </cell>
          <cell r="BJ36">
            <v>140.5</v>
          </cell>
        </row>
        <row r="37">
          <cell r="C37">
            <v>55.71</v>
          </cell>
          <cell r="D37">
            <v>55.7</v>
          </cell>
          <cell r="E37">
            <v>55.7</v>
          </cell>
          <cell r="F37">
            <v>55.7</v>
          </cell>
          <cell r="G37">
            <v>55.7</v>
          </cell>
          <cell r="H37">
            <v>55.71</v>
          </cell>
          <cell r="I37">
            <v>66.319999999999993</v>
          </cell>
          <cell r="J37">
            <v>76.900000000000006</v>
          </cell>
          <cell r="K37">
            <v>56.08</v>
          </cell>
          <cell r="L37">
            <v>55.7</v>
          </cell>
          <cell r="M37">
            <v>55.7</v>
          </cell>
          <cell r="N37">
            <v>55.7</v>
          </cell>
          <cell r="O37">
            <v>68.72</v>
          </cell>
          <cell r="P37">
            <v>69.25</v>
          </cell>
          <cell r="Q37">
            <v>69.3</v>
          </cell>
          <cell r="R37">
            <v>69.8</v>
          </cell>
          <cell r="S37">
            <v>70.2</v>
          </cell>
          <cell r="T37">
            <v>72.400000000000006</v>
          </cell>
          <cell r="U37">
            <v>77.150000000000006</v>
          </cell>
          <cell r="V37">
            <v>77.150000000000006</v>
          </cell>
          <cell r="W37">
            <v>77.150000000000006</v>
          </cell>
          <cell r="X37">
            <v>80.45</v>
          </cell>
          <cell r="Y37">
            <v>80.45</v>
          </cell>
          <cell r="Z37">
            <v>80.45</v>
          </cell>
          <cell r="AA37">
            <v>100.1</v>
          </cell>
          <cell r="AB37">
            <v>100.1</v>
          </cell>
          <cell r="AC37">
            <v>100.1</v>
          </cell>
          <cell r="AD37">
            <v>100.1</v>
          </cell>
          <cell r="AE37">
            <v>100.1</v>
          </cell>
          <cell r="AF37">
            <v>100.1</v>
          </cell>
          <cell r="AG37">
            <v>100.1</v>
          </cell>
          <cell r="AH37">
            <v>100.1</v>
          </cell>
          <cell r="AI37">
            <v>100.1</v>
          </cell>
          <cell r="AJ37">
            <v>100.1</v>
          </cell>
          <cell r="AK37">
            <v>100.1</v>
          </cell>
          <cell r="AL37">
            <v>100.1</v>
          </cell>
          <cell r="AM37">
            <v>112</v>
          </cell>
          <cell r="AN37">
            <v>112</v>
          </cell>
          <cell r="AO37">
            <v>112</v>
          </cell>
          <cell r="AP37">
            <v>112</v>
          </cell>
          <cell r="AQ37">
            <v>112</v>
          </cell>
          <cell r="AR37">
            <v>112</v>
          </cell>
          <cell r="AS37">
            <v>112</v>
          </cell>
          <cell r="AT37">
            <v>112</v>
          </cell>
          <cell r="AU37">
            <v>112</v>
          </cell>
          <cell r="AV37">
            <v>112</v>
          </cell>
          <cell r="AW37">
            <v>112</v>
          </cell>
          <cell r="AX37">
            <v>112</v>
          </cell>
          <cell r="AY37">
            <v>140.5</v>
          </cell>
          <cell r="AZ37">
            <v>140.5</v>
          </cell>
          <cell r="BA37">
            <v>140.5</v>
          </cell>
          <cell r="BB37">
            <v>140.5</v>
          </cell>
          <cell r="BC37">
            <v>140.5</v>
          </cell>
          <cell r="BD37">
            <v>140.5</v>
          </cell>
          <cell r="BE37">
            <v>140.5</v>
          </cell>
          <cell r="BF37">
            <v>140.5</v>
          </cell>
          <cell r="BG37">
            <v>140.5</v>
          </cell>
          <cell r="BH37">
            <v>140.5</v>
          </cell>
          <cell r="BI37">
            <v>140.5</v>
          </cell>
          <cell r="BJ37">
            <v>140.5</v>
          </cell>
        </row>
        <row r="38">
          <cell r="C38">
            <v>62.91</v>
          </cell>
          <cell r="D38">
            <v>55.7</v>
          </cell>
          <cell r="E38">
            <v>55.7</v>
          </cell>
          <cell r="F38">
            <v>55.7</v>
          </cell>
          <cell r="G38">
            <v>55.7</v>
          </cell>
          <cell r="H38">
            <v>55.71</v>
          </cell>
          <cell r="I38">
            <v>66.319999999999993</v>
          </cell>
          <cell r="J38">
            <v>76.900000000000006</v>
          </cell>
          <cell r="K38">
            <v>56.08</v>
          </cell>
          <cell r="L38">
            <v>55.7</v>
          </cell>
          <cell r="M38">
            <v>55.7</v>
          </cell>
          <cell r="N38">
            <v>55.7</v>
          </cell>
          <cell r="O38">
            <v>68.72</v>
          </cell>
          <cell r="P38">
            <v>69.25</v>
          </cell>
          <cell r="Q38">
            <v>69.3</v>
          </cell>
          <cell r="R38">
            <v>69.8</v>
          </cell>
          <cell r="S38">
            <v>70.2</v>
          </cell>
          <cell r="T38">
            <v>72.400000000000006</v>
          </cell>
          <cell r="U38">
            <v>77.150000000000006</v>
          </cell>
          <cell r="V38">
            <v>77.150000000000006</v>
          </cell>
          <cell r="W38">
            <v>77.150000000000006</v>
          </cell>
          <cell r="X38">
            <v>80.45</v>
          </cell>
          <cell r="Y38">
            <v>80.45</v>
          </cell>
          <cell r="Z38">
            <v>80.45</v>
          </cell>
          <cell r="AA38">
            <v>100.1</v>
          </cell>
          <cell r="AB38">
            <v>100.1</v>
          </cell>
          <cell r="AC38">
            <v>100.1</v>
          </cell>
          <cell r="AD38">
            <v>100.1</v>
          </cell>
          <cell r="AE38">
            <v>100.1</v>
          </cell>
          <cell r="AF38">
            <v>100.1</v>
          </cell>
          <cell r="AG38">
            <v>100.1</v>
          </cell>
          <cell r="AH38">
            <v>100.1</v>
          </cell>
          <cell r="AI38">
            <v>100.1</v>
          </cell>
          <cell r="AJ38">
            <v>100.1</v>
          </cell>
          <cell r="AK38">
            <v>100.1</v>
          </cell>
          <cell r="AL38">
            <v>100.1</v>
          </cell>
          <cell r="AM38">
            <v>112</v>
          </cell>
          <cell r="AN38">
            <v>112</v>
          </cell>
          <cell r="AO38">
            <v>112</v>
          </cell>
          <cell r="AP38">
            <v>112</v>
          </cell>
          <cell r="AQ38">
            <v>112</v>
          </cell>
          <cell r="AR38">
            <v>112</v>
          </cell>
          <cell r="AS38">
            <v>112</v>
          </cell>
          <cell r="AT38">
            <v>112</v>
          </cell>
          <cell r="AU38">
            <v>112</v>
          </cell>
          <cell r="AV38">
            <v>112</v>
          </cell>
          <cell r="AW38">
            <v>112</v>
          </cell>
          <cell r="AX38">
            <v>112</v>
          </cell>
          <cell r="AY38">
            <v>140.5</v>
          </cell>
          <cell r="AZ38">
            <v>140.5</v>
          </cell>
          <cell r="BA38">
            <v>140.5</v>
          </cell>
          <cell r="BB38">
            <v>140.5</v>
          </cell>
          <cell r="BC38">
            <v>140.5</v>
          </cell>
          <cell r="BD38">
            <v>140.5</v>
          </cell>
          <cell r="BE38">
            <v>140.5</v>
          </cell>
          <cell r="BF38">
            <v>140.5</v>
          </cell>
          <cell r="BG38">
            <v>140.5</v>
          </cell>
          <cell r="BH38">
            <v>140.5</v>
          </cell>
          <cell r="BI38">
            <v>140.5</v>
          </cell>
          <cell r="BJ38">
            <v>140.5</v>
          </cell>
        </row>
        <row r="42">
          <cell r="C42">
            <v>62.91</v>
          </cell>
          <cell r="D42">
            <v>55.7</v>
          </cell>
          <cell r="E42">
            <v>55.7</v>
          </cell>
          <cell r="F42">
            <v>55.7</v>
          </cell>
          <cell r="G42">
            <v>55.7</v>
          </cell>
          <cell r="H42">
            <v>55.71</v>
          </cell>
          <cell r="I42">
            <v>66.319999999999993</v>
          </cell>
          <cell r="J42">
            <v>76.900000000000006</v>
          </cell>
          <cell r="K42">
            <v>56.08</v>
          </cell>
          <cell r="L42">
            <v>55.7</v>
          </cell>
          <cell r="M42">
            <v>55.7</v>
          </cell>
          <cell r="N42">
            <v>82.7</v>
          </cell>
          <cell r="O42">
            <v>98.72</v>
          </cell>
          <cell r="P42">
            <v>99.25</v>
          </cell>
          <cell r="Q42">
            <v>99.3</v>
          </cell>
          <cell r="R42">
            <v>99.8</v>
          </cell>
          <cell r="S42">
            <v>100.2</v>
          </cell>
          <cell r="T42">
            <v>102.4</v>
          </cell>
          <cell r="U42">
            <v>107.15</v>
          </cell>
          <cell r="V42">
            <v>107.15</v>
          </cell>
          <cell r="W42">
            <v>107.15</v>
          </cell>
          <cell r="X42">
            <v>110.45</v>
          </cell>
          <cell r="Y42">
            <v>110.45</v>
          </cell>
          <cell r="Z42">
            <v>110.45</v>
          </cell>
          <cell r="AA42">
            <v>132.1</v>
          </cell>
          <cell r="AB42">
            <v>132.1</v>
          </cell>
          <cell r="AC42">
            <v>132.1</v>
          </cell>
          <cell r="AD42">
            <v>132.1</v>
          </cell>
          <cell r="AE42">
            <v>132.1</v>
          </cell>
          <cell r="AF42">
            <v>132.1</v>
          </cell>
          <cell r="AG42">
            <v>132.1</v>
          </cell>
          <cell r="AH42">
            <v>132.1</v>
          </cell>
          <cell r="AI42">
            <v>132.1</v>
          </cell>
          <cell r="AJ42">
            <v>132.1</v>
          </cell>
          <cell r="AK42">
            <v>132.1</v>
          </cell>
          <cell r="AL42">
            <v>132.1</v>
          </cell>
          <cell r="AM42">
            <v>149</v>
          </cell>
          <cell r="AN42">
            <v>149</v>
          </cell>
          <cell r="AO42">
            <v>149</v>
          </cell>
          <cell r="AP42">
            <v>149</v>
          </cell>
          <cell r="AQ42">
            <v>149</v>
          </cell>
          <cell r="AR42">
            <v>149</v>
          </cell>
          <cell r="AS42">
            <v>149</v>
          </cell>
          <cell r="AT42">
            <v>149</v>
          </cell>
          <cell r="AU42">
            <v>149</v>
          </cell>
          <cell r="AV42">
            <v>149</v>
          </cell>
          <cell r="AW42">
            <v>149</v>
          </cell>
          <cell r="AX42">
            <v>149</v>
          </cell>
          <cell r="AY42">
            <v>175.5</v>
          </cell>
          <cell r="AZ42">
            <v>175.5</v>
          </cell>
          <cell r="BA42">
            <v>175.5</v>
          </cell>
          <cell r="BB42">
            <v>175.5</v>
          </cell>
          <cell r="BC42">
            <v>175.5</v>
          </cell>
          <cell r="BD42">
            <v>175.5</v>
          </cell>
          <cell r="BE42">
            <v>175.5</v>
          </cell>
          <cell r="BF42">
            <v>175.5</v>
          </cell>
          <cell r="BG42">
            <v>175.5</v>
          </cell>
          <cell r="BH42">
            <v>175.5</v>
          </cell>
          <cell r="BI42">
            <v>175.5</v>
          </cell>
          <cell r="BJ42">
            <v>175.5</v>
          </cell>
        </row>
        <row r="46">
          <cell r="C46">
            <v>62.91</v>
          </cell>
          <cell r="D46">
            <v>55.7</v>
          </cell>
          <cell r="E46">
            <v>55.7</v>
          </cell>
          <cell r="F46">
            <v>55.7</v>
          </cell>
          <cell r="G46">
            <v>55.7</v>
          </cell>
          <cell r="H46">
            <v>55.71</v>
          </cell>
          <cell r="I46">
            <v>66.319999999999993</v>
          </cell>
          <cell r="J46">
            <v>76.900000000000006</v>
          </cell>
          <cell r="K46">
            <v>56.08</v>
          </cell>
          <cell r="L46">
            <v>55.7</v>
          </cell>
          <cell r="M46">
            <v>55.7</v>
          </cell>
          <cell r="N46">
            <v>215.7</v>
          </cell>
          <cell r="O46">
            <v>228.72</v>
          </cell>
          <cell r="P46">
            <v>229.25</v>
          </cell>
          <cell r="Q46">
            <v>229.3</v>
          </cell>
          <cell r="R46">
            <v>229.8</v>
          </cell>
          <cell r="S46">
            <v>230.2</v>
          </cell>
          <cell r="T46">
            <v>232.4</v>
          </cell>
          <cell r="U46">
            <v>237.15</v>
          </cell>
          <cell r="V46">
            <v>237.15</v>
          </cell>
          <cell r="W46">
            <v>237.15</v>
          </cell>
          <cell r="X46">
            <v>240.45</v>
          </cell>
          <cell r="Y46">
            <v>240.45</v>
          </cell>
          <cell r="Z46">
            <v>240.45</v>
          </cell>
          <cell r="AA46">
            <v>265.10000000000002</v>
          </cell>
          <cell r="AB46">
            <v>265.10000000000002</v>
          </cell>
          <cell r="AC46">
            <v>265.10000000000002</v>
          </cell>
          <cell r="AD46">
            <v>265.10000000000002</v>
          </cell>
          <cell r="AE46">
            <v>265.10000000000002</v>
          </cell>
          <cell r="AF46">
            <v>265.10000000000002</v>
          </cell>
          <cell r="AG46">
            <v>265.10000000000002</v>
          </cell>
          <cell r="AH46">
            <v>265.10000000000002</v>
          </cell>
          <cell r="AI46">
            <v>265.10000000000002</v>
          </cell>
          <cell r="AJ46">
            <v>265.10000000000002</v>
          </cell>
          <cell r="AK46">
            <v>265.10000000000002</v>
          </cell>
          <cell r="AL46">
            <v>265.10000000000002</v>
          </cell>
          <cell r="AM46">
            <v>232</v>
          </cell>
          <cell r="AN46">
            <v>232</v>
          </cell>
          <cell r="AO46">
            <v>232</v>
          </cell>
          <cell r="AP46">
            <v>232</v>
          </cell>
          <cell r="AQ46">
            <v>232</v>
          </cell>
          <cell r="AR46">
            <v>232</v>
          </cell>
          <cell r="AS46">
            <v>232</v>
          </cell>
          <cell r="AT46">
            <v>232</v>
          </cell>
          <cell r="AU46">
            <v>232</v>
          </cell>
          <cell r="AV46">
            <v>232</v>
          </cell>
          <cell r="AW46">
            <v>232</v>
          </cell>
          <cell r="AX46">
            <v>232</v>
          </cell>
          <cell r="AY46">
            <v>255.5</v>
          </cell>
          <cell r="AZ46">
            <v>255.5</v>
          </cell>
          <cell r="BA46">
            <v>255.5</v>
          </cell>
          <cell r="BB46">
            <v>255.5</v>
          </cell>
          <cell r="BC46">
            <v>255.5</v>
          </cell>
          <cell r="BD46">
            <v>255.5</v>
          </cell>
          <cell r="BE46">
            <v>255.5</v>
          </cell>
          <cell r="BF46">
            <v>255.5</v>
          </cell>
          <cell r="BG46">
            <v>255.5</v>
          </cell>
          <cell r="BH46">
            <v>255.5</v>
          </cell>
          <cell r="BI46">
            <v>255.5</v>
          </cell>
          <cell r="BJ46">
            <v>255.5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27</v>
          </cell>
          <cell r="O50">
            <v>30</v>
          </cell>
          <cell r="P50">
            <v>30</v>
          </cell>
          <cell r="Q50">
            <v>30</v>
          </cell>
          <cell r="R50">
            <v>30</v>
          </cell>
          <cell r="S50">
            <v>30</v>
          </cell>
          <cell r="T50">
            <v>30</v>
          </cell>
          <cell r="U50">
            <v>30</v>
          </cell>
          <cell r="V50">
            <v>30</v>
          </cell>
          <cell r="W50">
            <v>30</v>
          </cell>
          <cell r="X50">
            <v>30</v>
          </cell>
          <cell r="Y50">
            <v>30</v>
          </cell>
          <cell r="Z50">
            <v>30</v>
          </cell>
          <cell r="AA50">
            <v>32</v>
          </cell>
          <cell r="AB50">
            <v>32</v>
          </cell>
          <cell r="AC50">
            <v>32</v>
          </cell>
          <cell r="AD50">
            <v>32</v>
          </cell>
          <cell r="AE50">
            <v>32</v>
          </cell>
          <cell r="AF50">
            <v>32</v>
          </cell>
          <cell r="AG50">
            <v>32</v>
          </cell>
          <cell r="AH50">
            <v>32</v>
          </cell>
          <cell r="AI50">
            <v>32</v>
          </cell>
          <cell r="AJ50">
            <v>32</v>
          </cell>
          <cell r="AK50">
            <v>32</v>
          </cell>
          <cell r="AL50">
            <v>32</v>
          </cell>
          <cell r="AM50">
            <v>37</v>
          </cell>
          <cell r="AN50">
            <v>37</v>
          </cell>
          <cell r="AO50">
            <v>37</v>
          </cell>
          <cell r="AP50">
            <v>37</v>
          </cell>
          <cell r="AQ50">
            <v>37</v>
          </cell>
          <cell r="AR50">
            <v>37</v>
          </cell>
          <cell r="AS50">
            <v>37</v>
          </cell>
          <cell r="AT50">
            <v>37</v>
          </cell>
          <cell r="AU50">
            <v>37</v>
          </cell>
          <cell r="AV50">
            <v>37</v>
          </cell>
          <cell r="AW50">
            <v>37</v>
          </cell>
          <cell r="AX50">
            <v>37</v>
          </cell>
          <cell r="AY50">
            <v>35</v>
          </cell>
          <cell r="AZ50">
            <v>35</v>
          </cell>
          <cell r="BA50">
            <v>35</v>
          </cell>
          <cell r="BB50">
            <v>35</v>
          </cell>
          <cell r="BC50">
            <v>35</v>
          </cell>
          <cell r="BD50">
            <v>35</v>
          </cell>
          <cell r="BE50">
            <v>35</v>
          </cell>
          <cell r="BF50">
            <v>35</v>
          </cell>
          <cell r="BG50">
            <v>35</v>
          </cell>
          <cell r="BH50">
            <v>35</v>
          </cell>
          <cell r="BI50">
            <v>35</v>
          </cell>
          <cell r="BJ50">
            <v>35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160</v>
          </cell>
          <cell r="O54">
            <v>160</v>
          </cell>
          <cell r="P54">
            <v>160</v>
          </cell>
          <cell r="Q54">
            <v>160</v>
          </cell>
          <cell r="R54">
            <v>160</v>
          </cell>
          <cell r="S54">
            <v>160</v>
          </cell>
          <cell r="T54">
            <v>160</v>
          </cell>
          <cell r="U54">
            <v>160</v>
          </cell>
          <cell r="V54">
            <v>160</v>
          </cell>
          <cell r="W54">
            <v>160</v>
          </cell>
          <cell r="X54">
            <v>160</v>
          </cell>
          <cell r="Y54">
            <v>160</v>
          </cell>
          <cell r="Z54">
            <v>160</v>
          </cell>
          <cell r="AA54">
            <v>165.00000000000003</v>
          </cell>
          <cell r="AB54">
            <v>165.00000000000003</v>
          </cell>
          <cell r="AC54">
            <v>165.00000000000003</v>
          </cell>
          <cell r="AD54">
            <v>165.00000000000003</v>
          </cell>
          <cell r="AE54">
            <v>165.00000000000003</v>
          </cell>
          <cell r="AF54">
            <v>165.00000000000003</v>
          </cell>
          <cell r="AG54">
            <v>165.00000000000003</v>
          </cell>
          <cell r="AH54">
            <v>165.00000000000003</v>
          </cell>
          <cell r="AI54">
            <v>165.00000000000003</v>
          </cell>
          <cell r="AJ54">
            <v>165.00000000000003</v>
          </cell>
          <cell r="AK54">
            <v>165.00000000000003</v>
          </cell>
          <cell r="AL54">
            <v>165.00000000000003</v>
          </cell>
          <cell r="AM54">
            <v>120</v>
          </cell>
          <cell r="AN54">
            <v>120</v>
          </cell>
          <cell r="AO54">
            <v>120</v>
          </cell>
          <cell r="AP54">
            <v>120</v>
          </cell>
          <cell r="AQ54">
            <v>120</v>
          </cell>
          <cell r="AR54">
            <v>120</v>
          </cell>
          <cell r="AS54">
            <v>120</v>
          </cell>
          <cell r="AT54">
            <v>120</v>
          </cell>
          <cell r="AU54">
            <v>120</v>
          </cell>
          <cell r="AV54">
            <v>120</v>
          </cell>
          <cell r="AW54">
            <v>120</v>
          </cell>
          <cell r="AX54">
            <v>120</v>
          </cell>
          <cell r="AY54">
            <v>115</v>
          </cell>
          <cell r="AZ54">
            <v>115</v>
          </cell>
          <cell r="BA54">
            <v>115</v>
          </cell>
          <cell r="BB54">
            <v>115</v>
          </cell>
          <cell r="BC54">
            <v>115</v>
          </cell>
          <cell r="BD54">
            <v>115</v>
          </cell>
          <cell r="BE54">
            <v>115</v>
          </cell>
          <cell r="BF54">
            <v>115</v>
          </cell>
          <cell r="BG54">
            <v>115</v>
          </cell>
          <cell r="BH54">
            <v>115</v>
          </cell>
          <cell r="BI54">
            <v>115</v>
          </cell>
          <cell r="BJ54">
            <v>115</v>
          </cell>
        </row>
      </sheetData>
      <sheetData sheetId="10"/>
      <sheetData sheetId="11">
        <row r="2">
          <cell r="X2" t="str">
            <v>Volume 2022</v>
          </cell>
          <cell r="AJ2" t="str">
            <v>Volume 2023</v>
          </cell>
          <cell r="AV2" t="str">
            <v>Volume 2024</v>
          </cell>
          <cell r="BH2" t="str">
            <v>Volume 2025</v>
          </cell>
          <cell r="BT2" t="str">
            <v>Volume 2026</v>
          </cell>
        </row>
        <row r="3">
          <cell r="X3">
            <v>744</v>
          </cell>
          <cell r="Y3">
            <v>672</v>
          </cell>
          <cell r="Z3">
            <v>744</v>
          </cell>
          <cell r="AA3">
            <v>720</v>
          </cell>
          <cell r="AB3">
            <v>744</v>
          </cell>
          <cell r="AC3">
            <v>720</v>
          </cell>
          <cell r="AD3">
            <v>744</v>
          </cell>
          <cell r="AE3">
            <v>744</v>
          </cell>
          <cell r="AF3">
            <v>720</v>
          </cell>
          <cell r="AG3">
            <v>744</v>
          </cell>
          <cell r="AH3">
            <v>720</v>
          </cell>
          <cell r="AI3">
            <v>744</v>
          </cell>
          <cell r="AJ3">
            <v>744</v>
          </cell>
          <cell r="AK3">
            <v>672</v>
          </cell>
          <cell r="AL3">
            <v>744</v>
          </cell>
          <cell r="AM3">
            <v>720</v>
          </cell>
          <cell r="AN3">
            <v>744</v>
          </cell>
          <cell r="AO3">
            <v>720</v>
          </cell>
          <cell r="AP3">
            <v>744</v>
          </cell>
          <cell r="AQ3">
            <v>744</v>
          </cell>
          <cell r="AR3">
            <v>720</v>
          </cell>
          <cell r="AS3">
            <v>744</v>
          </cell>
          <cell r="AT3">
            <v>720</v>
          </cell>
          <cell r="AU3">
            <v>744</v>
          </cell>
          <cell r="AV3">
            <v>744</v>
          </cell>
          <cell r="AW3">
            <v>696</v>
          </cell>
          <cell r="AX3">
            <v>744</v>
          </cell>
          <cell r="AY3">
            <v>720</v>
          </cell>
          <cell r="AZ3">
            <v>744</v>
          </cell>
          <cell r="BA3">
            <v>720</v>
          </cell>
          <cell r="BB3">
            <v>744</v>
          </cell>
          <cell r="BC3">
            <v>744</v>
          </cell>
          <cell r="BD3">
            <v>720</v>
          </cell>
          <cell r="BE3">
            <v>744</v>
          </cell>
          <cell r="BF3">
            <v>720</v>
          </cell>
          <cell r="BG3">
            <v>744</v>
          </cell>
          <cell r="BH3">
            <v>744</v>
          </cell>
          <cell r="BI3">
            <v>672</v>
          </cell>
          <cell r="BJ3">
            <v>744</v>
          </cell>
          <cell r="BK3">
            <v>720</v>
          </cell>
          <cell r="BL3">
            <v>744</v>
          </cell>
          <cell r="BM3">
            <v>720</v>
          </cell>
          <cell r="BN3">
            <v>744</v>
          </cell>
          <cell r="BO3">
            <v>744</v>
          </cell>
          <cell r="BP3">
            <v>720</v>
          </cell>
          <cell r="BQ3">
            <v>744</v>
          </cell>
          <cell r="BR3">
            <v>720</v>
          </cell>
          <cell r="BS3">
            <v>744</v>
          </cell>
          <cell r="BT3">
            <v>744</v>
          </cell>
          <cell r="BU3">
            <v>672</v>
          </cell>
          <cell r="BV3">
            <v>744</v>
          </cell>
          <cell r="BW3">
            <v>720</v>
          </cell>
          <cell r="BX3">
            <v>744</v>
          </cell>
          <cell r="BY3">
            <v>720</v>
          </cell>
          <cell r="BZ3">
            <v>744</v>
          </cell>
          <cell r="CA3">
            <v>744</v>
          </cell>
          <cell r="CB3">
            <v>720</v>
          </cell>
          <cell r="CC3">
            <v>744</v>
          </cell>
          <cell r="CD3">
            <v>720</v>
          </cell>
          <cell r="CE3">
            <v>744</v>
          </cell>
        </row>
        <row r="4">
          <cell r="E4" t="str">
            <v>POSICAO</v>
          </cell>
          <cell r="M4" t="str">
            <v>FONTE</v>
          </cell>
          <cell r="N4" t="str">
            <v>SUBMERCADO</v>
          </cell>
          <cell r="W4" t="str">
            <v>BALANÇO</v>
          </cell>
          <cell r="X4">
            <v>44562</v>
          </cell>
          <cell r="Y4">
            <v>44593</v>
          </cell>
          <cell r="Z4">
            <v>44621</v>
          </cell>
          <cell r="AA4">
            <v>44652</v>
          </cell>
          <cell r="AB4">
            <v>44682</v>
          </cell>
          <cell r="AC4">
            <v>44713</v>
          </cell>
          <cell r="AD4">
            <v>44743</v>
          </cell>
          <cell r="AE4">
            <v>44774</v>
          </cell>
          <cell r="AF4">
            <v>44805</v>
          </cell>
          <cell r="AG4">
            <v>44835</v>
          </cell>
          <cell r="AH4">
            <v>44866</v>
          </cell>
          <cell r="AI4">
            <v>44896</v>
          </cell>
          <cell r="AJ4">
            <v>44927</v>
          </cell>
          <cell r="AK4">
            <v>44958</v>
          </cell>
          <cell r="AL4">
            <v>44986</v>
          </cell>
          <cell r="AM4">
            <v>45017</v>
          </cell>
          <cell r="AN4">
            <v>45047</v>
          </cell>
          <cell r="AO4">
            <v>45078</v>
          </cell>
          <cell r="AP4">
            <v>45108</v>
          </cell>
          <cell r="AQ4">
            <v>45139</v>
          </cell>
          <cell r="AR4">
            <v>45170</v>
          </cell>
          <cell r="AS4">
            <v>45200</v>
          </cell>
          <cell r="AT4">
            <v>45231</v>
          </cell>
          <cell r="AU4">
            <v>45261</v>
          </cell>
          <cell r="AV4">
            <v>45292</v>
          </cell>
          <cell r="AW4">
            <v>45323</v>
          </cell>
          <cell r="AX4">
            <v>45352</v>
          </cell>
          <cell r="AY4">
            <v>45383</v>
          </cell>
          <cell r="AZ4">
            <v>45413</v>
          </cell>
          <cell r="BA4">
            <v>45444</v>
          </cell>
          <cell r="BB4">
            <v>45474</v>
          </cell>
          <cell r="BC4">
            <v>45505</v>
          </cell>
          <cell r="BD4">
            <v>45536</v>
          </cell>
          <cell r="BE4">
            <v>45566</v>
          </cell>
          <cell r="BF4">
            <v>45597</v>
          </cell>
          <cell r="BG4">
            <v>45627</v>
          </cell>
          <cell r="BH4">
            <v>45658</v>
          </cell>
          <cell r="BI4">
            <v>45689</v>
          </cell>
          <cell r="BJ4">
            <v>45717</v>
          </cell>
          <cell r="BK4">
            <v>45748</v>
          </cell>
          <cell r="BL4">
            <v>45778</v>
          </cell>
          <cell r="BM4">
            <v>45809</v>
          </cell>
          <cell r="BN4">
            <v>45839</v>
          </cell>
          <cell r="BO4">
            <v>45870</v>
          </cell>
          <cell r="BP4">
            <v>45901</v>
          </cell>
          <cell r="BQ4">
            <v>45931</v>
          </cell>
          <cell r="BR4">
            <v>45962</v>
          </cell>
          <cell r="BS4">
            <v>45992</v>
          </cell>
          <cell r="BT4">
            <v>46023</v>
          </cell>
          <cell r="BU4">
            <v>46054</v>
          </cell>
          <cell r="BV4">
            <v>46082</v>
          </cell>
          <cell r="BW4">
            <v>46113</v>
          </cell>
          <cell r="BX4">
            <v>46143</v>
          </cell>
          <cell r="BY4">
            <v>46174</v>
          </cell>
          <cell r="BZ4">
            <v>46204</v>
          </cell>
          <cell r="CA4">
            <v>46235</v>
          </cell>
          <cell r="CB4">
            <v>46266</v>
          </cell>
          <cell r="CC4">
            <v>46296</v>
          </cell>
          <cell r="CD4">
            <v>46327</v>
          </cell>
          <cell r="CE4">
            <v>46357</v>
          </cell>
        </row>
        <row r="5">
          <cell r="E5" t="str">
            <v>LONG</v>
          </cell>
          <cell r="M5" t="str">
            <v>Conv</v>
          </cell>
          <cell r="N5" t="str">
            <v>SE</v>
          </cell>
          <cell r="W5" t="str">
            <v>Otimização</v>
          </cell>
          <cell r="AJ5">
            <v>18.75</v>
          </cell>
          <cell r="AK5">
            <v>18.75</v>
          </cell>
          <cell r="AL5">
            <v>18.75</v>
          </cell>
          <cell r="AM5">
            <v>18.75</v>
          </cell>
          <cell r="AN5">
            <v>18.75</v>
          </cell>
          <cell r="AO5">
            <v>18.75</v>
          </cell>
          <cell r="AP5">
            <v>18.75</v>
          </cell>
          <cell r="AQ5">
            <v>18.75</v>
          </cell>
          <cell r="AR5">
            <v>18.75</v>
          </cell>
          <cell r="AS5">
            <v>18.75</v>
          </cell>
          <cell r="AT5">
            <v>18.75</v>
          </cell>
          <cell r="AU5">
            <v>18.75</v>
          </cell>
          <cell r="EZ5">
            <v>182.57269591821751</v>
          </cell>
          <cell r="FA5">
            <v>182.57269591821751</v>
          </cell>
          <cell r="FB5">
            <v>182.57269591821751</v>
          </cell>
          <cell r="FC5">
            <v>182.57269591821751</v>
          </cell>
          <cell r="FD5">
            <v>182.57269591821751</v>
          </cell>
          <cell r="FE5">
            <v>182.57269591821751</v>
          </cell>
          <cell r="FF5">
            <v>182.57269591821751</v>
          </cell>
          <cell r="FG5">
            <v>182.57269591821751</v>
          </cell>
          <cell r="FH5">
            <v>182.57269591821751</v>
          </cell>
          <cell r="FI5">
            <v>182.57269591821751</v>
          </cell>
          <cell r="FJ5">
            <v>182.57269591821751</v>
          </cell>
          <cell r="FK5">
            <v>182.57269591821751</v>
          </cell>
        </row>
        <row r="6">
          <cell r="E6" t="str">
            <v>LONG</v>
          </cell>
          <cell r="M6" t="str">
            <v>Conv</v>
          </cell>
          <cell r="N6" t="str">
            <v>SE</v>
          </cell>
          <cell r="W6" t="str">
            <v>Otimização</v>
          </cell>
          <cell r="X6">
            <v>5.0999999999999996</v>
          </cell>
          <cell r="Y6">
            <v>5.0999999999999996</v>
          </cell>
          <cell r="Z6">
            <v>5.0999999999999996</v>
          </cell>
          <cell r="AA6">
            <v>5.0999999999999996</v>
          </cell>
          <cell r="AB6">
            <v>5.0999999999999996</v>
          </cell>
          <cell r="AC6">
            <v>5.0999999999999996</v>
          </cell>
          <cell r="AD6">
            <v>5.0999999999999996</v>
          </cell>
          <cell r="AE6">
            <v>5.0999999999999996</v>
          </cell>
          <cell r="AF6">
            <v>5.0999999999999996</v>
          </cell>
          <cell r="AG6">
            <v>5.0999999999999996</v>
          </cell>
          <cell r="AH6">
            <v>5.0999999999999996</v>
          </cell>
          <cell r="AI6">
            <v>5.0999999999999996</v>
          </cell>
          <cell r="EN6">
            <v>179.27582593804104</v>
          </cell>
          <cell r="EO6">
            <v>179.27582593804104</v>
          </cell>
          <cell r="EP6">
            <v>179.27582593804104</v>
          </cell>
          <cell r="EQ6">
            <v>179.27582593804104</v>
          </cell>
          <cell r="ER6">
            <v>179.27582593804104</v>
          </cell>
          <cell r="ES6">
            <v>179.27582593804104</v>
          </cell>
          <cell r="ET6">
            <v>179.27582593804104</v>
          </cell>
          <cell r="EU6">
            <v>179.27582593804104</v>
          </cell>
          <cell r="EV6">
            <v>179.27582593804104</v>
          </cell>
          <cell r="EW6">
            <v>179.27582593804104</v>
          </cell>
          <cell r="EX6">
            <v>179.27582593804104</v>
          </cell>
          <cell r="EY6">
            <v>179.27582593804104</v>
          </cell>
        </row>
        <row r="7">
          <cell r="E7" t="str">
            <v>SHORT</v>
          </cell>
          <cell r="M7" t="str">
            <v>Conv</v>
          </cell>
          <cell r="N7" t="str">
            <v>SE</v>
          </cell>
          <cell r="W7" t="str">
            <v>Trading</v>
          </cell>
          <cell r="X7">
            <v>7</v>
          </cell>
          <cell r="Y7">
            <v>7</v>
          </cell>
          <cell r="Z7">
            <v>7</v>
          </cell>
          <cell r="AA7">
            <v>7</v>
          </cell>
          <cell r="AB7">
            <v>7</v>
          </cell>
          <cell r="AC7">
            <v>7</v>
          </cell>
          <cell r="AD7">
            <v>7</v>
          </cell>
          <cell r="AE7">
            <v>7</v>
          </cell>
          <cell r="AF7">
            <v>7</v>
          </cell>
          <cell r="AG7">
            <v>7</v>
          </cell>
          <cell r="AH7">
            <v>7</v>
          </cell>
          <cell r="AI7">
            <v>7</v>
          </cell>
          <cell r="EN7">
            <v>172.49331586236761</v>
          </cell>
          <cell r="EO7">
            <v>172.49331586236761</v>
          </cell>
          <cell r="EP7">
            <v>172.49331586236761</v>
          </cell>
          <cell r="EQ7">
            <v>172.49331586236761</v>
          </cell>
          <cell r="ER7">
            <v>172.49331586236761</v>
          </cell>
          <cell r="ES7">
            <v>172.49331586236761</v>
          </cell>
          <cell r="ET7">
            <v>172.49331586236761</v>
          </cell>
          <cell r="EU7">
            <v>172.49331586236761</v>
          </cell>
          <cell r="EV7">
            <v>172.49331586236761</v>
          </cell>
          <cell r="EW7">
            <v>172.49331586236761</v>
          </cell>
          <cell r="EX7">
            <v>172.49331586236761</v>
          </cell>
          <cell r="EY7">
            <v>172.49331586236761</v>
          </cell>
        </row>
        <row r="8">
          <cell r="E8" t="str">
            <v>SHORT</v>
          </cell>
          <cell r="M8" t="str">
            <v>Conv</v>
          </cell>
          <cell r="N8" t="str">
            <v>SE</v>
          </cell>
          <cell r="W8" t="str">
            <v>Trading</v>
          </cell>
          <cell r="X8">
            <v>1.9</v>
          </cell>
          <cell r="Y8">
            <v>1.9</v>
          </cell>
          <cell r="Z8">
            <v>1.9</v>
          </cell>
          <cell r="AA8">
            <v>1.9</v>
          </cell>
          <cell r="AB8">
            <v>1.9</v>
          </cell>
          <cell r="AC8">
            <v>1.9</v>
          </cell>
          <cell r="AD8">
            <v>1.9</v>
          </cell>
          <cell r="AE8">
            <v>1.9</v>
          </cell>
          <cell r="AF8">
            <v>1.9</v>
          </cell>
          <cell r="AG8">
            <v>1.9</v>
          </cell>
          <cell r="AH8">
            <v>1.9</v>
          </cell>
          <cell r="AI8">
            <v>1.9</v>
          </cell>
          <cell r="EN8">
            <v>196.36795474567626</v>
          </cell>
          <cell r="EO8">
            <v>196.36795474567626</v>
          </cell>
          <cell r="EP8">
            <v>196.36795474567626</v>
          </cell>
          <cell r="EQ8">
            <v>196.36795474567626</v>
          </cell>
          <cell r="ER8">
            <v>196.36795474567626</v>
          </cell>
          <cell r="ES8">
            <v>196.36795474567626</v>
          </cell>
          <cell r="ET8">
            <v>196.36795474567626</v>
          </cell>
          <cell r="EU8">
            <v>196.36795474567626</v>
          </cell>
          <cell r="EV8">
            <v>196.36795474567626</v>
          </cell>
          <cell r="EW8">
            <v>196.36795474567626</v>
          </cell>
          <cell r="EX8">
            <v>196.36795474567626</v>
          </cell>
          <cell r="EY8">
            <v>196.36795474567626</v>
          </cell>
        </row>
        <row r="9">
          <cell r="E9" t="str">
            <v>SHORT</v>
          </cell>
          <cell r="M9" t="str">
            <v>Conv</v>
          </cell>
          <cell r="N9" t="str">
            <v>SE</v>
          </cell>
          <cell r="W9" t="str">
            <v>Trading</v>
          </cell>
          <cell r="X9">
            <v>2.2000000000000002</v>
          </cell>
          <cell r="Y9">
            <v>2.2000000000000002</v>
          </cell>
          <cell r="Z9">
            <v>2.2000000000000002</v>
          </cell>
          <cell r="AA9">
            <v>2.2000000000000002</v>
          </cell>
          <cell r="AB9">
            <v>2.2000000000000002</v>
          </cell>
          <cell r="AC9">
            <v>2.2000000000000002</v>
          </cell>
          <cell r="AD9">
            <v>2.2000000000000002</v>
          </cell>
          <cell r="AE9">
            <v>2.2000000000000002</v>
          </cell>
          <cell r="AF9">
            <v>2.2000000000000002</v>
          </cell>
          <cell r="AG9">
            <v>2.2000000000000002</v>
          </cell>
          <cell r="AH9">
            <v>2.2000000000000002</v>
          </cell>
          <cell r="AI9">
            <v>2.2000000000000002</v>
          </cell>
          <cell r="EN9">
            <v>211.93900687503188</v>
          </cell>
          <cell r="EO9">
            <v>211.93900687503188</v>
          </cell>
          <cell r="EP9">
            <v>211.93900687503188</v>
          </cell>
          <cell r="EQ9">
            <v>211.93900687503188</v>
          </cell>
          <cell r="ER9">
            <v>211.93900687503188</v>
          </cell>
          <cell r="ES9">
            <v>211.93900687503188</v>
          </cell>
          <cell r="ET9">
            <v>211.93900687503188</v>
          </cell>
          <cell r="EU9">
            <v>211.93900687503188</v>
          </cell>
          <cell r="EV9">
            <v>211.93900687503188</v>
          </cell>
          <cell r="EW9">
            <v>211.93900687503188</v>
          </cell>
          <cell r="EX9">
            <v>211.93900687503188</v>
          </cell>
          <cell r="EY9">
            <v>211.93900687503188</v>
          </cell>
        </row>
        <row r="10">
          <cell r="E10" t="str">
            <v>SHORT</v>
          </cell>
          <cell r="M10" t="str">
            <v>Conv</v>
          </cell>
          <cell r="N10" t="str">
            <v>SE</v>
          </cell>
          <cell r="W10" t="str">
            <v>Trading</v>
          </cell>
          <cell r="X10">
            <v>7</v>
          </cell>
          <cell r="Y10">
            <v>7</v>
          </cell>
          <cell r="Z10">
            <v>7</v>
          </cell>
          <cell r="AA10">
            <v>7</v>
          </cell>
          <cell r="AB10">
            <v>7</v>
          </cell>
          <cell r="AC10">
            <v>7</v>
          </cell>
          <cell r="AD10">
            <v>7</v>
          </cell>
          <cell r="AE10">
            <v>7</v>
          </cell>
          <cell r="AF10">
            <v>7</v>
          </cell>
          <cell r="AG10">
            <v>7</v>
          </cell>
          <cell r="AH10">
            <v>7</v>
          </cell>
          <cell r="AI10">
            <v>7</v>
          </cell>
          <cell r="EN10">
            <v>205.24619613160982</v>
          </cell>
          <cell r="EO10">
            <v>205.24619613160982</v>
          </cell>
          <cell r="EP10">
            <v>205.24619613160982</v>
          </cell>
          <cell r="EQ10">
            <v>205.24619613160982</v>
          </cell>
          <cell r="ER10">
            <v>205.24619613160982</v>
          </cell>
          <cell r="ES10">
            <v>205.24619613160982</v>
          </cell>
          <cell r="ET10">
            <v>205.24619613160982</v>
          </cell>
          <cell r="EU10">
            <v>205.24619613160982</v>
          </cell>
          <cell r="EV10">
            <v>205.24619613160982</v>
          </cell>
          <cell r="EW10">
            <v>205.24619613160982</v>
          </cell>
          <cell r="EX10">
            <v>205.24619613160982</v>
          </cell>
          <cell r="EY10">
            <v>205.24619613160982</v>
          </cell>
        </row>
        <row r="11">
          <cell r="E11" t="str">
            <v>SHORT</v>
          </cell>
          <cell r="M11" t="str">
            <v>Conv</v>
          </cell>
          <cell r="N11" t="str">
            <v>SE</v>
          </cell>
          <cell r="W11" t="str">
            <v>Trading</v>
          </cell>
          <cell r="X11">
            <v>0.87</v>
          </cell>
          <cell r="Y11">
            <v>0.87</v>
          </cell>
          <cell r="Z11">
            <v>0.87</v>
          </cell>
          <cell r="AA11">
            <v>0.87</v>
          </cell>
          <cell r="AB11">
            <v>0.87</v>
          </cell>
          <cell r="AC11">
            <v>0.87</v>
          </cell>
          <cell r="AD11">
            <v>0.87</v>
          </cell>
          <cell r="AE11">
            <v>0.87</v>
          </cell>
          <cell r="AF11">
            <v>0.87</v>
          </cell>
          <cell r="AG11">
            <v>0.87</v>
          </cell>
          <cell r="AH11">
            <v>0.87</v>
          </cell>
          <cell r="AI11">
            <v>0.87</v>
          </cell>
          <cell r="EN11">
            <v>209.70806996055788</v>
          </cell>
          <cell r="EO11">
            <v>209.70806996055788</v>
          </cell>
          <cell r="EP11">
            <v>209.70806996055788</v>
          </cell>
          <cell r="EQ11">
            <v>209.70806996055788</v>
          </cell>
          <cell r="ER11">
            <v>209.70806996055788</v>
          </cell>
          <cell r="ES11">
            <v>209.70806996055788</v>
          </cell>
          <cell r="ET11">
            <v>209.70806996055788</v>
          </cell>
          <cell r="EU11">
            <v>209.70806996055788</v>
          </cell>
          <cell r="EV11">
            <v>209.70806996055788</v>
          </cell>
          <cell r="EW11">
            <v>209.70806996055788</v>
          </cell>
          <cell r="EX11">
            <v>209.70806996055788</v>
          </cell>
          <cell r="EY11">
            <v>209.70806996055788</v>
          </cell>
        </row>
        <row r="12">
          <cell r="E12" t="str">
            <v>LONG</v>
          </cell>
          <cell r="M12" t="str">
            <v>Conv</v>
          </cell>
          <cell r="N12" t="str">
            <v>SE</v>
          </cell>
          <cell r="W12" t="str">
            <v>Otimização</v>
          </cell>
          <cell r="X12">
            <v>6.12</v>
          </cell>
          <cell r="Y12">
            <v>6.12</v>
          </cell>
          <cell r="Z12">
            <v>6.12</v>
          </cell>
          <cell r="AA12">
            <v>6.12</v>
          </cell>
          <cell r="AB12">
            <v>6.12</v>
          </cell>
          <cell r="AC12">
            <v>6.12</v>
          </cell>
          <cell r="AD12">
            <v>6.12</v>
          </cell>
          <cell r="AE12">
            <v>6.12</v>
          </cell>
          <cell r="AF12">
            <v>6.12</v>
          </cell>
          <cell r="AG12">
            <v>6.12</v>
          </cell>
          <cell r="AH12">
            <v>6.12</v>
          </cell>
          <cell r="AI12">
            <v>6.12</v>
          </cell>
          <cell r="EN12">
            <v>209.70806996055788</v>
          </cell>
          <cell r="EO12">
            <v>209.70806996055788</v>
          </cell>
          <cell r="EP12">
            <v>209.70806996055788</v>
          </cell>
          <cell r="EQ12">
            <v>209.70806996055788</v>
          </cell>
          <cell r="ER12">
            <v>209.70806996055788</v>
          </cell>
          <cell r="ES12">
            <v>209.70806996055788</v>
          </cell>
          <cell r="ET12">
            <v>209.70806996055788</v>
          </cell>
          <cell r="EU12">
            <v>209.70806996055788</v>
          </cell>
          <cell r="EV12">
            <v>209.70806996055788</v>
          </cell>
          <cell r="EW12">
            <v>209.70806996055788</v>
          </cell>
          <cell r="EX12">
            <v>209.70806996055788</v>
          </cell>
          <cell r="EY12">
            <v>209.70806996055788</v>
          </cell>
        </row>
        <row r="13">
          <cell r="E13" t="str">
            <v>LONG</v>
          </cell>
          <cell r="M13" t="str">
            <v>Conv</v>
          </cell>
          <cell r="N13" t="str">
            <v>SE</v>
          </cell>
          <cell r="W13" t="str">
            <v>Trading</v>
          </cell>
          <cell r="X13">
            <v>3</v>
          </cell>
          <cell r="Y13">
            <v>3</v>
          </cell>
          <cell r="Z13">
            <v>3</v>
          </cell>
          <cell r="AA13">
            <v>3</v>
          </cell>
          <cell r="AB13">
            <v>3</v>
          </cell>
          <cell r="AC13">
            <v>3</v>
          </cell>
          <cell r="AD13">
            <v>3</v>
          </cell>
          <cell r="AE13">
            <v>3</v>
          </cell>
          <cell r="AF13">
            <v>3</v>
          </cell>
          <cell r="AG13">
            <v>3</v>
          </cell>
          <cell r="AH13">
            <v>3</v>
          </cell>
          <cell r="AI13">
            <v>3</v>
          </cell>
          <cell r="EN13">
            <v>237.26435841768401</v>
          </cell>
          <cell r="EO13">
            <v>237.26435841768401</v>
          </cell>
          <cell r="EP13">
            <v>237.26435841768401</v>
          </cell>
          <cell r="EQ13">
            <v>237.26435841768401</v>
          </cell>
          <cell r="ER13">
            <v>237.26435841768401</v>
          </cell>
          <cell r="ES13">
            <v>237.26435841768401</v>
          </cell>
          <cell r="ET13">
            <v>237.26435841768401</v>
          </cell>
          <cell r="EU13">
            <v>237.26435841768401</v>
          </cell>
          <cell r="EV13">
            <v>237.26435841768401</v>
          </cell>
          <cell r="EW13">
            <v>237.26435841768401</v>
          </cell>
          <cell r="EX13">
            <v>237.26435841768401</v>
          </cell>
          <cell r="EY13">
            <v>237.26435841768401</v>
          </cell>
        </row>
        <row r="14">
          <cell r="E14" t="str">
            <v>LONG</v>
          </cell>
          <cell r="M14" t="str">
            <v>Conv</v>
          </cell>
          <cell r="N14" t="str">
            <v>SE</v>
          </cell>
          <cell r="W14" t="str">
            <v>Trading</v>
          </cell>
          <cell r="X14">
            <v>2</v>
          </cell>
          <cell r="Y14">
            <v>2</v>
          </cell>
          <cell r="Z14">
            <v>2</v>
          </cell>
          <cell r="AA14">
            <v>2</v>
          </cell>
          <cell r="AB14">
            <v>2</v>
          </cell>
          <cell r="AC14">
            <v>2</v>
          </cell>
          <cell r="AD14">
            <v>2</v>
          </cell>
          <cell r="AE14">
            <v>2</v>
          </cell>
          <cell r="AF14">
            <v>2</v>
          </cell>
          <cell r="AG14">
            <v>2</v>
          </cell>
          <cell r="AH14">
            <v>2</v>
          </cell>
          <cell r="AI14">
            <v>2</v>
          </cell>
          <cell r="EN14">
            <v>240.49978148701607</v>
          </cell>
          <cell r="EO14">
            <v>240.49978148701607</v>
          </cell>
          <cell r="EP14">
            <v>240.49978148701607</v>
          </cell>
          <cell r="EQ14">
            <v>240.49978148701607</v>
          </cell>
          <cell r="ER14">
            <v>240.49978148701607</v>
          </cell>
          <cell r="ES14">
            <v>240.49978148701607</v>
          </cell>
          <cell r="ET14">
            <v>240.49978148701607</v>
          </cell>
          <cell r="EU14">
            <v>240.49978148701607</v>
          </cell>
          <cell r="EV14">
            <v>240.49978148701607</v>
          </cell>
          <cell r="EW14">
            <v>240.49978148701607</v>
          </cell>
          <cell r="EX14">
            <v>240.49978148701607</v>
          </cell>
          <cell r="EY14">
            <v>240.49978148701607</v>
          </cell>
        </row>
        <row r="15">
          <cell r="E15" t="str">
            <v>LONG</v>
          </cell>
          <cell r="M15" t="str">
            <v>Conv</v>
          </cell>
          <cell r="N15" t="str">
            <v>SE</v>
          </cell>
          <cell r="W15" t="str">
            <v>Trading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EN15">
            <v>0</v>
          </cell>
          <cell r="EO15">
            <v>0</v>
          </cell>
          <cell r="EP15">
            <v>0</v>
          </cell>
          <cell r="EQ15">
            <v>0</v>
          </cell>
          <cell r="ER15">
            <v>0</v>
          </cell>
          <cell r="ES15">
            <v>0</v>
          </cell>
          <cell r="ET15">
            <v>0</v>
          </cell>
          <cell r="EU15">
            <v>0</v>
          </cell>
          <cell r="EV15">
            <v>0</v>
          </cell>
          <cell r="EW15">
            <v>0</v>
          </cell>
          <cell r="EX15">
            <v>0</v>
          </cell>
          <cell r="EY15">
            <v>0</v>
          </cell>
        </row>
        <row r="16">
          <cell r="E16" t="str">
            <v>LONG</v>
          </cell>
          <cell r="M16" t="str">
            <v>Conv</v>
          </cell>
          <cell r="N16" t="str">
            <v>SE</v>
          </cell>
          <cell r="W16" t="str">
            <v>Trading</v>
          </cell>
          <cell r="X16">
            <v>10</v>
          </cell>
          <cell r="Y16">
            <v>10</v>
          </cell>
          <cell r="Z16">
            <v>10</v>
          </cell>
          <cell r="AA16">
            <v>10</v>
          </cell>
          <cell r="AB16">
            <v>10</v>
          </cell>
          <cell r="AC16">
            <v>10</v>
          </cell>
          <cell r="AD16">
            <v>10</v>
          </cell>
          <cell r="AE16">
            <v>10</v>
          </cell>
          <cell r="AF16">
            <v>10</v>
          </cell>
          <cell r="AG16">
            <v>10</v>
          </cell>
          <cell r="AH16">
            <v>10</v>
          </cell>
          <cell r="AI16">
            <v>10</v>
          </cell>
          <cell r="EN16">
            <v>242.6567301999041</v>
          </cell>
          <cell r="EO16">
            <v>242.6567301999041</v>
          </cell>
          <cell r="EP16">
            <v>242.6567301999041</v>
          </cell>
          <cell r="EQ16">
            <v>242.6567301999041</v>
          </cell>
          <cell r="ER16">
            <v>242.6567301999041</v>
          </cell>
          <cell r="ES16">
            <v>242.6567301999041</v>
          </cell>
          <cell r="ET16">
            <v>242.6567301999041</v>
          </cell>
          <cell r="EU16">
            <v>242.6567301999041</v>
          </cell>
          <cell r="EV16">
            <v>242.6567301999041</v>
          </cell>
          <cell r="EW16">
            <v>242.6567301999041</v>
          </cell>
          <cell r="EX16">
            <v>242.6567301999041</v>
          </cell>
          <cell r="EY16">
            <v>242.6567301999041</v>
          </cell>
        </row>
        <row r="17">
          <cell r="E17" t="str">
            <v>LONG</v>
          </cell>
          <cell r="M17" t="str">
            <v>Conv</v>
          </cell>
          <cell r="N17" t="str">
            <v>SE</v>
          </cell>
          <cell r="W17" t="str">
            <v>Trading</v>
          </cell>
          <cell r="X17">
            <v>3</v>
          </cell>
          <cell r="Y17">
            <v>3</v>
          </cell>
          <cell r="Z17">
            <v>3</v>
          </cell>
          <cell r="AA17">
            <v>3</v>
          </cell>
          <cell r="AB17">
            <v>3</v>
          </cell>
          <cell r="AC17">
            <v>3</v>
          </cell>
          <cell r="AD17">
            <v>3</v>
          </cell>
          <cell r="AE17">
            <v>3</v>
          </cell>
          <cell r="AF17">
            <v>3</v>
          </cell>
          <cell r="AG17">
            <v>3</v>
          </cell>
          <cell r="AH17">
            <v>3</v>
          </cell>
          <cell r="AI17">
            <v>3</v>
          </cell>
          <cell r="EN17">
            <v>270.93571502606147</v>
          </cell>
          <cell r="EO17">
            <v>270.93571502606147</v>
          </cell>
          <cell r="EP17">
            <v>270.93571502606147</v>
          </cell>
          <cell r="EQ17">
            <v>270.93571502606147</v>
          </cell>
          <cell r="ER17">
            <v>270.93571502606147</v>
          </cell>
          <cell r="ES17">
            <v>270.93571502606147</v>
          </cell>
          <cell r="ET17">
            <v>270.93571502606147</v>
          </cell>
          <cell r="EU17">
            <v>270.93571502606147</v>
          </cell>
          <cell r="EV17">
            <v>270.93571502606147</v>
          </cell>
          <cell r="EW17">
            <v>270.93571502606147</v>
          </cell>
          <cell r="EX17">
            <v>270.93571502606147</v>
          </cell>
          <cell r="EY17">
            <v>270.93571502606147</v>
          </cell>
        </row>
        <row r="18">
          <cell r="E18" t="str">
            <v>SHORT</v>
          </cell>
          <cell r="M18" t="str">
            <v>Conv</v>
          </cell>
          <cell r="N18" t="str">
            <v>SE</v>
          </cell>
          <cell r="W18" t="str">
            <v>Trading</v>
          </cell>
          <cell r="X18">
            <v>5</v>
          </cell>
          <cell r="Y18">
            <v>5</v>
          </cell>
          <cell r="Z18">
            <v>5</v>
          </cell>
          <cell r="EN18">
            <v>290.28826609935157</v>
          </cell>
          <cell r="EO18">
            <v>290.28826609935157</v>
          </cell>
          <cell r="EP18">
            <v>290.28826609935157</v>
          </cell>
        </row>
        <row r="19">
          <cell r="E19" t="str">
            <v>LONG</v>
          </cell>
          <cell r="M19" t="str">
            <v>Conv</v>
          </cell>
          <cell r="N19" t="str">
            <v>SE</v>
          </cell>
          <cell r="W19" t="str">
            <v>Trading</v>
          </cell>
          <cell r="X19">
            <v>3</v>
          </cell>
          <cell r="Y19">
            <v>3</v>
          </cell>
          <cell r="Z19">
            <v>3</v>
          </cell>
          <cell r="EN19">
            <v>285.987699194176</v>
          </cell>
          <cell r="EO19">
            <v>285.987699194176</v>
          </cell>
          <cell r="EP19">
            <v>285.987699194176</v>
          </cell>
        </row>
        <row r="20">
          <cell r="E20" t="str">
            <v>SHORT</v>
          </cell>
          <cell r="M20" t="str">
            <v>Conv</v>
          </cell>
          <cell r="N20" t="str">
            <v>SE</v>
          </cell>
          <cell r="W20" t="str">
            <v>Trading</v>
          </cell>
          <cell r="AA20">
            <v>2</v>
          </cell>
          <cell r="AB20">
            <v>2</v>
          </cell>
          <cell r="AC20">
            <v>2</v>
          </cell>
          <cell r="AD20">
            <v>2</v>
          </cell>
          <cell r="AE20">
            <v>2</v>
          </cell>
          <cell r="AF20">
            <v>2</v>
          </cell>
          <cell r="AG20">
            <v>2</v>
          </cell>
          <cell r="AH20">
            <v>2</v>
          </cell>
          <cell r="AI20">
            <v>2</v>
          </cell>
          <cell r="EQ20">
            <v>274.16114020494314</v>
          </cell>
          <cell r="ER20">
            <v>274.16114020494314</v>
          </cell>
          <cell r="ES20">
            <v>274.16114020494314</v>
          </cell>
          <cell r="ET20">
            <v>274.16114020494314</v>
          </cell>
          <cell r="EU20">
            <v>274.16114020494314</v>
          </cell>
          <cell r="EV20">
            <v>274.16114020494314</v>
          </cell>
          <cell r="EW20">
            <v>274.16114020494314</v>
          </cell>
          <cell r="EX20">
            <v>274.16114020494314</v>
          </cell>
          <cell r="EY20">
            <v>274.16114020494314</v>
          </cell>
        </row>
        <row r="21">
          <cell r="E21" t="str">
            <v>LONG</v>
          </cell>
          <cell r="M21" t="str">
            <v>Conv</v>
          </cell>
          <cell r="N21" t="str">
            <v>SE</v>
          </cell>
          <cell r="W21" t="str">
            <v>Trading</v>
          </cell>
          <cell r="X21">
            <v>3</v>
          </cell>
          <cell r="Y21">
            <v>3</v>
          </cell>
          <cell r="Z21">
            <v>3</v>
          </cell>
          <cell r="EN21">
            <v>433.98035389472363</v>
          </cell>
          <cell r="EO21">
            <v>433.98035389472363</v>
          </cell>
          <cell r="EP21">
            <v>433.98035389472363</v>
          </cell>
        </row>
        <row r="22">
          <cell r="E22" t="str">
            <v>SHORT</v>
          </cell>
          <cell r="M22" t="str">
            <v>Conv</v>
          </cell>
          <cell r="N22" t="str">
            <v>NE</v>
          </cell>
          <cell r="W22" t="str">
            <v>Otimização</v>
          </cell>
          <cell r="X22">
            <v>8</v>
          </cell>
          <cell r="Y22">
            <v>8</v>
          </cell>
          <cell r="Z22">
            <v>8</v>
          </cell>
          <cell r="AA22">
            <v>8</v>
          </cell>
          <cell r="AB22">
            <v>8</v>
          </cell>
          <cell r="AC22">
            <v>8</v>
          </cell>
          <cell r="AD22">
            <v>8</v>
          </cell>
          <cell r="AE22">
            <v>8</v>
          </cell>
          <cell r="AF22">
            <v>8</v>
          </cell>
          <cell r="AG22">
            <v>8</v>
          </cell>
          <cell r="AH22">
            <v>8</v>
          </cell>
          <cell r="AI22">
            <v>8</v>
          </cell>
          <cell r="EN22">
            <v>325.21869272209017</v>
          </cell>
          <cell r="EO22">
            <v>325.21869272209017</v>
          </cell>
          <cell r="EP22">
            <v>325.21869272209017</v>
          </cell>
          <cell r="EQ22">
            <v>325.21869272209017</v>
          </cell>
          <cell r="ER22">
            <v>325.21869272209017</v>
          </cell>
          <cell r="ES22">
            <v>325.21869272209017</v>
          </cell>
          <cell r="ET22">
            <v>325.21869272209017</v>
          </cell>
          <cell r="EU22">
            <v>325.21869272209017</v>
          </cell>
          <cell r="EV22">
            <v>325.21869272209017</v>
          </cell>
          <cell r="EW22">
            <v>325.21869272209017</v>
          </cell>
          <cell r="EX22">
            <v>325.21869272209017</v>
          </cell>
          <cell r="EY22">
            <v>325.21869272209017</v>
          </cell>
        </row>
        <row r="23">
          <cell r="E23" t="str">
            <v>SHORT</v>
          </cell>
          <cell r="M23" t="str">
            <v>Conv</v>
          </cell>
          <cell r="N23" t="str">
            <v>NE</v>
          </cell>
          <cell r="W23" t="str">
            <v>Otimização</v>
          </cell>
          <cell r="X23">
            <v>4</v>
          </cell>
          <cell r="Y23">
            <v>4</v>
          </cell>
          <cell r="Z23">
            <v>4</v>
          </cell>
          <cell r="AA23">
            <v>4</v>
          </cell>
          <cell r="AB23">
            <v>4</v>
          </cell>
          <cell r="AC23">
            <v>4</v>
          </cell>
          <cell r="AD23">
            <v>4</v>
          </cell>
          <cell r="AE23">
            <v>4</v>
          </cell>
          <cell r="AF23">
            <v>4</v>
          </cell>
          <cell r="AG23">
            <v>4</v>
          </cell>
          <cell r="AH23">
            <v>4</v>
          </cell>
          <cell r="AI23">
            <v>4</v>
          </cell>
          <cell r="EN23">
            <v>325.21869272209017</v>
          </cell>
          <cell r="EO23">
            <v>325.21869272209017</v>
          </cell>
          <cell r="EP23">
            <v>325.21869272209017</v>
          </cell>
          <cell r="EQ23">
            <v>325.21869272209017</v>
          </cell>
          <cell r="ER23">
            <v>325.21869272209017</v>
          </cell>
          <cell r="ES23">
            <v>325.21869272209017</v>
          </cell>
          <cell r="ET23">
            <v>325.21869272209017</v>
          </cell>
          <cell r="EU23">
            <v>325.21869272209017</v>
          </cell>
          <cell r="EV23">
            <v>325.21869272209017</v>
          </cell>
          <cell r="EW23">
            <v>325.21869272209017</v>
          </cell>
          <cell r="EX23">
            <v>325.21869272209017</v>
          </cell>
          <cell r="EY23">
            <v>325.21869272209017</v>
          </cell>
        </row>
        <row r="24">
          <cell r="E24" t="str">
            <v>SHORT</v>
          </cell>
          <cell r="M24" t="str">
            <v>Conv</v>
          </cell>
          <cell r="N24" t="str">
            <v>NE</v>
          </cell>
          <cell r="W24" t="str">
            <v>Otimização</v>
          </cell>
          <cell r="X24">
            <v>8</v>
          </cell>
          <cell r="Y24">
            <v>8</v>
          </cell>
          <cell r="Z24">
            <v>8</v>
          </cell>
          <cell r="AA24">
            <v>8</v>
          </cell>
          <cell r="AB24">
            <v>8</v>
          </cell>
          <cell r="AC24">
            <v>8</v>
          </cell>
          <cell r="AD24">
            <v>8</v>
          </cell>
          <cell r="AE24">
            <v>8</v>
          </cell>
          <cell r="AF24">
            <v>8</v>
          </cell>
          <cell r="AG24">
            <v>8</v>
          </cell>
          <cell r="AH24">
            <v>8</v>
          </cell>
          <cell r="AI24">
            <v>8</v>
          </cell>
          <cell r="EN24">
            <v>327.35127431371046</v>
          </cell>
          <cell r="EO24">
            <v>327.35127431371046</v>
          </cell>
          <cell r="EP24">
            <v>327.35127431371046</v>
          </cell>
          <cell r="EQ24">
            <v>327.35127431371046</v>
          </cell>
          <cell r="ER24">
            <v>327.35127431371046</v>
          </cell>
          <cell r="ES24">
            <v>327.35127431371046</v>
          </cell>
          <cell r="ET24">
            <v>327.35127431371046</v>
          </cell>
          <cell r="EU24">
            <v>327.35127431371046</v>
          </cell>
          <cell r="EV24">
            <v>327.35127431371046</v>
          </cell>
          <cell r="EW24">
            <v>327.35127431371046</v>
          </cell>
          <cell r="EX24">
            <v>327.35127431371046</v>
          </cell>
          <cell r="EY24">
            <v>327.35127431371046</v>
          </cell>
        </row>
        <row r="25">
          <cell r="E25" t="str">
            <v>SHORT</v>
          </cell>
          <cell r="M25" t="str">
            <v>Conv</v>
          </cell>
          <cell r="N25" t="str">
            <v>NE</v>
          </cell>
          <cell r="W25" t="str">
            <v>Otimização</v>
          </cell>
          <cell r="X25">
            <v>20</v>
          </cell>
          <cell r="Y25">
            <v>20</v>
          </cell>
          <cell r="Z25">
            <v>20</v>
          </cell>
          <cell r="AA25">
            <v>20</v>
          </cell>
          <cell r="AB25">
            <v>20</v>
          </cell>
          <cell r="AC25">
            <v>20</v>
          </cell>
          <cell r="AD25">
            <v>20</v>
          </cell>
          <cell r="AE25">
            <v>20</v>
          </cell>
          <cell r="AF25">
            <v>20</v>
          </cell>
          <cell r="AG25">
            <v>20</v>
          </cell>
          <cell r="AH25">
            <v>20</v>
          </cell>
          <cell r="AI25">
            <v>20</v>
          </cell>
          <cell r="EN25">
            <v>322.01982033465981</v>
          </cell>
          <cell r="EO25">
            <v>322.01982033465981</v>
          </cell>
          <cell r="EP25">
            <v>322.01982033465981</v>
          </cell>
          <cell r="EQ25">
            <v>322.01982033465981</v>
          </cell>
          <cell r="ER25">
            <v>322.01982033465981</v>
          </cell>
          <cell r="ES25">
            <v>322.01982033465981</v>
          </cell>
          <cell r="ET25">
            <v>322.01982033465981</v>
          </cell>
          <cell r="EU25">
            <v>322.01982033465981</v>
          </cell>
          <cell r="EV25">
            <v>322.01982033465981</v>
          </cell>
          <cell r="EW25">
            <v>322.01982033465981</v>
          </cell>
          <cell r="EX25">
            <v>322.01982033465981</v>
          </cell>
          <cell r="EY25">
            <v>322.01982033465981</v>
          </cell>
        </row>
        <row r="26">
          <cell r="E26" t="str">
            <v>SHORT</v>
          </cell>
          <cell r="M26" t="str">
            <v>Conv</v>
          </cell>
          <cell r="N26" t="str">
            <v>NE</v>
          </cell>
          <cell r="W26" t="str">
            <v>Otimização</v>
          </cell>
          <cell r="X26">
            <v>10</v>
          </cell>
          <cell r="Y26">
            <v>10</v>
          </cell>
          <cell r="Z26">
            <v>10</v>
          </cell>
          <cell r="AA26">
            <v>10</v>
          </cell>
          <cell r="AB26">
            <v>10</v>
          </cell>
          <cell r="AC26">
            <v>10</v>
          </cell>
          <cell r="AD26">
            <v>10</v>
          </cell>
          <cell r="AE26">
            <v>10</v>
          </cell>
          <cell r="AF26">
            <v>10</v>
          </cell>
          <cell r="AG26">
            <v>10</v>
          </cell>
          <cell r="AH26">
            <v>10</v>
          </cell>
          <cell r="AI26">
            <v>10</v>
          </cell>
          <cell r="EN26">
            <v>325.21869272209017</v>
          </cell>
          <cell r="EO26">
            <v>325.21869272209017</v>
          </cell>
          <cell r="EP26">
            <v>325.21869272209017</v>
          </cell>
          <cell r="EQ26">
            <v>325.21869272209017</v>
          </cell>
          <cell r="ER26">
            <v>325.21869272209017</v>
          </cell>
          <cell r="ES26">
            <v>325.21869272209017</v>
          </cell>
          <cell r="ET26">
            <v>325.21869272209017</v>
          </cell>
          <cell r="EU26">
            <v>325.21869272209017</v>
          </cell>
          <cell r="EV26">
            <v>325.21869272209017</v>
          </cell>
          <cell r="EW26">
            <v>325.21869272209017</v>
          </cell>
          <cell r="EX26">
            <v>325.21869272209017</v>
          </cell>
          <cell r="EY26">
            <v>325.21869272209017</v>
          </cell>
        </row>
        <row r="27">
          <cell r="E27" t="str">
            <v>SHORT</v>
          </cell>
          <cell r="M27" t="str">
            <v>Conv</v>
          </cell>
          <cell r="N27" t="str">
            <v>NE</v>
          </cell>
          <cell r="W27" t="str">
            <v>Otimização</v>
          </cell>
          <cell r="X27">
            <v>5</v>
          </cell>
          <cell r="Y27">
            <v>5</v>
          </cell>
          <cell r="Z27">
            <v>5</v>
          </cell>
          <cell r="AA27">
            <v>5</v>
          </cell>
          <cell r="AB27">
            <v>5</v>
          </cell>
          <cell r="AC27">
            <v>5</v>
          </cell>
          <cell r="AD27">
            <v>5</v>
          </cell>
          <cell r="AE27">
            <v>5</v>
          </cell>
          <cell r="AF27">
            <v>5</v>
          </cell>
          <cell r="AG27">
            <v>5</v>
          </cell>
          <cell r="AH27">
            <v>5</v>
          </cell>
          <cell r="AI27">
            <v>5</v>
          </cell>
          <cell r="EN27">
            <v>335.88160068019153</v>
          </cell>
          <cell r="EO27">
            <v>335.88160068019153</v>
          </cell>
          <cell r="EP27">
            <v>335.88160068019153</v>
          </cell>
          <cell r="EQ27">
            <v>335.88160068019153</v>
          </cell>
          <cell r="ER27">
            <v>335.88160068019153</v>
          </cell>
          <cell r="ES27">
            <v>335.88160068019153</v>
          </cell>
          <cell r="ET27">
            <v>335.88160068019153</v>
          </cell>
          <cell r="EU27">
            <v>335.88160068019153</v>
          </cell>
          <cell r="EV27">
            <v>335.88160068019153</v>
          </cell>
          <cell r="EW27">
            <v>335.88160068019153</v>
          </cell>
          <cell r="EX27">
            <v>335.88160068019153</v>
          </cell>
          <cell r="EY27">
            <v>335.88160068019153</v>
          </cell>
        </row>
        <row r="28">
          <cell r="E28" t="str">
            <v>SHORT</v>
          </cell>
          <cell r="M28" t="str">
            <v>Conv</v>
          </cell>
          <cell r="N28" t="str">
            <v>NE</v>
          </cell>
          <cell r="W28" t="str">
            <v>Otimização</v>
          </cell>
          <cell r="AD28">
            <v>10</v>
          </cell>
          <cell r="AE28">
            <v>10</v>
          </cell>
          <cell r="AF28">
            <v>10</v>
          </cell>
          <cell r="AG28">
            <v>10</v>
          </cell>
          <cell r="AH28">
            <v>10</v>
          </cell>
          <cell r="AI28">
            <v>10</v>
          </cell>
          <cell r="ET28">
            <v>323.50410226725228</v>
          </cell>
          <cell r="EU28">
            <v>323.50410226725228</v>
          </cell>
          <cell r="EV28">
            <v>323.50410226725228</v>
          </cell>
          <cell r="EW28">
            <v>323.50410226725228</v>
          </cell>
          <cell r="EX28">
            <v>323.50410226725228</v>
          </cell>
          <cell r="EY28">
            <v>323.50410226725228</v>
          </cell>
        </row>
        <row r="29">
          <cell r="E29" t="str">
            <v>SHORT</v>
          </cell>
          <cell r="M29" t="str">
            <v>Conv</v>
          </cell>
          <cell r="N29" t="str">
            <v>SE</v>
          </cell>
          <cell r="W29" t="str">
            <v>Trading</v>
          </cell>
          <cell r="X29">
            <v>2</v>
          </cell>
          <cell r="Y29">
            <v>2</v>
          </cell>
          <cell r="Z29">
            <v>2</v>
          </cell>
          <cell r="EN29">
            <v>450.78440479863025</v>
          </cell>
          <cell r="EO29">
            <v>450.78440479863025</v>
          </cell>
          <cell r="EP29">
            <v>450.78440479863025</v>
          </cell>
        </row>
        <row r="30">
          <cell r="E30" t="str">
            <v>SHORT</v>
          </cell>
          <cell r="M30" t="str">
            <v>Conv</v>
          </cell>
          <cell r="N30" t="str">
            <v>SE</v>
          </cell>
          <cell r="W30" t="str">
            <v>Trading</v>
          </cell>
          <cell r="X30">
            <v>1</v>
          </cell>
          <cell r="Y30">
            <v>1</v>
          </cell>
          <cell r="Z30">
            <v>1</v>
          </cell>
          <cell r="EN30">
            <v>456.08775073743766</v>
          </cell>
          <cell r="EO30">
            <v>456.08775073743766</v>
          </cell>
          <cell r="EP30">
            <v>456.08775073743766</v>
          </cell>
        </row>
        <row r="31">
          <cell r="E31" t="str">
            <v>LONG</v>
          </cell>
          <cell r="M31" t="str">
            <v>Conv</v>
          </cell>
          <cell r="N31" t="str">
            <v>SE</v>
          </cell>
          <cell r="W31" t="str">
            <v>Trading</v>
          </cell>
          <cell r="X31">
            <v>2</v>
          </cell>
          <cell r="Y31">
            <v>2</v>
          </cell>
          <cell r="Z31">
            <v>2</v>
          </cell>
          <cell r="AA31">
            <v>2</v>
          </cell>
          <cell r="AB31">
            <v>2</v>
          </cell>
          <cell r="AC31">
            <v>2</v>
          </cell>
          <cell r="AD31">
            <v>2</v>
          </cell>
          <cell r="AE31">
            <v>2</v>
          </cell>
          <cell r="AF31">
            <v>2</v>
          </cell>
          <cell r="AG31">
            <v>2</v>
          </cell>
          <cell r="AH31">
            <v>2</v>
          </cell>
          <cell r="AI31">
            <v>2</v>
          </cell>
          <cell r="EN31">
            <v>366.03693669648777</v>
          </cell>
          <cell r="EO31">
            <v>366.03693669648777</v>
          </cell>
          <cell r="EP31">
            <v>366.03693669648777</v>
          </cell>
          <cell r="EQ31">
            <v>366.03693669648777</v>
          </cell>
          <cell r="ER31">
            <v>366.03693669648777</v>
          </cell>
          <cell r="ES31">
            <v>366.03693669648777</v>
          </cell>
          <cell r="ET31">
            <v>366.03693669648777</v>
          </cell>
          <cell r="EU31">
            <v>366.03693669648777</v>
          </cell>
          <cell r="EV31">
            <v>366.03693669648777</v>
          </cell>
          <cell r="EW31">
            <v>366.03693669648777</v>
          </cell>
          <cell r="EX31">
            <v>366.03693669648777</v>
          </cell>
          <cell r="EY31">
            <v>366.03693669648777</v>
          </cell>
        </row>
        <row r="32">
          <cell r="E32" t="str">
            <v>LONG</v>
          </cell>
          <cell r="M32" t="str">
            <v>Conv</v>
          </cell>
          <cell r="N32" t="str">
            <v>SE</v>
          </cell>
          <cell r="W32" t="str">
            <v>Otimização</v>
          </cell>
          <cell r="AJ32">
            <v>1</v>
          </cell>
          <cell r="AK32">
            <v>1</v>
          </cell>
          <cell r="AL32">
            <v>1</v>
          </cell>
          <cell r="AM32">
            <v>1</v>
          </cell>
          <cell r="AN32">
            <v>1</v>
          </cell>
          <cell r="AO32">
            <v>1</v>
          </cell>
          <cell r="AP32">
            <v>1</v>
          </cell>
          <cell r="AQ32">
            <v>1</v>
          </cell>
          <cell r="AR32">
            <v>1</v>
          </cell>
          <cell r="AS32">
            <v>1</v>
          </cell>
          <cell r="AT32">
            <v>1</v>
          </cell>
          <cell r="AU32">
            <v>1</v>
          </cell>
          <cell r="EZ32">
            <v>265.24573283812703</v>
          </cell>
          <cell r="FA32">
            <v>265.24573283812703</v>
          </cell>
          <cell r="FB32">
            <v>265.24573283812703</v>
          </cell>
          <cell r="FC32">
            <v>265.24573283812703</v>
          </cell>
          <cell r="FD32">
            <v>265.24573283812703</v>
          </cell>
          <cell r="FE32">
            <v>265.24573283812703</v>
          </cell>
          <cell r="FF32">
            <v>265.24573283812703</v>
          </cell>
          <cell r="FG32">
            <v>265.24573283812703</v>
          </cell>
          <cell r="FH32">
            <v>265.24573283812703</v>
          </cell>
          <cell r="FI32">
            <v>265.24573283812703</v>
          </cell>
          <cell r="FJ32">
            <v>265.24573283812703</v>
          </cell>
          <cell r="FK32">
            <v>265.24573283812703</v>
          </cell>
        </row>
        <row r="33">
          <cell r="E33" t="str">
            <v>SHORT</v>
          </cell>
          <cell r="M33" t="str">
            <v>Conv</v>
          </cell>
          <cell r="N33" t="str">
            <v>SE</v>
          </cell>
          <cell r="W33" t="str">
            <v>Trading</v>
          </cell>
          <cell r="X33">
            <v>0.4</v>
          </cell>
          <cell r="Y33">
            <v>0.4</v>
          </cell>
          <cell r="Z33">
            <v>0.4</v>
          </cell>
          <cell r="AA33">
            <v>0.4</v>
          </cell>
          <cell r="AB33">
            <v>0.4</v>
          </cell>
          <cell r="AC33">
            <v>0.4</v>
          </cell>
          <cell r="AD33">
            <v>0.4</v>
          </cell>
          <cell r="AE33">
            <v>0.4</v>
          </cell>
          <cell r="AF33">
            <v>0.4</v>
          </cell>
          <cell r="AG33">
            <v>0.4</v>
          </cell>
          <cell r="AH33">
            <v>0.4</v>
          </cell>
          <cell r="AI33">
            <v>0.4</v>
          </cell>
          <cell r="EN33">
            <v>366.99153896547307</v>
          </cell>
          <cell r="EO33">
            <v>366.99153896547307</v>
          </cell>
          <cell r="EP33">
            <v>366.99153896547307</v>
          </cell>
          <cell r="EQ33">
            <v>366.99153896547307</v>
          </cell>
          <cell r="ER33">
            <v>366.99153896547307</v>
          </cell>
          <cell r="ES33">
            <v>366.99153896547307</v>
          </cell>
          <cell r="ET33">
            <v>366.99153896547307</v>
          </cell>
          <cell r="EU33">
            <v>366.99153896547307</v>
          </cell>
          <cell r="EV33">
            <v>366.99153896547307</v>
          </cell>
          <cell r="EW33">
            <v>366.99153896547307</v>
          </cell>
          <cell r="EX33">
            <v>366.99153896547307</v>
          </cell>
          <cell r="EY33">
            <v>366.99153896547307</v>
          </cell>
        </row>
        <row r="34">
          <cell r="E34" t="str">
            <v>SHORT</v>
          </cell>
          <cell r="M34" t="str">
            <v>Conv</v>
          </cell>
          <cell r="N34" t="str">
            <v>SE</v>
          </cell>
          <cell r="W34" t="str">
            <v>Trading</v>
          </cell>
          <cell r="X34">
            <v>1.6</v>
          </cell>
          <cell r="Y34">
            <v>1.6</v>
          </cell>
          <cell r="Z34">
            <v>1.6</v>
          </cell>
          <cell r="AA34">
            <v>1.6</v>
          </cell>
          <cell r="AB34">
            <v>1.6</v>
          </cell>
          <cell r="AC34">
            <v>1.6</v>
          </cell>
          <cell r="AD34">
            <v>1.6</v>
          </cell>
          <cell r="AE34">
            <v>1.6</v>
          </cell>
          <cell r="AF34">
            <v>1.6</v>
          </cell>
          <cell r="AG34">
            <v>1.6</v>
          </cell>
          <cell r="AH34">
            <v>1.6</v>
          </cell>
          <cell r="AI34">
            <v>1.6</v>
          </cell>
          <cell r="EN34">
            <v>369.80553681568728</v>
          </cell>
          <cell r="EO34">
            <v>369.80553681568728</v>
          </cell>
          <cell r="EP34">
            <v>369.80553681568728</v>
          </cell>
          <cell r="EQ34">
            <v>369.80553681568728</v>
          </cell>
          <cell r="ER34">
            <v>369.80553681568728</v>
          </cell>
          <cell r="ES34">
            <v>369.80553681568728</v>
          </cell>
          <cell r="ET34">
            <v>369.80553681568728</v>
          </cell>
          <cell r="EU34">
            <v>369.80553681568728</v>
          </cell>
          <cell r="EV34">
            <v>369.80553681568728</v>
          </cell>
          <cell r="EW34">
            <v>369.80553681568728</v>
          </cell>
          <cell r="EX34">
            <v>369.80553681568728</v>
          </cell>
          <cell r="EY34">
            <v>369.80553681568728</v>
          </cell>
        </row>
        <row r="35">
          <cell r="E35" t="str">
            <v>LONG</v>
          </cell>
          <cell r="M35" t="str">
            <v>Conv</v>
          </cell>
          <cell r="N35" t="str">
            <v>SE</v>
          </cell>
          <cell r="W35" t="str">
            <v>Otimização</v>
          </cell>
          <cell r="AJ35">
            <v>0.3</v>
          </cell>
          <cell r="AK35">
            <v>0.3</v>
          </cell>
          <cell r="AL35">
            <v>0.3</v>
          </cell>
          <cell r="AM35">
            <v>0.3</v>
          </cell>
          <cell r="AN35">
            <v>0.3</v>
          </cell>
          <cell r="AO35">
            <v>0.3</v>
          </cell>
          <cell r="AP35">
            <v>0.3</v>
          </cell>
          <cell r="AQ35">
            <v>0.3</v>
          </cell>
          <cell r="AR35">
            <v>0.3</v>
          </cell>
          <cell r="AS35">
            <v>0.3</v>
          </cell>
          <cell r="AT35">
            <v>0.3</v>
          </cell>
          <cell r="AU35">
            <v>0.3</v>
          </cell>
          <cell r="EZ35">
            <v>272.86021567544179</v>
          </cell>
          <cell r="FA35">
            <v>272.86021567544179</v>
          </cell>
          <cell r="FB35">
            <v>272.86021567544179</v>
          </cell>
          <cell r="FC35">
            <v>272.86021567544179</v>
          </cell>
          <cell r="FD35">
            <v>272.86021567544179</v>
          </cell>
          <cell r="FE35">
            <v>272.86021567544179</v>
          </cell>
          <cell r="FF35">
            <v>272.86021567544179</v>
          </cell>
          <cell r="FG35">
            <v>272.86021567544179</v>
          </cell>
          <cell r="FH35">
            <v>272.86021567544179</v>
          </cell>
          <cell r="FI35">
            <v>272.86021567544179</v>
          </cell>
          <cell r="FJ35">
            <v>272.86021567544179</v>
          </cell>
          <cell r="FK35">
            <v>272.86021567544179</v>
          </cell>
        </row>
        <row r="36">
          <cell r="E36" t="str">
            <v>LONG</v>
          </cell>
          <cell r="M36" t="str">
            <v>Conv</v>
          </cell>
          <cell r="N36" t="str">
            <v>SE</v>
          </cell>
          <cell r="W36" t="str">
            <v>Otimização</v>
          </cell>
          <cell r="X36">
            <v>0.3</v>
          </cell>
          <cell r="Y36">
            <v>0.3</v>
          </cell>
          <cell r="Z36">
            <v>0.3</v>
          </cell>
          <cell r="AA36">
            <v>0.3</v>
          </cell>
          <cell r="AB36">
            <v>0.3</v>
          </cell>
          <cell r="AC36">
            <v>0.3</v>
          </cell>
          <cell r="AD36">
            <v>0.3</v>
          </cell>
          <cell r="AE36">
            <v>0.3</v>
          </cell>
          <cell r="AF36">
            <v>0.3</v>
          </cell>
          <cell r="AG36">
            <v>0.3</v>
          </cell>
          <cell r="AH36">
            <v>0.3</v>
          </cell>
          <cell r="AI36">
            <v>0.3</v>
          </cell>
          <cell r="EN36">
            <v>368.69906825163162</v>
          </cell>
          <cell r="EO36">
            <v>368.69906825163162</v>
          </cell>
          <cell r="EP36">
            <v>368.69906825163162</v>
          </cell>
          <cell r="EQ36">
            <v>368.69906825163162</v>
          </cell>
          <cell r="ER36">
            <v>368.69906825163162</v>
          </cell>
          <cell r="ES36">
            <v>368.69906825163162</v>
          </cell>
          <cell r="ET36">
            <v>368.69906825163162</v>
          </cell>
          <cell r="EU36">
            <v>368.69906825163162</v>
          </cell>
          <cell r="EV36">
            <v>368.69906825163162</v>
          </cell>
          <cell r="EW36">
            <v>368.69906825163162</v>
          </cell>
          <cell r="EX36">
            <v>368.69906825163162</v>
          </cell>
          <cell r="EY36">
            <v>368.69906825163162</v>
          </cell>
        </row>
        <row r="37">
          <cell r="E37" t="str">
            <v>LONG</v>
          </cell>
          <cell r="M37" t="str">
            <v>Conv</v>
          </cell>
          <cell r="N37" t="str">
            <v>SE</v>
          </cell>
          <cell r="W37" t="str">
            <v>Otimização</v>
          </cell>
          <cell r="X37">
            <v>10</v>
          </cell>
          <cell r="EN37">
            <v>515</v>
          </cell>
        </row>
        <row r="38">
          <cell r="E38" t="str">
            <v>SHORT</v>
          </cell>
          <cell r="M38" t="str">
            <v>Conv</v>
          </cell>
          <cell r="N38" t="str">
            <v>SE</v>
          </cell>
          <cell r="W38" t="str">
            <v>Otimização</v>
          </cell>
          <cell r="Z38">
            <v>10</v>
          </cell>
          <cell r="EP38">
            <v>375</v>
          </cell>
        </row>
        <row r="39">
          <cell r="E39" t="str">
            <v>LONG</v>
          </cell>
          <cell r="M39" t="str">
            <v>Conv</v>
          </cell>
          <cell r="N39" t="str">
            <v>SE</v>
          </cell>
          <cell r="W39" t="str">
            <v>Otimização</v>
          </cell>
          <cell r="AD39">
            <v>7</v>
          </cell>
          <cell r="AE39">
            <v>7</v>
          </cell>
          <cell r="AF39">
            <v>7</v>
          </cell>
          <cell r="ET39">
            <v>370</v>
          </cell>
          <cell r="EU39">
            <v>370</v>
          </cell>
          <cell r="EV39">
            <v>370</v>
          </cell>
        </row>
        <row r="40">
          <cell r="E40" t="str">
            <v>SHORT</v>
          </cell>
          <cell r="M40" t="str">
            <v>Conv</v>
          </cell>
          <cell r="N40" t="str">
            <v>SE</v>
          </cell>
          <cell r="W40" t="str">
            <v>Otimização</v>
          </cell>
          <cell r="X40">
            <v>7</v>
          </cell>
          <cell r="Y40">
            <v>7</v>
          </cell>
          <cell r="Z40">
            <v>7</v>
          </cell>
          <cell r="EN40">
            <v>440</v>
          </cell>
          <cell r="EO40">
            <v>440</v>
          </cell>
          <cell r="EP40">
            <v>440</v>
          </cell>
        </row>
        <row r="41">
          <cell r="E41" t="str">
            <v>LONG</v>
          </cell>
          <cell r="M41" t="str">
            <v>Conv</v>
          </cell>
          <cell r="N41" t="str">
            <v>SE</v>
          </cell>
          <cell r="W41" t="str">
            <v>Trading</v>
          </cell>
          <cell r="X41">
            <v>3</v>
          </cell>
          <cell r="Y41">
            <v>3</v>
          </cell>
          <cell r="Z41">
            <v>3</v>
          </cell>
          <cell r="AA41">
            <v>3</v>
          </cell>
          <cell r="AB41">
            <v>3</v>
          </cell>
          <cell r="AC41">
            <v>3</v>
          </cell>
          <cell r="AD41">
            <v>3</v>
          </cell>
          <cell r="AE41">
            <v>3</v>
          </cell>
          <cell r="AF41">
            <v>3</v>
          </cell>
          <cell r="AG41">
            <v>3</v>
          </cell>
          <cell r="AH41">
            <v>3</v>
          </cell>
          <cell r="AI41">
            <v>3</v>
          </cell>
          <cell r="EN41">
            <v>256.21460675113383</v>
          </cell>
          <cell r="EO41">
            <v>256.21460675113383</v>
          </cell>
          <cell r="EP41">
            <v>256.21460675113383</v>
          </cell>
          <cell r="EQ41">
            <v>256.21460675113383</v>
          </cell>
          <cell r="ER41">
            <v>256.21460675113383</v>
          </cell>
          <cell r="ES41">
            <v>256.21460675113383</v>
          </cell>
          <cell r="ET41">
            <v>256.21460675113383</v>
          </cell>
          <cell r="EU41">
            <v>256.21460675113383</v>
          </cell>
          <cell r="EV41">
            <v>256.21460675113383</v>
          </cell>
          <cell r="EW41">
            <v>256.21460675113383</v>
          </cell>
          <cell r="EX41">
            <v>256.21460675113383</v>
          </cell>
          <cell r="EY41">
            <v>256.21460675113383</v>
          </cell>
        </row>
        <row r="42">
          <cell r="E42" t="str">
            <v>LONG</v>
          </cell>
          <cell r="M42" t="str">
            <v>Conv</v>
          </cell>
          <cell r="N42" t="str">
            <v>SE</v>
          </cell>
          <cell r="W42" t="str">
            <v>Trading</v>
          </cell>
          <cell r="X42">
            <v>1.050186491935484</v>
          </cell>
          <cell r="Y42">
            <v>1.1627064732142858</v>
          </cell>
          <cell r="Z42">
            <v>1.050186491935484</v>
          </cell>
          <cell r="AA42">
            <v>1.0851927083333333</v>
          </cell>
          <cell r="AB42">
            <v>1.050186491935484</v>
          </cell>
          <cell r="AC42">
            <v>1.0851927083333333</v>
          </cell>
          <cell r="AD42">
            <v>1.050186491935484</v>
          </cell>
          <cell r="AE42">
            <v>1.050186491935484</v>
          </cell>
          <cell r="AF42">
            <v>1.0851927083333333</v>
          </cell>
          <cell r="AG42">
            <v>1.050186491935484</v>
          </cell>
          <cell r="AH42">
            <v>1.0851927083333333</v>
          </cell>
          <cell r="AI42">
            <v>1.050186491935484</v>
          </cell>
          <cell r="EN42">
            <v>0</v>
          </cell>
          <cell r="EO42">
            <v>0</v>
          </cell>
          <cell r="EP42">
            <v>0</v>
          </cell>
          <cell r="EQ42">
            <v>0</v>
          </cell>
          <cell r="ER42">
            <v>0</v>
          </cell>
          <cell r="ES42">
            <v>0</v>
          </cell>
          <cell r="ET42">
            <v>0</v>
          </cell>
          <cell r="EU42">
            <v>0</v>
          </cell>
          <cell r="EV42">
            <v>0</v>
          </cell>
          <cell r="EW42">
            <v>0</v>
          </cell>
          <cell r="EX42">
            <v>0</v>
          </cell>
          <cell r="EY42">
            <v>0</v>
          </cell>
        </row>
        <row r="43">
          <cell r="E43" t="str">
            <v>SHORT</v>
          </cell>
          <cell r="M43" t="str">
            <v>Conv</v>
          </cell>
          <cell r="N43" t="str">
            <v>SE</v>
          </cell>
          <cell r="W43" t="str">
            <v>Trading</v>
          </cell>
          <cell r="X43">
            <v>1.050186491935484</v>
          </cell>
          <cell r="Y43">
            <v>1.1627064732142858</v>
          </cell>
          <cell r="Z43">
            <v>1.050186491935484</v>
          </cell>
          <cell r="AA43">
            <v>1.0851927083333333</v>
          </cell>
          <cell r="AB43">
            <v>1.050186491935484</v>
          </cell>
          <cell r="AC43">
            <v>1.0851927083333333</v>
          </cell>
          <cell r="AD43">
            <v>1.050186491935484</v>
          </cell>
          <cell r="AE43">
            <v>1.050186491935484</v>
          </cell>
          <cell r="AF43">
            <v>1.0851927083333333</v>
          </cell>
          <cell r="AG43">
            <v>1.050186491935484</v>
          </cell>
          <cell r="AH43">
            <v>1.0851927083333333</v>
          </cell>
          <cell r="AI43">
            <v>1.050186491935484</v>
          </cell>
          <cell r="EN43">
            <v>40</v>
          </cell>
          <cell r="EO43">
            <v>40</v>
          </cell>
          <cell r="EP43">
            <v>40</v>
          </cell>
          <cell r="EQ43">
            <v>40</v>
          </cell>
          <cell r="ER43">
            <v>40</v>
          </cell>
          <cell r="ES43">
            <v>40</v>
          </cell>
          <cell r="ET43">
            <v>40</v>
          </cell>
          <cell r="EU43">
            <v>40</v>
          </cell>
          <cell r="EV43">
            <v>40</v>
          </cell>
          <cell r="EW43">
            <v>40</v>
          </cell>
          <cell r="EX43">
            <v>40</v>
          </cell>
          <cell r="EY43">
            <v>40</v>
          </cell>
        </row>
        <row r="44">
          <cell r="E44" t="str">
            <v>SHORT</v>
          </cell>
          <cell r="M44" t="str">
            <v>Conv</v>
          </cell>
          <cell r="N44" t="str">
            <v>SE</v>
          </cell>
          <cell r="W44" t="str">
            <v>Trading</v>
          </cell>
          <cell r="X44">
            <v>3</v>
          </cell>
          <cell r="Y44">
            <v>3</v>
          </cell>
          <cell r="Z44">
            <v>3</v>
          </cell>
          <cell r="AA44">
            <v>3</v>
          </cell>
          <cell r="AB44">
            <v>3</v>
          </cell>
          <cell r="AC44">
            <v>3</v>
          </cell>
          <cell r="AD44">
            <v>3</v>
          </cell>
          <cell r="AE44">
            <v>3</v>
          </cell>
          <cell r="AF44">
            <v>3</v>
          </cell>
          <cell r="AG44">
            <v>3</v>
          </cell>
          <cell r="AH44">
            <v>3</v>
          </cell>
          <cell r="AI44">
            <v>3</v>
          </cell>
          <cell r="EN44">
            <v>275</v>
          </cell>
          <cell r="EO44">
            <v>275</v>
          </cell>
          <cell r="EP44">
            <v>275</v>
          </cell>
          <cell r="EQ44">
            <v>275</v>
          </cell>
          <cell r="ER44">
            <v>275</v>
          </cell>
          <cell r="ES44">
            <v>275</v>
          </cell>
          <cell r="ET44">
            <v>275</v>
          </cell>
          <cell r="EU44">
            <v>275</v>
          </cell>
          <cell r="EV44">
            <v>275</v>
          </cell>
          <cell r="EW44">
            <v>275</v>
          </cell>
          <cell r="EX44">
            <v>275</v>
          </cell>
          <cell r="EY44">
            <v>275</v>
          </cell>
        </row>
        <row r="45">
          <cell r="E45" t="str">
            <v>LONG</v>
          </cell>
          <cell r="M45" t="str">
            <v>Conv</v>
          </cell>
          <cell r="N45" t="str">
            <v>SE</v>
          </cell>
          <cell r="W45" t="str">
            <v>Trading</v>
          </cell>
          <cell r="AA45">
            <v>3</v>
          </cell>
          <cell r="AB45">
            <v>3</v>
          </cell>
          <cell r="AC45">
            <v>3</v>
          </cell>
          <cell r="EQ45">
            <v>200</v>
          </cell>
          <cell r="ER45">
            <v>200</v>
          </cell>
          <cell r="ES45">
            <v>200</v>
          </cell>
        </row>
        <row r="46">
          <cell r="E46" t="str">
            <v>LONG</v>
          </cell>
          <cell r="M46" t="str">
            <v>Conv</v>
          </cell>
          <cell r="N46" t="str">
            <v>SE</v>
          </cell>
          <cell r="W46" t="str">
            <v>Trading</v>
          </cell>
          <cell r="X46">
            <v>3</v>
          </cell>
          <cell r="Y46">
            <v>3</v>
          </cell>
          <cell r="Z46">
            <v>3</v>
          </cell>
          <cell r="EN46">
            <v>282</v>
          </cell>
          <cell r="EO46">
            <v>282</v>
          </cell>
          <cell r="EP46">
            <v>282</v>
          </cell>
        </row>
        <row r="47">
          <cell r="E47" t="str">
            <v>LONG</v>
          </cell>
          <cell r="M47" t="str">
            <v>Conv</v>
          </cell>
          <cell r="N47" t="str">
            <v>SE</v>
          </cell>
          <cell r="W47" t="str">
            <v>Trading</v>
          </cell>
          <cell r="AD47">
            <v>3</v>
          </cell>
          <cell r="AE47">
            <v>3</v>
          </cell>
          <cell r="AF47">
            <v>3</v>
          </cell>
          <cell r="AG47">
            <v>3</v>
          </cell>
          <cell r="AH47">
            <v>3</v>
          </cell>
          <cell r="AI47">
            <v>3</v>
          </cell>
          <cell r="ET47">
            <v>300</v>
          </cell>
          <cell r="EU47">
            <v>300</v>
          </cell>
          <cell r="EV47">
            <v>300</v>
          </cell>
          <cell r="EW47">
            <v>300</v>
          </cell>
          <cell r="EX47">
            <v>300</v>
          </cell>
          <cell r="EY47">
            <v>300</v>
          </cell>
        </row>
        <row r="48">
          <cell r="E48" t="str">
            <v>SHORT</v>
          </cell>
          <cell r="M48" t="str">
            <v>Conv</v>
          </cell>
          <cell r="N48" t="str">
            <v>SE</v>
          </cell>
          <cell r="W48" t="str">
            <v>Otimização</v>
          </cell>
          <cell r="AD48">
            <v>2</v>
          </cell>
          <cell r="AE48">
            <v>2</v>
          </cell>
          <cell r="AF48">
            <v>2</v>
          </cell>
          <cell r="ET48">
            <v>335</v>
          </cell>
          <cell r="EU48">
            <v>335</v>
          </cell>
          <cell r="EV48">
            <v>335</v>
          </cell>
        </row>
        <row r="49">
          <cell r="E49" t="str">
            <v>LONG</v>
          </cell>
          <cell r="M49" t="str">
            <v>Conv</v>
          </cell>
          <cell r="N49" t="str">
            <v>SE</v>
          </cell>
          <cell r="W49" t="str">
            <v>Otimização</v>
          </cell>
          <cell r="AA49">
            <v>2</v>
          </cell>
          <cell r="AB49">
            <v>2</v>
          </cell>
          <cell r="AC49">
            <v>2</v>
          </cell>
          <cell r="EQ49">
            <v>200</v>
          </cell>
          <cell r="ER49">
            <v>200</v>
          </cell>
          <cell r="ES49">
            <v>200</v>
          </cell>
        </row>
        <row r="50">
          <cell r="E50" t="str">
            <v>LONG</v>
          </cell>
          <cell r="M50" t="str">
            <v>Conv</v>
          </cell>
          <cell r="N50" t="str">
            <v>SE</v>
          </cell>
          <cell r="W50" t="str">
            <v>Otimização</v>
          </cell>
          <cell r="AA50">
            <v>5</v>
          </cell>
          <cell r="AB50">
            <v>5</v>
          </cell>
          <cell r="AC50">
            <v>5</v>
          </cell>
          <cell r="EQ50">
            <v>195</v>
          </cell>
          <cell r="ER50">
            <v>195</v>
          </cell>
          <cell r="ES50">
            <v>195</v>
          </cell>
        </row>
        <row r="51">
          <cell r="E51" t="str">
            <v>LONG</v>
          </cell>
          <cell r="M51" t="str">
            <v>Conv</v>
          </cell>
          <cell r="N51" t="str">
            <v>SE</v>
          </cell>
          <cell r="W51" t="str">
            <v>Otimização</v>
          </cell>
          <cell r="AA51">
            <v>5</v>
          </cell>
          <cell r="AB51">
            <v>5</v>
          </cell>
          <cell r="AC51">
            <v>5</v>
          </cell>
          <cell r="EQ51">
            <v>200</v>
          </cell>
          <cell r="ER51">
            <v>200</v>
          </cell>
          <cell r="ES51">
            <v>200</v>
          </cell>
        </row>
        <row r="52">
          <cell r="E52" t="str">
            <v>SHORT</v>
          </cell>
          <cell r="M52" t="str">
            <v>Conv</v>
          </cell>
          <cell r="N52" t="str">
            <v>SE</v>
          </cell>
          <cell r="W52" t="str">
            <v>Otimização</v>
          </cell>
          <cell r="AD52">
            <v>5</v>
          </cell>
          <cell r="AE52">
            <v>5</v>
          </cell>
          <cell r="AF52">
            <v>5</v>
          </cell>
          <cell r="ET52">
            <v>322</v>
          </cell>
          <cell r="EU52">
            <v>322</v>
          </cell>
          <cell r="EV52">
            <v>322</v>
          </cell>
        </row>
        <row r="53">
          <cell r="E53" t="str">
            <v>SHORT</v>
          </cell>
          <cell r="M53" t="str">
            <v>Conv</v>
          </cell>
          <cell r="N53" t="str">
            <v>SE</v>
          </cell>
          <cell r="W53" t="str">
            <v>Otimização</v>
          </cell>
          <cell r="AD53">
            <v>2</v>
          </cell>
          <cell r="AE53">
            <v>2</v>
          </cell>
          <cell r="AF53">
            <v>2</v>
          </cell>
          <cell r="ET53">
            <v>320</v>
          </cell>
          <cell r="EU53">
            <v>320</v>
          </cell>
          <cell r="EV53">
            <v>320</v>
          </cell>
        </row>
        <row r="54">
          <cell r="E54" t="str">
            <v>LONG</v>
          </cell>
          <cell r="M54" t="str">
            <v>Conv</v>
          </cell>
          <cell r="N54" t="str">
            <v>SE</v>
          </cell>
          <cell r="W54" t="str">
            <v>Otimização</v>
          </cell>
          <cell r="AA54">
            <v>2</v>
          </cell>
          <cell r="AB54">
            <v>2</v>
          </cell>
          <cell r="AC54">
            <v>2</v>
          </cell>
          <cell r="EQ54">
            <v>200</v>
          </cell>
          <cell r="ER54">
            <v>200</v>
          </cell>
          <cell r="ES54">
            <v>200</v>
          </cell>
        </row>
        <row r="55">
          <cell r="E55" t="str">
            <v>SHORT</v>
          </cell>
          <cell r="M55" t="str">
            <v>Conv</v>
          </cell>
          <cell r="N55" t="str">
            <v>SE</v>
          </cell>
          <cell r="W55" t="str">
            <v>Otimização</v>
          </cell>
          <cell r="AD55">
            <v>5</v>
          </cell>
          <cell r="AE55">
            <v>5</v>
          </cell>
          <cell r="AF55">
            <v>5</v>
          </cell>
          <cell r="ET55">
            <v>320</v>
          </cell>
          <cell r="EU55">
            <v>320</v>
          </cell>
          <cell r="EV55">
            <v>320</v>
          </cell>
        </row>
        <row r="56">
          <cell r="E56" t="str">
            <v>SHORT</v>
          </cell>
          <cell r="M56" t="str">
            <v>Conv</v>
          </cell>
          <cell r="N56" t="str">
            <v>SE</v>
          </cell>
          <cell r="W56" t="str">
            <v>Otimização</v>
          </cell>
          <cell r="AD56">
            <v>5</v>
          </cell>
          <cell r="AE56">
            <v>5</v>
          </cell>
          <cell r="AF56">
            <v>5</v>
          </cell>
          <cell r="ET56">
            <v>322</v>
          </cell>
          <cell r="EU56">
            <v>322</v>
          </cell>
          <cell r="EV56">
            <v>322</v>
          </cell>
        </row>
        <row r="57">
          <cell r="E57" t="str">
            <v>LONG</v>
          </cell>
          <cell r="M57" t="str">
            <v>Conv</v>
          </cell>
          <cell r="N57" t="str">
            <v>SE</v>
          </cell>
          <cell r="W57" t="str">
            <v>Otimização</v>
          </cell>
          <cell r="AA57">
            <v>5</v>
          </cell>
          <cell r="AB57">
            <v>5</v>
          </cell>
          <cell r="AC57">
            <v>5</v>
          </cell>
          <cell r="EQ57">
            <v>196</v>
          </cell>
          <cell r="ER57">
            <v>196</v>
          </cell>
          <cell r="ES57">
            <v>196</v>
          </cell>
        </row>
        <row r="58">
          <cell r="E58" t="str">
            <v>SHORT</v>
          </cell>
          <cell r="M58" t="str">
            <v>Conv</v>
          </cell>
          <cell r="N58" t="str">
            <v>SE</v>
          </cell>
          <cell r="W58" t="str">
            <v>Trading</v>
          </cell>
          <cell r="X58">
            <v>1</v>
          </cell>
          <cell r="EN58">
            <v>250</v>
          </cell>
        </row>
        <row r="59">
          <cell r="E59" t="str">
            <v>SHORT</v>
          </cell>
          <cell r="M59" t="str">
            <v>Conv</v>
          </cell>
          <cell r="N59" t="str">
            <v>SE</v>
          </cell>
          <cell r="W59" t="str">
            <v>Trading</v>
          </cell>
          <cell r="X59">
            <v>3</v>
          </cell>
          <cell r="EN59">
            <v>247</v>
          </cell>
        </row>
        <row r="60">
          <cell r="E60" t="str">
            <v>LONG</v>
          </cell>
          <cell r="M60" t="str">
            <v>Conv</v>
          </cell>
          <cell r="N60" t="str">
            <v>SE</v>
          </cell>
          <cell r="W60" t="str">
            <v>Otimização</v>
          </cell>
          <cell r="AA60">
            <v>10</v>
          </cell>
          <cell r="AB60">
            <v>10</v>
          </cell>
          <cell r="AC60">
            <v>10</v>
          </cell>
          <cell r="EQ60">
            <v>175</v>
          </cell>
          <cell r="ER60">
            <v>175</v>
          </cell>
          <cell r="ES60">
            <v>175</v>
          </cell>
        </row>
        <row r="61">
          <cell r="E61" t="str">
            <v>SHORT</v>
          </cell>
          <cell r="M61" t="str">
            <v>Conv</v>
          </cell>
          <cell r="N61" t="str">
            <v>SE</v>
          </cell>
          <cell r="W61" t="str">
            <v>Otimização</v>
          </cell>
          <cell r="AD61">
            <v>10</v>
          </cell>
          <cell r="AE61">
            <v>10</v>
          </cell>
          <cell r="AF61">
            <v>10</v>
          </cell>
          <cell r="ET61">
            <v>270</v>
          </cell>
          <cell r="EU61">
            <v>270</v>
          </cell>
          <cell r="EV61">
            <v>270</v>
          </cell>
        </row>
        <row r="62">
          <cell r="E62" t="str">
            <v>LONG</v>
          </cell>
          <cell r="M62" t="str">
            <v>Conv</v>
          </cell>
          <cell r="N62" t="str">
            <v>SE</v>
          </cell>
          <cell r="W62" t="str">
            <v>Otimização</v>
          </cell>
          <cell r="AJ62">
            <v>2</v>
          </cell>
          <cell r="AK62">
            <v>2</v>
          </cell>
          <cell r="AL62">
            <v>2</v>
          </cell>
          <cell r="AM62">
            <v>2</v>
          </cell>
          <cell r="AN62">
            <v>2</v>
          </cell>
          <cell r="AO62">
            <v>2</v>
          </cell>
          <cell r="AP62">
            <v>2</v>
          </cell>
          <cell r="AQ62">
            <v>2</v>
          </cell>
          <cell r="AR62">
            <v>2</v>
          </cell>
          <cell r="AS62">
            <v>2</v>
          </cell>
          <cell r="AT62">
            <v>2</v>
          </cell>
          <cell r="AU62">
            <v>2</v>
          </cell>
          <cell r="EZ62">
            <v>219.13674214591981</v>
          </cell>
          <cell r="FA62">
            <v>219.13674214591981</v>
          </cell>
          <cell r="FB62">
            <v>219.13674214591981</v>
          </cell>
          <cell r="FC62">
            <v>219.13674214591981</v>
          </cell>
          <cell r="FD62">
            <v>219.13674214591981</v>
          </cell>
          <cell r="FE62">
            <v>219.13674214591981</v>
          </cell>
          <cell r="FF62">
            <v>219.13674214591981</v>
          </cell>
          <cell r="FG62">
            <v>219.13674214591981</v>
          </cell>
          <cell r="FH62">
            <v>219.13674214591981</v>
          </cell>
          <cell r="FI62">
            <v>219.13674214591981</v>
          </cell>
          <cell r="FJ62">
            <v>219.13674214591981</v>
          </cell>
          <cell r="FK62">
            <v>219.13674214591981</v>
          </cell>
        </row>
        <row r="63">
          <cell r="E63" t="str">
            <v>LONG</v>
          </cell>
          <cell r="M63" t="str">
            <v>Conv</v>
          </cell>
          <cell r="N63" t="str">
            <v>SE</v>
          </cell>
          <cell r="W63" t="str">
            <v>Otimização</v>
          </cell>
          <cell r="AI63">
            <v>30</v>
          </cell>
          <cell r="EY63">
            <v>225</v>
          </cell>
        </row>
        <row r="64">
          <cell r="E64" t="str">
            <v>SHORT</v>
          </cell>
          <cell r="M64" t="str">
            <v>Conv</v>
          </cell>
          <cell r="N64" t="str">
            <v>SE</v>
          </cell>
          <cell r="W64" t="str">
            <v>Otimização</v>
          </cell>
          <cell r="AH64">
            <v>15.5</v>
          </cell>
          <cell r="EX64">
            <v>250</v>
          </cell>
        </row>
        <row r="65">
          <cell r="E65" t="str">
            <v>SHORT</v>
          </cell>
          <cell r="M65" t="str">
            <v>Conv</v>
          </cell>
          <cell r="N65" t="str">
            <v>SE</v>
          </cell>
          <cell r="W65" t="str">
            <v>Otimização</v>
          </cell>
          <cell r="AG65">
            <v>15</v>
          </cell>
          <cell r="EW65">
            <v>250</v>
          </cell>
        </row>
        <row r="66">
          <cell r="E66" t="str">
            <v>LONG</v>
          </cell>
          <cell r="M66" t="str">
            <v>Conv</v>
          </cell>
          <cell r="N66" t="str">
            <v>SE</v>
          </cell>
          <cell r="W66" t="str">
            <v>Otimização</v>
          </cell>
          <cell r="AI66">
            <v>10</v>
          </cell>
          <cell r="EY66">
            <v>218</v>
          </cell>
        </row>
        <row r="67">
          <cell r="E67" t="str">
            <v>SHORT</v>
          </cell>
          <cell r="M67" t="str">
            <v>Conv</v>
          </cell>
          <cell r="N67" t="str">
            <v>SE</v>
          </cell>
          <cell r="W67" t="str">
            <v>Otimização</v>
          </cell>
          <cell r="AG67">
            <v>5</v>
          </cell>
          <cell r="AH67">
            <v>5</v>
          </cell>
          <cell r="EW67">
            <v>240</v>
          </cell>
          <cell r="EX67">
            <v>240</v>
          </cell>
        </row>
        <row r="68">
          <cell r="E68" t="str">
            <v>LONG</v>
          </cell>
          <cell r="M68" t="str">
            <v>Conv</v>
          </cell>
          <cell r="N68" t="str">
            <v>SE</v>
          </cell>
          <cell r="W68" t="str">
            <v>Trading</v>
          </cell>
          <cell r="X68">
            <v>1</v>
          </cell>
          <cell r="EN68">
            <v>178.5</v>
          </cell>
        </row>
        <row r="69">
          <cell r="E69" t="str">
            <v>LONG</v>
          </cell>
          <cell r="M69" t="str">
            <v>Conv</v>
          </cell>
          <cell r="N69" t="str">
            <v>SE</v>
          </cell>
          <cell r="W69" t="str">
            <v>Otimização</v>
          </cell>
          <cell r="X69">
            <v>1</v>
          </cell>
          <cell r="Y69">
            <v>1</v>
          </cell>
          <cell r="Z69">
            <v>1</v>
          </cell>
          <cell r="EN69">
            <v>195</v>
          </cell>
          <cell r="EO69">
            <v>195</v>
          </cell>
          <cell r="EP69">
            <v>195</v>
          </cell>
        </row>
        <row r="70">
          <cell r="E70" t="str">
            <v>LONG</v>
          </cell>
          <cell r="M70" t="str">
            <v>Conv</v>
          </cell>
          <cell r="N70" t="str">
            <v>SE</v>
          </cell>
          <cell r="W70" t="str">
            <v>Otimização</v>
          </cell>
          <cell r="X70">
            <v>3</v>
          </cell>
          <cell r="Y70">
            <v>3</v>
          </cell>
          <cell r="Z70">
            <v>3</v>
          </cell>
          <cell r="EN70">
            <v>194.5</v>
          </cell>
          <cell r="EO70">
            <v>194.5</v>
          </cell>
          <cell r="EP70">
            <v>194.5</v>
          </cell>
        </row>
        <row r="71">
          <cell r="E71" t="str">
            <v>LONG</v>
          </cell>
          <cell r="M71" t="str">
            <v>Conv</v>
          </cell>
          <cell r="N71" t="str">
            <v>SE</v>
          </cell>
          <cell r="W71" t="str">
            <v>Otimização</v>
          </cell>
          <cell r="X71">
            <v>1</v>
          </cell>
          <cell r="Y71">
            <v>1</v>
          </cell>
          <cell r="Z71">
            <v>1</v>
          </cell>
          <cell r="EN71">
            <v>193.5</v>
          </cell>
          <cell r="EO71">
            <v>193.5</v>
          </cell>
          <cell r="EP71">
            <v>193.5</v>
          </cell>
        </row>
        <row r="72">
          <cell r="E72" t="str">
            <v>SHORT</v>
          </cell>
          <cell r="M72" t="str">
            <v>Conv</v>
          </cell>
          <cell r="N72" t="str">
            <v>SE</v>
          </cell>
          <cell r="W72" t="str">
            <v>Otimização</v>
          </cell>
          <cell r="AD72">
            <v>3</v>
          </cell>
          <cell r="AE72">
            <v>3</v>
          </cell>
          <cell r="AF72">
            <v>3</v>
          </cell>
          <cell r="AG72">
            <v>3</v>
          </cell>
          <cell r="AH72">
            <v>3</v>
          </cell>
          <cell r="AI72">
            <v>3</v>
          </cell>
          <cell r="ET72">
            <v>267</v>
          </cell>
          <cell r="EU72">
            <v>267</v>
          </cell>
          <cell r="EV72">
            <v>267</v>
          </cell>
          <cell r="EW72">
            <v>267</v>
          </cell>
          <cell r="EX72">
            <v>267</v>
          </cell>
          <cell r="EY72">
            <v>267</v>
          </cell>
        </row>
        <row r="73">
          <cell r="E73" t="str">
            <v>SHORT</v>
          </cell>
          <cell r="M73" t="str">
            <v>Conv</v>
          </cell>
          <cell r="N73" t="str">
            <v>SE</v>
          </cell>
          <cell r="W73" t="str">
            <v>Otimização</v>
          </cell>
          <cell r="AG73">
            <v>2.5</v>
          </cell>
          <cell r="AH73">
            <v>2.5</v>
          </cell>
          <cell r="EW73">
            <v>250</v>
          </cell>
          <cell r="EX73">
            <v>250</v>
          </cell>
        </row>
        <row r="74">
          <cell r="E74" t="str">
            <v>LONG</v>
          </cell>
          <cell r="M74" t="str">
            <v>Conv</v>
          </cell>
          <cell r="N74" t="str">
            <v>SE</v>
          </cell>
          <cell r="W74" t="str">
            <v>Otimização</v>
          </cell>
          <cell r="AI74">
            <v>5</v>
          </cell>
          <cell r="EY74">
            <v>225</v>
          </cell>
        </row>
        <row r="75">
          <cell r="E75" t="str">
            <v>LONG</v>
          </cell>
          <cell r="M75" t="str">
            <v>Conv</v>
          </cell>
          <cell r="N75" t="str">
            <v>SE</v>
          </cell>
          <cell r="W75" t="str">
            <v>Otimização</v>
          </cell>
          <cell r="X75">
            <v>3</v>
          </cell>
          <cell r="Y75">
            <v>3</v>
          </cell>
          <cell r="Z75">
            <v>3</v>
          </cell>
          <cell r="EN75">
            <v>201</v>
          </cell>
          <cell r="EO75">
            <v>201</v>
          </cell>
          <cell r="EP75">
            <v>201</v>
          </cell>
        </row>
        <row r="76">
          <cell r="E76" t="str">
            <v>SHORT</v>
          </cell>
          <cell r="M76" t="str">
            <v>Conv</v>
          </cell>
          <cell r="N76" t="str">
            <v>SE</v>
          </cell>
          <cell r="W76" t="str">
            <v>Otimização</v>
          </cell>
          <cell r="AD76">
            <v>7</v>
          </cell>
          <cell r="AE76">
            <v>7</v>
          </cell>
          <cell r="AF76">
            <v>7</v>
          </cell>
          <cell r="ET76">
            <v>290</v>
          </cell>
          <cell r="EU76">
            <v>290</v>
          </cell>
          <cell r="EV76">
            <v>290</v>
          </cell>
        </row>
        <row r="77">
          <cell r="E77" t="str">
            <v>LONG</v>
          </cell>
          <cell r="M77" t="str">
            <v>Conv</v>
          </cell>
          <cell r="N77" t="str">
            <v>SE</v>
          </cell>
          <cell r="W77" t="str">
            <v>Otimização</v>
          </cell>
          <cell r="AA77">
            <v>4</v>
          </cell>
          <cell r="AB77">
            <v>4</v>
          </cell>
          <cell r="AC77">
            <v>4</v>
          </cell>
          <cell r="EQ77">
            <v>187</v>
          </cell>
          <cell r="ER77">
            <v>187</v>
          </cell>
          <cell r="ES77">
            <v>187</v>
          </cell>
        </row>
        <row r="78">
          <cell r="E78" t="str">
            <v>LONG</v>
          </cell>
          <cell r="M78" t="str">
            <v>Conv</v>
          </cell>
          <cell r="N78" t="str">
            <v>SE</v>
          </cell>
          <cell r="W78" t="str">
            <v>Otimização</v>
          </cell>
          <cell r="AA78">
            <v>1</v>
          </cell>
          <cell r="AB78">
            <v>1</v>
          </cell>
          <cell r="AC78">
            <v>1</v>
          </cell>
          <cell r="EQ78">
            <v>187</v>
          </cell>
          <cell r="ER78">
            <v>187</v>
          </cell>
          <cell r="ES78">
            <v>187</v>
          </cell>
        </row>
        <row r="79">
          <cell r="E79" t="str">
            <v>SHORT</v>
          </cell>
          <cell r="M79" t="str">
            <v>Conv</v>
          </cell>
          <cell r="N79" t="str">
            <v>SE</v>
          </cell>
          <cell r="W79" t="str">
            <v>Otimização</v>
          </cell>
          <cell r="AD79">
            <v>3</v>
          </cell>
          <cell r="AE79">
            <v>3</v>
          </cell>
          <cell r="AF79">
            <v>3</v>
          </cell>
          <cell r="AG79">
            <v>3</v>
          </cell>
          <cell r="AH79">
            <v>3</v>
          </cell>
          <cell r="AI79">
            <v>3</v>
          </cell>
          <cell r="ET79">
            <v>278</v>
          </cell>
          <cell r="EU79">
            <v>278</v>
          </cell>
          <cell r="EV79">
            <v>278</v>
          </cell>
          <cell r="EW79">
            <v>278</v>
          </cell>
          <cell r="EX79">
            <v>278</v>
          </cell>
          <cell r="EY79">
            <v>278</v>
          </cell>
        </row>
        <row r="80">
          <cell r="E80" t="str">
            <v>LONG</v>
          </cell>
          <cell r="M80" t="str">
            <v>Conv</v>
          </cell>
          <cell r="N80" t="str">
            <v>SE</v>
          </cell>
          <cell r="W80" t="str">
            <v>Trading</v>
          </cell>
          <cell r="X80">
            <v>3</v>
          </cell>
          <cell r="EN80">
            <v>182</v>
          </cell>
        </row>
        <row r="81">
          <cell r="E81" t="str">
            <v>LONG</v>
          </cell>
          <cell r="M81" t="str">
            <v>Conv</v>
          </cell>
          <cell r="N81" t="str">
            <v>SE</v>
          </cell>
          <cell r="W81" t="str">
            <v>Otimização</v>
          </cell>
          <cell r="X81">
            <v>5</v>
          </cell>
          <cell r="Y81">
            <v>5</v>
          </cell>
          <cell r="Z81">
            <v>5</v>
          </cell>
          <cell r="EN81">
            <v>202</v>
          </cell>
          <cell r="EO81">
            <v>202</v>
          </cell>
          <cell r="EP81">
            <v>202</v>
          </cell>
        </row>
        <row r="82">
          <cell r="E82" t="str">
            <v>LONG</v>
          </cell>
          <cell r="M82" t="str">
            <v>Conv</v>
          </cell>
          <cell r="N82" t="str">
            <v>SE</v>
          </cell>
          <cell r="W82" t="str">
            <v>Otimização</v>
          </cell>
          <cell r="AD82">
            <v>4</v>
          </cell>
          <cell r="AE82">
            <v>4</v>
          </cell>
          <cell r="AF82">
            <v>4</v>
          </cell>
          <cell r="ET82">
            <v>300</v>
          </cell>
          <cell r="EU82">
            <v>300</v>
          </cell>
          <cell r="EV82">
            <v>300</v>
          </cell>
        </row>
        <row r="83">
          <cell r="E83" t="str">
            <v>SHORT</v>
          </cell>
          <cell r="M83" t="str">
            <v>Conv</v>
          </cell>
          <cell r="N83" t="str">
            <v>SE</v>
          </cell>
          <cell r="W83" t="str">
            <v>Otimização</v>
          </cell>
          <cell r="AG83">
            <v>4</v>
          </cell>
          <cell r="AH83">
            <v>4</v>
          </cell>
          <cell r="AI83">
            <v>4</v>
          </cell>
          <cell r="EW83">
            <v>270</v>
          </cell>
          <cell r="EX83">
            <v>270</v>
          </cell>
          <cell r="EY83">
            <v>270</v>
          </cell>
        </row>
        <row r="84">
          <cell r="E84" t="str">
            <v>LONG</v>
          </cell>
          <cell r="M84" t="str">
            <v>Conv</v>
          </cell>
          <cell r="N84" t="str">
            <v>SE</v>
          </cell>
          <cell r="W84" t="str">
            <v>Otimização</v>
          </cell>
          <cell r="X84">
            <v>10</v>
          </cell>
          <cell r="Y84">
            <v>10</v>
          </cell>
          <cell r="Z84">
            <v>10</v>
          </cell>
          <cell r="EN84">
            <v>230</v>
          </cell>
          <cell r="EO84">
            <v>230</v>
          </cell>
          <cell r="EP84">
            <v>230</v>
          </cell>
        </row>
        <row r="85">
          <cell r="E85" t="str">
            <v>SHORT</v>
          </cell>
          <cell r="M85" t="str">
            <v>Conv</v>
          </cell>
          <cell r="N85" t="str">
            <v>SE</v>
          </cell>
          <cell r="W85" t="str">
            <v>Otimização</v>
          </cell>
          <cell r="AD85">
            <v>5</v>
          </cell>
          <cell r="AE85">
            <v>5</v>
          </cell>
          <cell r="AF85">
            <v>5</v>
          </cell>
          <cell r="AG85">
            <v>5</v>
          </cell>
          <cell r="AH85">
            <v>5</v>
          </cell>
          <cell r="AI85">
            <v>5</v>
          </cell>
          <cell r="ET85">
            <v>290</v>
          </cell>
          <cell r="EU85">
            <v>290</v>
          </cell>
          <cell r="EV85">
            <v>290</v>
          </cell>
          <cell r="EW85">
            <v>290</v>
          </cell>
          <cell r="EX85">
            <v>290</v>
          </cell>
          <cell r="EY85">
            <v>290</v>
          </cell>
        </row>
        <row r="86">
          <cell r="E86" t="str">
            <v>SHORT</v>
          </cell>
          <cell r="M86" t="str">
            <v>Conv</v>
          </cell>
          <cell r="N86" t="str">
            <v>SE</v>
          </cell>
          <cell r="W86" t="str">
            <v>Otimização</v>
          </cell>
          <cell r="X86">
            <v>2</v>
          </cell>
          <cell r="Y86">
            <v>2</v>
          </cell>
          <cell r="Z86">
            <v>2</v>
          </cell>
          <cell r="AA86">
            <v>2</v>
          </cell>
          <cell r="AB86">
            <v>2</v>
          </cell>
          <cell r="AC86">
            <v>2</v>
          </cell>
          <cell r="AD86">
            <v>2</v>
          </cell>
          <cell r="AE86">
            <v>2</v>
          </cell>
          <cell r="AF86">
            <v>2</v>
          </cell>
          <cell r="AG86">
            <v>2</v>
          </cell>
          <cell r="AH86">
            <v>2</v>
          </cell>
          <cell r="AI86">
            <v>2</v>
          </cell>
          <cell r="EN86">
            <v>232</v>
          </cell>
          <cell r="EO86">
            <v>232</v>
          </cell>
          <cell r="EP86">
            <v>232</v>
          </cell>
          <cell r="EQ86">
            <v>232</v>
          </cell>
          <cell r="ER86">
            <v>232</v>
          </cell>
          <cell r="ES86">
            <v>232</v>
          </cell>
          <cell r="ET86">
            <v>232</v>
          </cell>
          <cell r="EU86">
            <v>232</v>
          </cell>
          <cell r="EV86">
            <v>232</v>
          </cell>
          <cell r="EW86">
            <v>232</v>
          </cell>
          <cell r="EX86">
            <v>232</v>
          </cell>
          <cell r="EY86">
            <v>232</v>
          </cell>
        </row>
        <row r="87">
          <cell r="E87" t="str">
            <v>SHORT</v>
          </cell>
          <cell r="M87" t="str">
            <v>Conv</v>
          </cell>
          <cell r="N87" t="str">
            <v>SE</v>
          </cell>
          <cell r="W87" t="str">
            <v>Otimização</v>
          </cell>
          <cell r="AD87">
            <v>2</v>
          </cell>
          <cell r="AE87">
            <v>2</v>
          </cell>
          <cell r="AF87">
            <v>2</v>
          </cell>
          <cell r="AG87">
            <v>2</v>
          </cell>
          <cell r="AH87">
            <v>2</v>
          </cell>
          <cell r="AI87">
            <v>2</v>
          </cell>
          <cell r="ET87">
            <v>282</v>
          </cell>
          <cell r="EU87">
            <v>282</v>
          </cell>
          <cell r="EV87">
            <v>282</v>
          </cell>
          <cell r="EW87">
            <v>282</v>
          </cell>
          <cell r="EX87">
            <v>282</v>
          </cell>
          <cell r="EY87">
            <v>282</v>
          </cell>
        </row>
        <row r="88">
          <cell r="E88" t="str">
            <v>LONG</v>
          </cell>
          <cell r="M88" t="str">
            <v>Conv</v>
          </cell>
          <cell r="N88" t="str">
            <v>SE</v>
          </cell>
          <cell r="W88" t="str">
            <v>Otimização</v>
          </cell>
          <cell r="X88">
            <v>2</v>
          </cell>
          <cell r="EN88">
            <v>184</v>
          </cell>
        </row>
        <row r="89">
          <cell r="E89" t="str">
            <v>LONG</v>
          </cell>
          <cell r="M89" t="str">
            <v>Conv</v>
          </cell>
          <cell r="N89" t="str">
            <v>SE</v>
          </cell>
          <cell r="W89" t="str">
            <v>Otimização</v>
          </cell>
          <cell r="X89">
            <v>2</v>
          </cell>
          <cell r="EN89">
            <v>185</v>
          </cell>
        </row>
        <row r="90">
          <cell r="E90" t="str">
            <v>LONG</v>
          </cell>
          <cell r="M90" t="str">
            <v>Conv</v>
          </cell>
          <cell r="N90" t="str">
            <v>SE</v>
          </cell>
          <cell r="W90" t="str">
            <v>Otimização</v>
          </cell>
          <cell r="Y90">
            <v>4</v>
          </cell>
          <cell r="EO90">
            <v>228</v>
          </cell>
        </row>
        <row r="91">
          <cell r="E91" t="str">
            <v>LONG</v>
          </cell>
          <cell r="M91" t="str">
            <v>Conv</v>
          </cell>
          <cell r="N91" t="str">
            <v>SE</v>
          </cell>
          <cell r="W91" t="str">
            <v>Otimização</v>
          </cell>
          <cell r="Z91">
            <v>4</v>
          </cell>
          <cell r="EP91">
            <v>220</v>
          </cell>
        </row>
        <row r="92">
          <cell r="E92" t="str">
            <v>SHORT</v>
          </cell>
          <cell r="M92" t="str">
            <v>Conv</v>
          </cell>
          <cell r="N92" t="str">
            <v>SE</v>
          </cell>
          <cell r="W92" t="str">
            <v>Otimização</v>
          </cell>
          <cell r="X92">
            <v>2</v>
          </cell>
          <cell r="Y92">
            <v>2</v>
          </cell>
          <cell r="Z92">
            <v>2</v>
          </cell>
          <cell r="AA92">
            <v>2</v>
          </cell>
          <cell r="AB92">
            <v>2</v>
          </cell>
          <cell r="AC92">
            <v>2</v>
          </cell>
          <cell r="AD92">
            <v>2</v>
          </cell>
          <cell r="AE92">
            <v>2</v>
          </cell>
          <cell r="AF92">
            <v>2</v>
          </cell>
          <cell r="AG92">
            <v>2</v>
          </cell>
          <cell r="AH92">
            <v>2</v>
          </cell>
          <cell r="AI92">
            <v>2</v>
          </cell>
          <cell r="EN92">
            <v>227</v>
          </cell>
          <cell r="EO92">
            <v>227</v>
          </cell>
          <cell r="EP92">
            <v>227</v>
          </cell>
          <cell r="EQ92">
            <v>227</v>
          </cell>
          <cell r="ER92">
            <v>227</v>
          </cell>
          <cell r="ES92">
            <v>227</v>
          </cell>
          <cell r="ET92">
            <v>227</v>
          </cell>
          <cell r="EU92">
            <v>227</v>
          </cell>
          <cell r="EV92">
            <v>227</v>
          </cell>
          <cell r="EW92">
            <v>227</v>
          </cell>
          <cell r="EX92">
            <v>227</v>
          </cell>
          <cell r="EY92">
            <v>227</v>
          </cell>
        </row>
        <row r="93">
          <cell r="E93" t="str">
            <v>LONG</v>
          </cell>
          <cell r="M93" t="str">
            <v>Conv</v>
          </cell>
          <cell r="N93" t="str">
            <v>SE</v>
          </cell>
          <cell r="W93" t="str">
            <v>Otimização</v>
          </cell>
          <cell r="Y93">
            <v>2</v>
          </cell>
          <cell r="EO93">
            <v>199</v>
          </cell>
        </row>
        <row r="94">
          <cell r="E94" t="str">
            <v>SHORT</v>
          </cell>
          <cell r="M94" t="str">
            <v>Conv</v>
          </cell>
          <cell r="N94" t="str">
            <v>SE</v>
          </cell>
          <cell r="W94" t="str">
            <v>Otimização</v>
          </cell>
          <cell r="AD94">
            <v>9</v>
          </cell>
          <cell r="AE94">
            <v>9</v>
          </cell>
          <cell r="AF94">
            <v>9</v>
          </cell>
          <cell r="AG94">
            <v>9</v>
          </cell>
          <cell r="AH94">
            <v>9</v>
          </cell>
          <cell r="AI94">
            <v>9</v>
          </cell>
          <cell r="ET94">
            <v>265</v>
          </cell>
          <cell r="EU94">
            <v>265</v>
          </cell>
          <cell r="EV94">
            <v>265</v>
          </cell>
          <cell r="EW94">
            <v>265</v>
          </cell>
          <cell r="EX94">
            <v>265</v>
          </cell>
          <cell r="EY94">
            <v>265</v>
          </cell>
        </row>
        <row r="95">
          <cell r="E95" t="str">
            <v>LONG</v>
          </cell>
          <cell r="M95" t="str">
            <v>Conv</v>
          </cell>
          <cell r="N95" t="str">
            <v>SE</v>
          </cell>
          <cell r="W95" t="str">
            <v>Otimização</v>
          </cell>
          <cell r="Y95">
            <v>1</v>
          </cell>
          <cell r="EO95">
            <v>197</v>
          </cell>
        </row>
        <row r="96">
          <cell r="E96" t="str">
            <v>SHORT</v>
          </cell>
          <cell r="M96" t="str">
            <v>Conv</v>
          </cell>
          <cell r="N96" t="str">
            <v>SE</v>
          </cell>
          <cell r="W96" t="str">
            <v>Otimização</v>
          </cell>
          <cell r="AA96">
            <v>6</v>
          </cell>
          <cell r="AB96">
            <v>6</v>
          </cell>
          <cell r="AC96">
            <v>6</v>
          </cell>
          <cell r="EQ96">
            <v>178</v>
          </cell>
          <cell r="ER96">
            <v>178</v>
          </cell>
          <cell r="ES96">
            <v>178</v>
          </cell>
        </row>
        <row r="97">
          <cell r="E97" t="str">
            <v>LONG</v>
          </cell>
          <cell r="M97" t="str">
            <v>Conv</v>
          </cell>
          <cell r="N97" t="str">
            <v>SE</v>
          </cell>
          <cell r="W97" t="str">
            <v>Otimização</v>
          </cell>
          <cell r="AI97">
            <v>10</v>
          </cell>
          <cell r="EY97">
            <v>237</v>
          </cell>
        </row>
        <row r="98">
          <cell r="E98" t="str">
            <v>SHORT</v>
          </cell>
          <cell r="M98" t="str">
            <v>Conv</v>
          </cell>
          <cell r="N98" t="str">
            <v>SE</v>
          </cell>
          <cell r="W98" t="str">
            <v>Otimização</v>
          </cell>
          <cell r="AH98">
            <v>5</v>
          </cell>
          <cell r="EX98">
            <v>262</v>
          </cell>
        </row>
        <row r="99">
          <cell r="E99" t="str">
            <v>SHORT</v>
          </cell>
          <cell r="M99" t="str">
            <v>Conv</v>
          </cell>
          <cell r="N99" t="str">
            <v>SE</v>
          </cell>
          <cell r="W99" t="str">
            <v>Otimização</v>
          </cell>
          <cell r="AG99">
            <v>5.1612900000000002</v>
          </cell>
          <cell r="EW99">
            <v>262</v>
          </cell>
        </row>
        <row r="100">
          <cell r="E100" t="str">
            <v>SHORT</v>
          </cell>
          <cell r="M100" t="str">
            <v>Conv</v>
          </cell>
          <cell r="N100" t="str">
            <v>SE</v>
          </cell>
          <cell r="W100" t="str">
            <v>Otimização</v>
          </cell>
          <cell r="X100">
            <v>5</v>
          </cell>
          <cell r="Y100">
            <v>5</v>
          </cell>
          <cell r="Z100">
            <v>5</v>
          </cell>
          <cell r="AA100">
            <v>5</v>
          </cell>
          <cell r="AB100">
            <v>5</v>
          </cell>
          <cell r="AC100">
            <v>5</v>
          </cell>
          <cell r="AD100">
            <v>5</v>
          </cell>
          <cell r="AE100">
            <v>5</v>
          </cell>
          <cell r="AF100">
            <v>5</v>
          </cell>
          <cell r="AG100">
            <v>5</v>
          </cell>
          <cell r="AH100">
            <v>5</v>
          </cell>
          <cell r="AI100">
            <v>5</v>
          </cell>
          <cell r="EN100">
            <v>225</v>
          </cell>
          <cell r="EO100">
            <v>225</v>
          </cell>
          <cell r="EP100">
            <v>225</v>
          </cell>
          <cell r="EQ100">
            <v>225</v>
          </cell>
          <cell r="ER100">
            <v>225</v>
          </cell>
          <cell r="ES100">
            <v>225</v>
          </cell>
          <cell r="ET100">
            <v>225</v>
          </cell>
          <cell r="EU100">
            <v>225</v>
          </cell>
          <cell r="EV100">
            <v>225</v>
          </cell>
          <cell r="EW100">
            <v>225</v>
          </cell>
          <cell r="EX100">
            <v>225</v>
          </cell>
          <cell r="EY100">
            <v>225</v>
          </cell>
        </row>
        <row r="101">
          <cell r="E101" t="str">
            <v>SHORT</v>
          </cell>
          <cell r="M101" t="str">
            <v>Conv</v>
          </cell>
          <cell r="N101" t="str">
            <v>SE</v>
          </cell>
          <cell r="W101" t="str">
            <v>Otimização</v>
          </cell>
          <cell r="AD101">
            <v>1</v>
          </cell>
          <cell r="AE101">
            <v>1</v>
          </cell>
          <cell r="AF101">
            <v>1</v>
          </cell>
          <cell r="AG101">
            <v>1</v>
          </cell>
          <cell r="AH101">
            <v>1</v>
          </cell>
          <cell r="AI101">
            <v>1</v>
          </cell>
          <cell r="ET101">
            <v>266</v>
          </cell>
          <cell r="EU101">
            <v>266</v>
          </cell>
          <cell r="EV101">
            <v>266</v>
          </cell>
          <cell r="EW101">
            <v>266</v>
          </cell>
          <cell r="EX101">
            <v>266</v>
          </cell>
          <cell r="EY101">
            <v>266</v>
          </cell>
        </row>
        <row r="102">
          <cell r="E102" t="str">
            <v>LONG</v>
          </cell>
          <cell r="M102" t="str">
            <v>Conv</v>
          </cell>
          <cell r="N102" t="str">
            <v>SE</v>
          </cell>
          <cell r="W102" t="str">
            <v>Otimização</v>
          </cell>
          <cell r="Z102">
            <v>4</v>
          </cell>
          <cell r="EP102">
            <v>190</v>
          </cell>
        </row>
        <row r="103">
          <cell r="E103" t="str">
            <v>LONG</v>
          </cell>
          <cell r="M103" t="str">
            <v>Conv</v>
          </cell>
          <cell r="N103" t="str">
            <v>SE</v>
          </cell>
          <cell r="W103" t="str">
            <v>Otimização</v>
          </cell>
          <cell r="Y103">
            <v>1</v>
          </cell>
          <cell r="EO103">
            <v>194.5</v>
          </cell>
        </row>
        <row r="104">
          <cell r="E104" t="str">
            <v>SHORT</v>
          </cell>
          <cell r="M104" t="str">
            <v>Conv</v>
          </cell>
          <cell r="N104" t="str">
            <v>SE</v>
          </cell>
          <cell r="W104" t="str">
            <v>Otimização</v>
          </cell>
          <cell r="AD104">
            <v>1</v>
          </cell>
          <cell r="AE104">
            <v>1</v>
          </cell>
          <cell r="AF104">
            <v>1</v>
          </cell>
          <cell r="AG104">
            <v>1</v>
          </cell>
          <cell r="AH104">
            <v>1</v>
          </cell>
          <cell r="AI104">
            <v>1</v>
          </cell>
          <cell r="ET104">
            <v>267</v>
          </cell>
          <cell r="EU104">
            <v>267</v>
          </cell>
          <cell r="EV104">
            <v>267</v>
          </cell>
          <cell r="EW104">
            <v>267</v>
          </cell>
          <cell r="EX104">
            <v>267</v>
          </cell>
          <cell r="EY104">
            <v>267</v>
          </cell>
        </row>
        <row r="105">
          <cell r="E105" t="str">
            <v>LONG</v>
          </cell>
          <cell r="M105" t="str">
            <v>Conv</v>
          </cell>
          <cell r="N105" t="str">
            <v>SE</v>
          </cell>
          <cell r="W105" t="str">
            <v>Trading</v>
          </cell>
          <cell r="X105">
            <v>6</v>
          </cell>
          <cell r="Y105">
            <v>6</v>
          </cell>
          <cell r="Z105">
            <v>6</v>
          </cell>
          <cell r="EN105">
            <v>183</v>
          </cell>
          <cell r="EO105">
            <v>183</v>
          </cell>
          <cell r="EP105">
            <v>183</v>
          </cell>
        </row>
        <row r="106">
          <cell r="E106" t="str">
            <v>SHORT</v>
          </cell>
          <cell r="M106" t="str">
            <v>Conv</v>
          </cell>
          <cell r="N106" t="str">
            <v>SE</v>
          </cell>
          <cell r="W106" t="str">
            <v>Trading</v>
          </cell>
          <cell r="X106">
            <v>6</v>
          </cell>
          <cell r="Y106">
            <v>6</v>
          </cell>
          <cell r="Z106">
            <v>6</v>
          </cell>
          <cell r="EN106">
            <v>183</v>
          </cell>
          <cell r="EO106">
            <v>183</v>
          </cell>
          <cell r="EP106">
            <v>183</v>
          </cell>
        </row>
        <row r="107">
          <cell r="E107" t="str">
            <v>SHORT</v>
          </cell>
          <cell r="M107" t="str">
            <v>Conv</v>
          </cell>
          <cell r="N107" t="str">
            <v>SE</v>
          </cell>
          <cell r="W107" t="str">
            <v>Otimização</v>
          </cell>
          <cell r="X107">
            <v>2.25</v>
          </cell>
          <cell r="Y107">
            <v>2.25</v>
          </cell>
          <cell r="Z107">
            <v>2.25</v>
          </cell>
          <cell r="AA107">
            <v>2.25</v>
          </cell>
          <cell r="AB107">
            <v>2.25</v>
          </cell>
          <cell r="AC107">
            <v>2.25</v>
          </cell>
          <cell r="AD107">
            <v>2.25</v>
          </cell>
          <cell r="AE107">
            <v>2.25</v>
          </cell>
          <cell r="AF107">
            <v>2.25</v>
          </cell>
          <cell r="AG107">
            <v>2.25</v>
          </cell>
          <cell r="AH107">
            <v>2.25</v>
          </cell>
          <cell r="AI107">
            <v>2.25</v>
          </cell>
          <cell r="EN107">
            <v>234</v>
          </cell>
          <cell r="EO107">
            <v>234</v>
          </cell>
          <cell r="EP107">
            <v>234</v>
          </cell>
          <cell r="EQ107">
            <v>234</v>
          </cell>
          <cell r="ER107">
            <v>234</v>
          </cell>
          <cell r="ES107">
            <v>234</v>
          </cell>
          <cell r="ET107">
            <v>234</v>
          </cell>
          <cell r="EU107">
            <v>234</v>
          </cell>
          <cell r="EV107">
            <v>234</v>
          </cell>
          <cell r="EW107">
            <v>234</v>
          </cell>
          <cell r="EX107">
            <v>234</v>
          </cell>
          <cell r="EY107">
            <v>234</v>
          </cell>
        </row>
        <row r="108">
          <cell r="E108" t="str">
            <v>SHORT</v>
          </cell>
          <cell r="M108" t="str">
            <v>Conv</v>
          </cell>
          <cell r="N108" t="str">
            <v>SE</v>
          </cell>
          <cell r="W108" t="str">
            <v>Otimização</v>
          </cell>
          <cell r="X108">
            <v>5</v>
          </cell>
          <cell r="Y108">
            <v>5</v>
          </cell>
          <cell r="Z108">
            <v>5</v>
          </cell>
          <cell r="AA108">
            <v>5</v>
          </cell>
          <cell r="AB108">
            <v>5</v>
          </cell>
          <cell r="AC108">
            <v>5</v>
          </cell>
          <cell r="AD108">
            <v>5</v>
          </cell>
          <cell r="AE108">
            <v>5</v>
          </cell>
          <cell r="AF108">
            <v>5</v>
          </cell>
          <cell r="AG108">
            <v>5</v>
          </cell>
          <cell r="AH108">
            <v>5</v>
          </cell>
          <cell r="AI108">
            <v>5</v>
          </cell>
          <cell r="EN108">
            <v>234</v>
          </cell>
          <cell r="EO108">
            <v>234</v>
          </cell>
          <cell r="EP108">
            <v>234</v>
          </cell>
          <cell r="EQ108">
            <v>234</v>
          </cell>
          <cell r="ER108">
            <v>234</v>
          </cell>
          <cell r="ES108">
            <v>234</v>
          </cell>
          <cell r="ET108">
            <v>234</v>
          </cell>
          <cell r="EU108">
            <v>234</v>
          </cell>
          <cell r="EV108">
            <v>234</v>
          </cell>
          <cell r="EW108">
            <v>234</v>
          </cell>
          <cell r="EX108">
            <v>234</v>
          </cell>
          <cell r="EY108">
            <v>234</v>
          </cell>
        </row>
        <row r="109">
          <cell r="E109" t="str">
            <v>LONG</v>
          </cell>
          <cell r="M109" t="str">
            <v>Conv</v>
          </cell>
          <cell r="N109" t="str">
            <v>SE</v>
          </cell>
          <cell r="W109" t="str">
            <v>Trading</v>
          </cell>
          <cell r="X109">
            <v>3</v>
          </cell>
          <cell r="Y109">
            <v>3</v>
          </cell>
          <cell r="Z109">
            <v>3</v>
          </cell>
          <cell r="AA109">
            <v>3</v>
          </cell>
          <cell r="AB109">
            <v>3</v>
          </cell>
          <cell r="AC109">
            <v>3</v>
          </cell>
          <cell r="AD109">
            <v>3</v>
          </cell>
          <cell r="AE109">
            <v>3</v>
          </cell>
          <cell r="AF109">
            <v>3</v>
          </cell>
          <cell r="AG109">
            <v>3</v>
          </cell>
          <cell r="AH109">
            <v>3</v>
          </cell>
          <cell r="AI109">
            <v>3</v>
          </cell>
          <cell r="EN109">
            <v>234</v>
          </cell>
          <cell r="EO109">
            <v>234</v>
          </cell>
          <cell r="EP109">
            <v>234</v>
          </cell>
          <cell r="EQ109">
            <v>234</v>
          </cell>
          <cell r="ER109">
            <v>234</v>
          </cell>
          <cell r="ES109">
            <v>234</v>
          </cell>
          <cell r="ET109">
            <v>234</v>
          </cell>
          <cell r="EU109">
            <v>234</v>
          </cell>
          <cell r="EV109">
            <v>234</v>
          </cell>
          <cell r="EW109">
            <v>234</v>
          </cell>
          <cell r="EX109">
            <v>234</v>
          </cell>
          <cell r="EY109">
            <v>234</v>
          </cell>
        </row>
        <row r="110">
          <cell r="E110" t="str">
            <v>LONG</v>
          </cell>
          <cell r="M110" t="str">
            <v>Conv</v>
          </cell>
          <cell r="N110" t="str">
            <v>SE</v>
          </cell>
          <cell r="W110" t="str">
            <v>Otimização</v>
          </cell>
          <cell r="X110">
            <v>4</v>
          </cell>
          <cell r="EN110">
            <v>161</v>
          </cell>
        </row>
        <row r="111">
          <cell r="E111" t="str">
            <v>LONG</v>
          </cell>
          <cell r="M111" t="str">
            <v>Conv</v>
          </cell>
          <cell r="N111" t="str">
            <v>SE</v>
          </cell>
          <cell r="W111" t="str">
            <v>Otimização</v>
          </cell>
          <cell r="AA111">
            <v>1</v>
          </cell>
          <cell r="AB111">
            <v>1</v>
          </cell>
          <cell r="AC111">
            <v>1</v>
          </cell>
          <cell r="EQ111">
            <v>175</v>
          </cell>
          <cell r="ER111">
            <v>175</v>
          </cell>
          <cell r="ES111">
            <v>175</v>
          </cell>
        </row>
        <row r="112">
          <cell r="E112" t="str">
            <v>LONG</v>
          </cell>
          <cell r="M112" t="str">
            <v>Conv</v>
          </cell>
          <cell r="N112" t="str">
            <v>SE</v>
          </cell>
          <cell r="W112" t="str">
            <v>Otimização</v>
          </cell>
          <cell r="AA112">
            <v>2</v>
          </cell>
          <cell r="AB112">
            <v>2</v>
          </cell>
          <cell r="AC112">
            <v>2</v>
          </cell>
          <cell r="EQ112">
            <v>175</v>
          </cell>
          <cell r="ER112">
            <v>175</v>
          </cell>
          <cell r="ES112">
            <v>175</v>
          </cell>
        </row>
        <row r="113">
          <cell r="E113" t="str">
            <v>LONG</v>
          </cell>
          <cell r="M113" t="str">
            <v>Conv</v>
          </cell>
          <cell r="N113" t="str">
            <v>N</v>
          </cell>
          <cell r="W113" t="str">
            <v>Otimização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1</v>
          </cell>
          <cell r="AO113">
            <v>1</v>
          </cell>
          <cell r="AP113">
            <v>1</v>
          </cell>
          <cell r="AQ113">
            <v>1</v>
          </cell>
          <cell r="AR113">
            <v>1</v>
          </cell>
          <cell r="AS113">
            <v>1</v>
          </cell>
          <cell r="AT113">
            <v>1</v>
          </cell>
          <cell r="AU113">
            <v>1</v>
          </cell>
          <cell r="EZ113">
            <v>202.17712386254072</v>
          </cell>
          <cell r="FA113">
            <v>202.17712386254072</v>
          </cell>
          <cell r="FB113">
            <v>202.17712386254072</v>
          </cell>
          <cell r="FC113">
            <v>202.17712386254072</v>
          </cell>
          <cell r="FD113">
            <v>202.17712386254072</v>
          </cell>
          <cell r="FE113">
            <v>202.17712386254072</v>
          </cell>
          <cell r="FF113">
            <v>202.17712386254072</v>
          </cell>
          <cell r="FG113">
            <v>202.17712386254072</v>
          </cell>
          <cell r="FH113">
            <v>202.17712386254072</v>
          </cell>
          <cell r="FI113">
            <v>202.17712386254072</v>
          </cell>
          <cell r="FJ113">
            <v>202.17712386254072</v>
          </cell>
          <cell r="FK113">
            <v>202.17712386254072</v>
          </cell>
        </row>
        <row r="114">
          <cell r="E114" t="str">
            <v>LONG</v>
          </cell>
          <cell r="M114" t="str">
            <v>Conv</v>
          </cell>
          <cell r="N114" t="str">
            <v>NE</v>
          </cell>
          <cell r="W114" t="str">
            <v>Otimização</v>
          </cell>
          <cell r="AJ114">
            <v>0.7</v>
          </cell>
          <cell r="AK114">
            <v>0.7</v>
          </cell>
          <cell r="AL114">
            <v>0.7</v>
          </cell>
          <cell r="AM114">
            <v>0.7</v>
          </cell>
          <cell r="AN114">
            <v>0.7</v>
          </cell>
          <cell r="AO114">
            <v>0.7</v>
          </cell>
          <cell r="AP114">
            <v>0.7</v>
          </cell>
          <cell r="AQ114">
            <v>0.7</v>
          </cell>
          <cell r="AR114">
            <v>0.7</v>
          </cell>
          <cell r="AS114">
            <v>0.7</v>
          </cell>
          <cell r="AT114">
            <v>0.7</v>
          </cell>
          <cell r="AU114">
            <v>0.7</v>
          </cell>
          <cell r="EZ114">
            <v>214.94620536964857</v>
          </cell>
          <cell r="FA114">
            <v>214.94620536964857</v>
          </cell>
          <cell r="FB114">
            <v>214.94620536964857</v>
          </cell>
          <cell r="FC114">
            <v>214.94620536964857</v>
          </cell>
          <cell r="FD114">
            <v>214.94620536964857</v>
          </cell>
          <cell r="FE114">
            <v>214.94620536964857</v>
          </cell>
          <cell r="FF114">
            <v>214.94620536964857</v>
          </cell>
          <cell r="FG114">
            <v>214.94620536964857</v>
          </cell>
          <cell r="FH114">
            <v>214.94620536964857</v>
          </cell>
          <cell r="FI114">
            <v>214.94620536964857</v>
          </cell>
          <cell r="FJ114">
            <v>214.94620536964857</v>
          </cell>
          <cell r="FK114">
            <v>214.94620536964857</v>
          </cell>
        </row>
        <row r="115">
          <cell r="E115" t="str">
            <v>SHORT</v>
          </cell>
          <cell r="M115" t="str">
            <v>Conv</v>
          </cell>
          <cell r="N115" t="str">
            <v>SE</v>
          </cell>
          <cell r="W115" t="str">
            <v>Trading</v>
          </cell>
          <cell r="Z115">
            <v>2.5</v>
          </cell>
          <cell r="EP115">
            <v>165</v>
          </cell>
        </row>
        <row r="116">
          <cell r="E116" t="str">
            <v>SHORT</v>
          </cell>
          <cell r="M116" t="str">
            <v>Conv</v>
          </cell>
          <cell r="N116" t="str">
            <v>SE</v>
          </cell>
          <cell r="W116" t="str">
            <v>Trading</v>
          </cell>
          <cell r="Y116">
            <v>2.5</v>
          </cell>
          <cell r="EO116">
            <v>170</v>
          </cell>
        </row>
        <row r="117">
          <cell r="E117" t="str">
            <v>SHORT</v>
          </cell>
          <cell r="M117" t="str">
            <v>Conv</v>
          </cell>
          <cell r="N117" t="str">
            <v>SE</v>
          </cell>
          <cell r="W117" t="str">
            <v>Trading</v>
          </cell>
          <cell r="X117">
            <v>2.5</v>
          </cell>
          <cell r="EN117">
            <v>125</v>
          </cell>
        </row>
        <row r="118">
          <cell r="E118" t="str">
            <v>SHORT</v>
          </cell>
          <cell r="M118" t="str">
            <v>Conv</v>
          </cell>
          <cell r="N118" t="str">
            <v>SE</v>
          </cell>
          <cell r="W118" t="str">
            <v>Trading</v>
          </cell>
          <cell r="AA118">
            <v>1</v>
          </cell>
          <cell r="AB118">
            <v>1</v>
          </cell>
          <cell r="AC118">
            <v>1</v>
          </cell>
          <cell r="EQ118">
            <v>167</v>
          </cell>
          <cell r="ER118">
            <v>167</v>
          </cell>
          <cell r="ES118">
            <v>167</v>
          </cell>
        </row>
        <row r="119">
          <cell r="E119" t="str">
            <v>SHORT</v>
          </cell>
          <cell r="M119" t="str">
            <v>Conv</v>
          </cell>
          <cell r="N119" t="str">
            <v>SE</v>
          </cell>
          <cell r="W119" t="str">
            <v>Trading</v>
          </cell>
          <cell r="AA119">
            <v>1</v>
          </cell>
          <cell r="AB119">
            <v>1</v>
          </cell>
          <cell r="AC119">
            <v>1</v>
          </cell>
          <cell r="EQ119">
            <v>167</v>
          </cell>
          <cell r="ER119">
            <v>167</v>
          </cell>
          <cell r="ES119">
            <v>167</v>
          </cell>
        </row>
        <row r="120">
          <cell r="E120" t="str">
            <v>SHORT</v>
          </cell>
          <cell r="M120" t="str">
            <v>Conv</v>
          </cell>
          <cell r="N120" t="str">
            <v>SE</v>
          </cell>
          <cell r="W120" t="str">
            <v>Trading</v>
          </cell>
          <cell r="AA120">
            <v>0.5</v>
          </cell>
          <cell r="AB120">
            <v>0.5</v>
          </cell>
          <cell r="AC120">
            <v>0.5</v>
          </cell>
          <cell r="EQ120">
            <v>165</v>
          </cell>
          <cell r="ER120">
            <v>165</v>
          </cell>
          <cell r="ES120">
            <v>165</v>
          </cell>
        </row>
        <row r="121">
          <cell r="E121" t="str">
            <v>SHORT</v>
          </cell>
          <cell r="M121" t="str">
            <v>Conv</v>
          </cell>
          <cell r="N121" t="str">
            <v>SE</v>
          </cell>
          <cell r="W121" t="str">
            <v>Trading</v>
          </cell>
          <cell r="AD121">
            <v>2</v>
          </cell>
          <cell r="AE121">
            <v>2</v>
          </cell>
          <cell r="AF121">
            <v>2</v>
          </cell>
          <cell r="AG121">
            <v>2</v>
          </cell>
          <cell r="AH121">
            <v>2</v>
          </cell>
          <cell r="AI121">
            <v>2</v>
          </cell>
          <cell r="ET121">
            <v>257</v>
          </cell>
          <cell r="EU121">
            <v>257</v>
          </cell>
          <cell r="EV121">
            <v>257</v>
          </cell>
          <cell r="EW121">
            <v>257</v>
          </cell>
          <cell r="EX121">
            <v>257</v>
          </cell>
          <cell r="EY121">
            <v>257</v>
          </cell>
        </row>
        <row r="122">
          <cell r="E122" t="str">
            <v>SHORT</v>
          </cell>
          <cell r="M122" t="str">
            <v>Conv</v>
          </cell>
          <cell r="N122" t="str">
            <v>SE</v>
          </cell>
          <cell r="W122" t="str">
            <v>Trading</v>
          </cell>
          <cell r="X122">
            <v>0.5</v>
          </cell>
          <cell r="Y122">
            <v>0.5</v>
          </cell>
          <cell r="Z122">
            <v>0.5</v>
          </cell>
          <cell r="AA122">
            <v>0.5</v>
          </cell>
          <cell r="AB122">
            <v>0.5</v>
          </cell>
          <cell r="AC122">
            <v>0.5</v>
          </cell>
          <cell r="AD122">
            <v>0.5</v>
          </cell>
          <cell r="AE122">
            <v>0.5</v>
          </cell>
          <cell r="AF122">
            <v>0.5</v>
          </cell>
          <cell r="AG122">
            <v>0.5</v>
          </cell>
          <cell r="AH122">
            <v>0.5</v>
          </cell>
          <cell r="AI122">
            <v>0.5</v>
          </cell>
          <cell r="EN122">
            <v>211</v>
          </cell>
          <cell r="EO122">
            <v>211</v>
          </cell>
          <cell r="EP122">
            <v>211</v>
          </cell>
          <cell r="EQ122">
            <v>211</v>
          </cell>
          <cell r="ER122">
            <v>211</v>
          </cell>
          <cell r="ES122">
            <v>211</v>
          </cell>
          <cell r="ET122">
            <v>211</v>
          </cell>
          <cell r="EU122">
            <v>211</v>
          </cell>
          <cell r="EV122">
            <v>211</v>
          </cell>
          <cell r="EW122">
            <v>211</v>
          </cell>
          <cell r="EX122">
            <v>211</v>
          </cell>
          <cell r="EY122">
            <v>211</v>
          </cell>
        </row>
        <row r="123">
          <cell r="E123" t="str">
            <v>SHORT</v>
          </cell>
          <cell r="M123" t="str">
            <v>Conv</v>
          </cell>
          <cell r="N123" t="str">
            <v>SE</v>
          </cell>
          <cell r="W123" t="str">
            <v>Trading</v>
          </cell>
          <cell r="AJ123">
            <v>1.2</v>
          </cell>
          <cell r="AK123">
            <v>1.2</v>
          </cell>
          <cell r="AL123">
            <v>1.2</v>
          </cell>
          <cell r="AM123">
            <v>1.2</v>
          </cell>
          <cell r="AN123">
            <v>1.2</v>
          </cell>
          <cell r="AO123">
            <v>1.2</v>
          </cell>
          <cell r="AP123">
            <v>1.2</v>
          </cell>
          <cell r="AQ123">
            <v>1.2</v>
          </cell>
          <cell r="AR123">
            <v>1.2</v>
          </cell>
          <cell r="AS123">
            <v>1.2</v>
          </cell>
          <cell r="AT123">
            <v>1.2</v>
          </cell>
          <cell r="AU123">
            <v>1.2</v>
          </cell>
          <cell r="EZ123">
            <v>225.58710662557175</v>
          </cell>
          <cell r="FA123">
            <v>225.58710662557175</v>
          </cell>
          <cell r="FB123">
            <v>225.58710662557175</v>
          </cell>
          <cell r="FC123">
            <v>225.58710662557175</v>
          </cell>
          <cell r="FD123">
            <v>225.58710662557175</v>
          </cell>
          <cell r="FE123">
            <v>225.58710662557175</v>
          </cell>
          <cell r="FF123">
            <v>225.58710662557175</v>
          </cell>
          <cell r="FG123">
            <v>225.58710662557175</v>
          </cell>
          <cell r="FH123">
            <v>225.58710662557175</v>
          </cell>
          <cell r="FI123">
            <v>225.58710662557175</v>
          </cell>
          <cell r="FJ123">
            <v>225.58710662557175</v>
          </cell>
          <cell r="FK123">
            <v>225.58710662557175</v>
          </cell>
        </row>
        <row r="124">
          <cell r="E124" t="str">
            <v>LONG</v>
          </cell>
          <cell r="M124" t="str">
            <v>Conv</v>
          </cell>
          <cell r="N124" t="str">
            <v>SE</v>
          </cell>
          <cell r="W124" t="str">
            <v>Trading</v>
          </cell>
          <cell r="AJ124">
            <v>3</v>
          </cell>
          <cell r="AK124">
            <v>3</v>
          </cell>
          <cell r="AL124">
            <v>3</v>
          </cell>
          <cell r="AM124">
            <v>3</v>
          </cell>
          <cell r="AN124">
            <v>3</v>
          </cell>
          <cell r="AO124">
            <v>3</v>
          </cell>
          <cell r="AP124">
            <v>3</v>
          </cell>
          <cell r="AQ124">
            <v>3</v>
          </cell>
          <cell r="AR124">
            <v>3</v>
          </cell>
          <cell r="AS124">
            <v>3</v>
          </cell>
          <cell r="AT124">
            <v>3</v>
          </cell>
          <cell r="AU124">
            <v>3</v>
          </cell>
          <cell r="EZ124">
            <v>223.45892637438712</v>
          </cell>
          <cell r="FA124">
            <v>223.45892637438712</v>
          </cell>
          <cell r="FB124">
            <v>223.45892637438712</v>
          </cell>
          <cell r="FC124">
            <v>223.45892637438712</v>
          </cell>
          <cell r="FD124">
            <v>223.45892637438712</v>
          </cell>
          <cell r="FE124">
            <v>223.45892637438712</v>
          </cell>
          <cell r="FF124">
            <v>223.45892637438712</v>
          </cell>
          <cell r="FG124">
            <v>223.45892637438712</v>
          </cell>
          <cell r="FH124">
            <v>223.45892637438712</v>
          </cell>
          <cell r="FI124">
            <v>223.45892637438712</v>
          </cell>
          <cell r="FJ124">
            <v>223.45892637438712</v>
          </cell>
          <cell r="FK124">
            <v>223.45892637438712</v>
          </cell>
        </row>
        <row r="125">
          <cell r="E125" t="str">
            <v>SHORT</v>
          </cell>
          <cell r="M125" t="str">
            <v>Conv</v>
          </cell>
          <cell r="N125" t="str">
            <v>SE</v>
          </cell>
          <cell r="W125" t="str">
            <v>Trading</v>
          </cell>
          <cell r="AJ125">
            <v>1.8</v>
          </cell>
          <cell r="AK125">
            <v>1.8</v>
          </cell>
          <cell r="AL125">
            <v>1.8</v>
          </cell>
          <cell r="AM125">
            <v>1.8</v>
          </cell>
          <cell r="AN125">
            <v>1.8</v>
          </cell>
          <cell r="AO125">
            <v>1.8</v>
          </cell>
          <cell r="AP125">
            <v>1.8</v>
          </cell>
          <cell r="AQ125">
            <v>1.8</v>
          </cell>
          <cell r="AR125">
            <v>1.8</v>
          </cell>
          <cell r="AS125">
            <v>1.8</v>
          </cell>
          <cell r="AT125">
            <v>1.8</v>
          </cell>
          <cell r="AU125">
            <v>1.8</v>
          </cell>
          <cell r="EZ125">
            <v>223.45892637438712</v>
          </cell>
          <cell r="FA125">
            <v>223.45892637438712</v>
          </cell>
          <cell r="FB125">
            <v>223.45892637438712</v>
          </cell>
          <cell r="FC125">
            <v>223.45892637438712</v>
          </cell>
          <cell r="FD125">
            <v>223.45892637438712</v>
          </cell>
          <cell r="FE125">
            <v>223.45892637438712</v>
          </cell>
          <cell r="FF125">
            <v>223.45892637438712</v>
          </cell>
          <cell r="FG125">
            <v>223.45892637438712</v>
          </cell>
          <cell r="FH125">
            <v>223.45892637438712</v>
          </cell>
          <cell r="FI125">
            <v>223.45892637438712</v>
          </cell>
          <cell r="FJ125">
            <v>223.45892637438712</v>
          </cell>
          <cell r="FK125">
            <v>223.45892637438712</v>
          </cell>
        </row>
        <row r="126">
          <cell r="E126" t="str">
            <v>SHORT</v>
          </cell>
          <cell r="M126" t="str">
            <v>Conv</v>
          </cell>
          <cell r="N126" t="str">
            <v>SE</v>
          </cell>
          <cell r="W126" t="str">
            <v>Otimização</v>
          </cell>
          <cell r="Z126">
            <v>20</v>
          </cell>
          <cell r="EP126">
            <v>130</v>
          </cell>
        </row>
        <row r="127">
          <cell r="E127" t="str">
            <v>LONG</v>
          </cell>
          <cell r="M127" t="str">
            <v>Conv</v>
          </cell>
          <cell r="N127" t="str">
            <v>SE</v>
          </cell>
          <cell r="W127" t="str">
            <v>Otimização</v>
          </cell>
          <cell r="AD127">
            <v>20</v>
          </cell>
          <cell r="ET127">
            <v>210</v>
          </cell>
        </row>
        <row r="128">
          <cell r="E128" t="str">
            <v>LONG</v>
          </cell>
          <cell r="M128" t="str">
            <v>Conv</v>
          </cell>
          <cell r="N128" t="str">
            <v>SE</v>
          </cell>
          <cell r="W128" t="str">
            <v>Otimização</v>
          </cell>
          <cell r="Y128">
            <v>0.6</v>
          </cell>
          <cell r="EO128">
            <v>107</v>
          </cell>
        </row>
        <row r="129">
          <cell r="E129" t="str">
            <v>LONG</v>
          </cell>
          <cell r="M129" t="str">
            <v>Conv</v>
          </cell>
          <cell r="N129" t="str">
            <v>SE</v>
          </cell>
          <cell r="W129" t="str">
            <v>Otimização</v>
          </cell>
          <cell r="Y129">
            <v>1</v>
          </cell>
          <cell r="EO129">
            <v>106</v>
          </cell>
        </row>
        <row r="130">
          <cell r="E130" t="str">
            <v>LONG</v>
          </cell>
          <cell r="M130" t="str">
            <v>Conv</v>
          </cell>
          <cell r="N130" t="str">
            <v>SE</v>
          </cell>
          <cell r="W130" t="str">
            <v>Otimização</v>
          </cell>
          <cell r="X130">
            <v>1.6</v>
          </cell>
          <cell r="EN130">
            <v>71</v>
          </cell>
        </row>
        <row r="131">
          <cell r="E131" t="str">
            <v>LONG</v>
          </cell>
          <cell r="M131" t="str">
            <v>Conv</v>
          </cell>
          <cell r="N131" t="str">
            <v>SE</v>
          </cell>
          <cell r="W131" t="str">
            <v>Otimização</v>
          </cell>
          <cell r="AA131">
            <v>1.6</v>
          </cell>
          <cell r="AB131">
            <v>1.6</v>
          </cell>
          <cell r="AC131">
            <v>1.6</v>
          </cell>
          <cell r="EQ131">
            <v>139</v>
          </cell>
          <cell r="ER131">
            <v>139</v>
          </cell>
          <cell r="ES131">
            <v>139</v>
          </cell>
        </row>
        <row r="132">
          <cell r="E132" t="str">
            <v>LONG</v>
          </cell>
          <cell r="M132" t="str">
            <v>Conv</v>
          </cell>
          <cell r="N132" t="str">
            <v>SE</v>
          </cell>
          <cell r="W132" t="str">
            <v>Otimização</v>
          </cell>
          <cell r="AD132">
            <v>1.6</v>
          </cell>
          <cell r="AE132">
            <v>1.6</v>
          </cell>
          <cell r="AF132">
            <v>1.6</v>
          </cell>
          <cell r="AG132">
            <v>1.6</v>
          </cell>
          <cell r="AH132">
            <v>1.6</v>
          </cell>
          <cell r="AI132">
            <v>1.6</v>
          </cell>
          <cell r="ET132">
            <v>212</v>
          </cell>
          <cell r="EU132">
            <v>212</v>
          </cell>
          <cell r="EV132">
            <v>212</v>
          </cell>
          <cell r="EW132">
            <v>212</v>
          </cell>
          <cell r="EX132">
            <v>212</v>
          </cell>
          <cell r="EY132">
            <v>212</v>
          </cell>
        </row>
        <row r="133">
          <cell r="E133" t="str">
            <v>LONG</v>
          </cell>
          <cell r="M133" t="str">
            <v>Conv</v>
          </cell>
          <cell r="N133" t="str">
            <v>SE</v>
          </cell>
          <cell r="W133" t="str">
            <v>Trading</v>
          </cell>
          <cell r="Z133">
            <v>1.6</v>
          </cell>
          <cell r="EP133">
            <v>130</v>
          </cell>
        </row>
        <row r="134">
          <cell r="E134" t="str">
            <v>SHORT</v>
          </cell>
          <cell r="M134" t="str">
            <v>Conv</v>
          </cell>
          <cell r="N134" t="str">
            <v>SE</v>
          </cell>
          <cell r="W134" t="str">
            <v>Trading</v>
          </cell>
          <cell r="Z134">
            <v>1.6</v>
          </cell>
          <cell r="EP134">
            <v>130</v>
          </cell>
        </row>
        <row r="135">
          <cell r="E135" t="str">
            <v>SHORT</v>
          </cell>
          <cell r="M135" t="str">
            <v>Conv</v>
          </cell>
          <cell r="N135" t="str">
            <v>SE</v>
          </cell>
          <cell r="W135" t="str">
            <v>Otimização</v>
          </cell>
          <cell r="AB135">
            <v>5</v>
          </cell>
          <cell r="ER135">
            <v>132</v>
          </cell>
        </row>
        <row r="136">
          <cell r="E136" t="str">
            <v>SHORT</v>
          </cell>
          <cell r="M136" t="str">
            <v>Conv</v>
          </cell>
          <cell r="N136" t="str">
            <v>SE</v>
          </cell>
          <cell r="W136" t="str">
            <v>Otimização</v>
          </cell>
          <cell r="Z136">
            <v>5</v>
          </cell>
          <cell r="EP136">
            <v>125</v>
          </cell>
        </row>
        <row r="137">
          <cell r="E137" t="str">
            <v>SHORT</v>
          </cell>
          <cell r="M137" t="str">
            <v>Conv</v>
          </cell>
          <cell r="N137" t="str">
            <v>SE</v>
          </cell>
          <cell r="W137" t="str">
            <v>Otimização</v>
          </cell>
          <cell r="Z137">
            <v>20</v>
          </cell>
          <cell r="EP137">
            <v>124</v>
          </cell>
        </row>
        <row r="138">
          <cell r="E138" t="str">
            <v>LONG</v>
          </cell>
          <cell r="M138" t="str">
            <v>Conv</v>
          </cell>
          <cell r="N138" t="str">
            <v>SE</v>
          </cell>
          <cell r="W138" t="str">
            <v>Otimização</v>
          </cell>
          <cell r="AD138">
            <v>20</v>
          </cell>
          <cell r="ET138">
            <v>210</v>
          </cell>
        </row>
        <row r="139">
          <cell r="E139" t="str">
            <v>LONG</v>
          </cell>
          <cell r="M139" t="str">
            <v>Conv</v>
          </cell>
          <cell r="N139" t="str">
            <v>SE</v>
          </cell>
          <cell r="W139" t="str">
            <v>Otimização</v>
          </cell>
          <cell r="AA139">
            <v>2</v>
          </cell>
          <cell r="AB139">
            <v>2</v>
          </cell>
          <cell r="AC139">
            <v>2</v>
          </cell>
          <cell r="EQ139">
            <v>139</v>
          </cell>
          <cell r="ER139">
            <v>139</v>
          </cell>
          <cell r="ES139">
            <v>139</v>
          </cell>
        </row>
        <row r="140">
          <cell r="E140" t="str">
            <v>LONG</v>
          </cell>
          <cell r="M140" t="str">
            <v>Conv</v>
          </cell>
          <cell r="N140" t="str">
            <v>SE</v>
          </cell>
          <cell r="W140" t="str">
            <v>Otimização</v>
          </cell>
          <cell r="AA140">
            <v>1</v>
          </cell>
          <cell r="AB140">
            <v>1</v>
          </cell>
          <cell r="AC140">
            <v>1</v>
          </cell>
          <cell r="EQ140">
            <v>140</v>
          </cell>
          <cell r="ER140">
            <v>140</v>
          </cell>
          <cell r="ES140">
            <v>140</v>
          </cell>
        </row>
        <row r="141">
          <cell r="E141" t="str">
            <v>SHORT</v>
          </cell>
          <cell r="M141" t="str">
            <v>Conv</v>
          </cell>
          <cell r="N141" t="str">
            <v>SE</v>
          </cell>
          <cell r="W141" t="str">
            <v>Otimização</v>
          </cell>
          <cell r="AA141">
            <v>5</v>
          </cell>
          <cell r="EQ141">
            <v>120</v>
          </cell>
        </row>
        <row r="142">
          <cell r="E142" t="str">
            <v>LONG</v>
          </cell>
          <cell r="M142" t="str">
            <v>Conv</v>
          </cell>
          <cell r="N142" t="str">
            <v>SE</v>
          </cell>
          <cell r="W142" t="str">
            <v>Otimização</v>
          </cell>
          <cell r="AA142">
            <v>2</v>
          </cell>
          <cell r="AB142">
            <v>2</v>
          </cell>
          <cell r="AC142">
            <v>2</v>
          </cell>
          <cell r="EQ142">
            <v>140</v>
          </cell>
          <cell r="ER142">
            <v>140</v>
          </cell>
          <cell r="ES142">
            <v>140</v>
          </cell>
        </row>
        <row r="143">
          <cell r="E143" t="str">
            <v>SHORT</v>
          </cell>
          <cell r="M143" t="str">
            <v>Conv</v>
          </cell>
          <cell r="N143" t="str">
            <v>SE</v>
          </cell>
          <cell r="W143" t="str">
            <v>Otimização</v>
          </cell>
          <cell r="Z143">
            <v>2</v>
          </cell>
          <cell r="EP143">
            <v>117</v>
          </cell>
        </row>
        <row r="144">
          <cell r="E144" t="str">
            <v>SHORT</v>
          </cell>
          <cell r="M144" t="str">
            <v>Conv</v>
          </cell>
          <cell r="N144" t="str">
            <v>SE</v>
          </cell>
          <cell r="W144" t="str">
            <v>Otimização</v>
          </cell>
          <cell r="AA144">
            <v>3</v>
          </cell>
          <cell r="EQ144">
            <v>115.5</v>
          </cell>
        </row>
        <row r="145">
          <cell r="E145" t="str">
            <v>SHORT</v>
          </cell>
          <cell r="M145" t="str">
            <v>Conv</v>
          </cell>
          <cell r="N145" t="str">
            <v>SE</v>
          </cell>
          <cell r="W145" t="str">
            <v>Otimização</v>
          </cell>
          <cell r="X145">
            <v>1.6</v>
          </cell>
          <cell r="EN145">
            <v>68.2</v>
          </cell>
        </row>
        <row r="146">
          <cell r="E146" t="str">
            <v>LONG</v>
          </cell>
          <cell r="M146" t="str">
            <v>Conv</v>
          </cell>
          <cell r="N146" t="str">
            <v>SE</v>
          </cell>
          <cell r="W146" t="str">
            <v>Otimização</v>
          </cell>
          <cell r="AA146">
            <v>5</v>
          </cell>
          <cell r="AB146">
            <v>5</v>
          </cell>
          <cell r="AC146">
            <v>5</v>
          </cell>
          <cell r="EQ146">
            <v>140</v>
          </cell>
          <cell r="ER146">
            <v>140</v>
          </cell>
          <cell r="ES146">
            <v>140</v>
          </cell>
        </row>
        <row r="147">
          <cell r="E147" t="str">
            <v>SHORT</v>
          </cell>
          <cell r="M147" t="str">
            <v>Conv</v>
          </cell>
          <cell r="N147" t="str">
            <v>SE</v>
          </cell>
          <cell r="W147" t="str">
            <v>Otimização</v>
          </cell>
          <cell r="AA147">
            <v>5</v>
          </cell>
          <cell r="EQ147">
            <v>120</v>
          </cell>
        </row>
        <row r="148">
          <cell r="E148" t="str">
            <v>SHORT</v>
          </cell>
          <cell r="M148" t="str">
            <v>Conv</v>
          </cell>
          <cell r="N148" t="str">
            <v>SE</v>
          </cell>
          <cell r="W148" t="str">
            <v>Otimização</v>
          </cell>
          <cell r="AB148">
            <v>5</v>
          </cell>
          <cell r="ER148">
            <v>132</v>
          </cell>
        </row>
        <row r="149">
          <cell r="E149" t="str">
            <v>LONG</v>
          </cell>
          <cell r="M149" t="str">
            <v>Conv</v>
          </cell>
          <cell r="N149" t="str">
            <v>SE</v>
          </cell>
          <cell r="W149" t="str">
            <v>Otimização</v>
          </cell>
          <cell r="Y149">
            <v>1.3</v>
          </cell>
          <cell r="EO149">
            <v>94</v>
          </cell>
        </row>
        <row r="150">
          <cell r="E150" t="str">
            <v>LONG</v>
          </cell>
          <cell r="M150" t="str">
            <v>Conv</v>
          </cell>
          <cell r="N150" t="str">
            <v>SE</v>
          </cell>
          <cell r="W150" t="str">
            <v>Otimização</v>
          </cell>
          <cell r="AD150">
            <v>5</v>
          </cell>
          <cell r="ET150">
            <v>205</v>
          </cell>
        </row>
        <row r="151">
          <cell r="E151" t="str">
            <v>LONG</v>
          </cell>
          <cell r="M151" t="str">
            <v>Conv</v>
          </cell>
          <cell r="N151" t="str">
            <v>SE</v>
          </cell>
          <cell r="W151" t="str">
            <v>Otimização</v>
          </cell>
          <cell r="Y151">
            <v>1</v>
          </cell>
          <cell r="EO151">
            <v>95</v>
          </cell>
        </row>
        <row r="152">
          <cell r="E152" t="str">
            <v>SHORT</v>
          </cell>
          <cell r="M152" t="str">
            <v>Conv</v>
          </cell>
          <cell r="N152" t="str">
            <v>SE</v>
          </cell>
          <cell r="W152" t="str">
            <v>Otimização</v>
          </cell>
          <cell r="X152">
            <v>1</v>
          </cell>
          <cell r="EN152">
            <v>68</v>
          </cell>
        </row>
        <row r="153">
          <cell r="E153" t="str">
            <v>SHORT</v>
          </cell>
          <cell r="M153" t="str">
            <v>Conv</v>
          </cell>
          <cell r="N153" t="str">
            <v>SE</v>
          </cell>
          <cell r="W153" t="str">
            <v>Otimização</v>
          </cell>
          <cell r="Z153">
            <v>2</v>
          </cell>
          <cell r="EP153">
            <v>122</v>
          </cell>
        </row>
        <row r="154">
          <cell r="E154" t="str">
            <v>SHORT</v>
          </cell>
          <cell r="M154" t="str">
            <v>Conv</v>
          </cell>
          <cell r="N154" t="str">
            <v>SE</v>
          </cell>
          <cell r="W154" t="str">
            <v>Otimização</v>
          </cell>
          <cell r="Z154">
            <v>2</v>
          </cell>
          <cell r="EP154">
            <v>122</v>
          </cell>
        </row>
        <row r="155">
          <cell r="E155" t="str">
            <v>SHORT</v>
          </cell>
          <cell r="M155" t="str">
            <v>Conv</v>
          </cell>
          <cell r="N155" t="str">
            <v>SE</v>
          </cell>
          <cell r="W155" t="str">
            <v>Otimização</v>
          </cell>
          <cell r="Z155">
            <v>2</v>
          </cell>
          <cell r="EP155">
            <v>121</v>
          </cell>
        </row>
        <row r="156">
          <cell r="E156" t="str">
            <v>SHORT</v>
          </cell>
          <cell r="M156" t="str">
            <v>Conv</v>
          </cell>
          <cell r="N156" t="str">
            <v>SE</v>
          </cell>
          <cell r="W156" t="str">
            <v>Otimização</v>
          </cell>
          <cell r="Z156">
            <v>3</v>
          </cell>
          <cell r="EP156">
            <v>120</v>
          </cell>
        </row>
        <row r="157">
          <cell r="E157" t="str">
            <v>SHORT</v>
          </cell>
          <cell r="M157" t="str">
            <v>Conv</v>
          </cell>
          <cell r="N157" t="str">
            <v>SE</v>
          </cell>
          <cell r="W157" t="str">
            <v>Otimização</v>
          </cell>
          <cell r="AB157">
            <v>1</v>
          </cell>
          <cell r="ER157">
            <v>130</v>
          </cell>
        </row>
        <row r="158">
          <cell r="E158" t="str">
            <v>LONG</v>
          </cell>
          <cell r="M158" t="str">
            <v>Conv</v>
          </cell>
          <cell r="N158" t="str">
            <v>SE</v>
          </cell>
          <cell r="W158" t="str">
            <v>Otimização</v>
          </cell>
          <cell r="AA158">
            <v>3</v>
          </cell>
          <cell r="AB158">
            <v>3</v>
          </cell>
          <cell r="AC158">
            <v>3</v>
          </cell>
          <cell r="EQ158">
            <v>139</v>
          </cell>
          <cell r="ER158">
            <v>139</v>
          </cell>
          <cell r="ES158">
            <v>139</v>
          </cell>
        </row>
        <row r="159">
          <cell r="E159" t="str">
            <v>LONG</v>
          </cell>
          <cell r="M159" t="str">
            <v>Conv</v>
          </cell>
          <cell r="N159" t="str">
            <v>SE</v>
          </cell>
          <cell r="W159" t="str">
            <v>Otimização</v>
          </cell>
          <cell r="AA159">
            <v>0.1</v>
          </cell>
          <cell r="AB159">
            <v>0.1</v>
          </cell>
          <cell r="AC159">
            <v>0.1</v>
          </cell>
          <cell r="EQ159">
            <v>138.5</v>
          </cell>
          <cell r="ER159">
            <v>138.5</v>
          </cell>
          <cell r="ES159">
            <v>138.5</v>
          </cell>
        </row>
        <row r="160">
          <cell r="E160" t="str">
            <v>SHORT</v>
          </cell>
          <cell r="M160" t="str">
            <v>Conv</v>
          </cell>
          <cell r="N160" t="str">
            <v>SE</v>
          </cell>
          <cell r="W160" t="str">
            <v>Otimização</v>
          </cell>
          <cell r="AB160">
            <v>5</v>
          </cell>
          <cell r="ER160">
            <v>130</v>
          </cell>
        </row>
        <row r="161">
          <cell r="E161" t="str">
            <v>SHORT</v>
          </cell>
          <cell r="M161" t="str">
            <v>Conv</v>
          </cell>
          <cell r="N161" t="str">
            <v>SE</v>
          </cell>
          <cell r="W161" t="str">
            <v>Otimização</v>
          </cell>
          <cell r="Z161">
            <v>1</v>
          </cell>
          <cell r="EP161">
            <v>125</v>
          </cell>
        </row>
        <row r="162">
          <cell r="E162" t="str">
            <v>SHORT</v>
          </cell>
          <cell r="M162" t="str">
            <v>Conv</v>
          </cell>
          <cell r="N162" t="str">
            <v>SE</v>
          </cell>
          <cell r="W162" t="str">
            <v>Otimização</v>
          </cell>
          <cell r="AA162">
            <v>5</v>
          </cell>
          <cell r="EQ162">
            <v>120</v>
          </cell>
        </row>
        <row r="163">
          <cell r="E163" t="str">
            <v>SHORT</v>
          </cell>
          <cell r="M163" t="str">
            <v>Conv</v>
          </cell>
          <cell r="N163" t="str">
            <v>SE</v>
          </cell>
          <cell r="W163" t="str">
            <v>Otimização</v>
          </cell>
          <cell r="Z163">
            <v>1</v>
          </cell>
          <cell r="EP163">
            <v>125</v>
          </cell>
        </row>
        <row r="164">
          <cell r="E164" t="str">
            <v>LONG</v>
          </cell>
          <cell r="M164" t="str">
            <v>Conv</v>
          </cell>
          <cell r="N164" t="str">
            <v>SE</v>
          </cell>
          <cell r="W164" t="str">
            <v>Otimização</v>
          </cell>
          <cell r="AA164">
            <v>2</v>
          </cell>
          <cell r="AB164">
            <v>2</v>
          </cell>
          <cell r="AC164">
            <v>2</v>
          </cell>
          <cell r="EQ164">
            <v>139</v>
          </cell>
          <cell r="ER164">
            <v>139</v>
          </cell>
          <cell r="ES164">
            <v>139</v>
          </cell>
        </row>
        <row r="165">
          <cell r="E165" t="str">
            <v>SHORT</v>
          </cell>
          <cell r="M165" t="str">
            <v>Conv</v>
          </cell>
          <cell r="N165" t="str">
            <v>SE</v>
          </cell>
          <cell r="W165" t="str">
            <v>Otimização</v>
          </cell>
          <cell r="AI165">
            <v>10</v>
          </cell>
          <cell r="EY165">
            <v>180</v>
          </cell>
        </row>
        <row r="166">
          <cell r="E166" t="str">
            <v>SHORT</v>
          </cell>
          <cell r="M166" t="str">
            <v>Conv</v>
          </cell>
          <cell r="N166" t="str">
            <v>SE</v>
          </cell>
          <cell r="W166" t="str">
            <v>Otimização</v>
          </cell>
          <cell r="Z166">
            <v>1</v>
          </cell>
          <cell r="EP166">
            <v>124</v>
          </cell>
        </row>
        <row r="167">
          <cell r="E167" t="str">
            <v>SHORT</v>
          </cell>
          <cell r="M167" t="str">
            <v>Conv</v>
          </cell>
          <cell r="N167" t="str">
            <v>SE</v>
          </cell>
          <cell r="W167" t="str">
            <v>Otimização</v>
          </cell>
          <cell r="AA167">
            <v>0.6</v>
          </cell>
          <cell r="EQ167">
            <v>124</v>
          </cell>
        </row>
        <row r="168">
          <cell r="E168" t="str">
            <v>SHORT</v>
          </cell>
          <cell r="M168" t="str">
            <v>Conv</v>
          </cell>
          <cell r="N168" t="str">
            <v>SE</v>
          </cell>
          <cell r="W168" t="str">
            <v>Otimização</v>
          </cell>
          <cell r="Z168">
            <v>3</v>
          </cell>
          <cell r="EP168">
            <v>121</v>
          </cell>
        </row>
        <row r="169">
          <cell r="E169" t="str">
            <v>SHORT</v>
          </cell>
          <cell r="M169" t="str">
            <v>Conv</v>
          </cell>
          <cell r="N169" t="str">
            <v>SE</v>
          </cell>
          <cell r="W169" t="str">
            <v>Otimização</v>
          </cell>
          <cell r="Z169">
            <v>5</v>
          </cell>
          <cell r="EP169">
            <v>120</v>
          </cell>
        </row>
        <row r="170">
          <cell r="E170" t="str">
            <v>SHORT</v>
          </cell>
          <cell r="M170" t="str">
            <v>Conv</v>
          </cell>
          <cell r="N170" t="str">
            <v>SE</v>
          </cell>
          <cell r="W170" t="str">
            <v>Otimização</v>
          </cell>
          <cell r="Z170">
            <v>1</v>
          </cell>
          <cell r="EP170">
            <v>125</v>
          </cell>
        </row>
        <row r="171">
          <cell r="E171" t="str">
            <v>SHORT</v>
          </cell>
          <cell r="M171" t="str">
            <v>Conv</v>
          </cell>
          <cell r="N171" t="str">
            <v>SE</v>
          </cell>
          <cell r="W171" t="str">
            <v>Otimização</v>
          </cell>
          <cell r="Z171">
            <v>5</v>
          </cell>
          <cell r="EP171">
            <v>123</v>
          </cell>
        </row>
        <row r="172">
          <cell r="E172" t="str">
            <v>SHORT</v>
          </cell>
          <cell r="M172" t="str">
            <v>Conv</v>
          </cell>
          <cell r="N172" t="str">
            <v>SE</v>
          </cell>
          <cell r="W172" t="str">
            <v>Otimização</v>
          </cell>
          <cell r="AA172">
            <v>20</v>
          </cell>
          <cell r="EQ172">
            <v>132</v>
          </cell>
        </row>
        <row r="173">
          <cell r="E173" t="str">
            <v>LONG</v>
          </cell>
          <cell r="M173" t="str">
            <v>Conv</v>
          </cell>
          <cell r="N173" t="str">
            <v>SE</v>
          </cell>
          <cell r="W173" t="str">
            <v>Otimização</v>
          </cell>
          <cell r="AE173">
            <v>5</v>
          </cell>
          <cell r="EU173">
            <v>245</v>
          </cell>
        </row>
        <row r="174">
          <cell r="E174" t="str">
            <v>LONG</v>
          </cell>
          <cell r="M174" t="str">
            <v>Conv</v>
          </cell>
          <cell r="N174" t="str">
            <v>SE</v>
          </cell>
          <cell r="W174" t="str">
            <v>Otimização</v>
          </cell>
          <cell r="AF174">
            <v>15</v>
          </cell>
          <cell r="EV174">
            <v>245</v>
          </cell>
        </row>
        <row r="175">
          <cell r="E175" t="str">
            <v>LONG</v>
          </cell>
          <cell r="M175" t="str">
            <v>Conv</v>
          </cell>
          <cell r="N175" t="str">
            <v>SE</v>
          </cell>
          <cell r="W175" t="str">
            <v>Otimização</v>
          </cell>
          <cell r="AF175">
            <v>5</v>
          </cell>
          <cell r="EV175">
            <v>244</v>
          </cell>
        </row>
        <row r="176">
          <cell r="E176" t="str">
            <v>SHORT</v>
          </cell>
          <cell r="M176" t="str">
            <v>Conv</v>
          </cell>
          <cell r="N176" t="str">
            <v>SE</v>
          </cell>
          <cell r="W176" t="str">
            <v>Otimização</v>
          </cell>
          <cell r="Z176">
            <v>3</v>
          </cell>
          <cell r="EP176">
            <v>133</v>
          </cell>
        </row>
        <row r="177">
          <cell r="E177" t="str">
            <v>LONG</v>
          </cell>
          <cell r="M177" t="str">
            <v>Conv</v>
          </cell>
          <cell r="N177" t="str">
            <v>SE</v>
          </cell>
          <cell r="W177" t="str">
            <v>Otimização</v>
          </cell>
          <cell r="AE177">
            <v>5</v>
          </cell>
          <cell r="EU177">
            <v>244</v>
          </cell>
        </row>
        <row r="178">
          <cell r="E178" t="str">
            <v>SHORT</v>
          </cell>
          <cell r="M178" t="str">
            <v>Conv</v>
          </cell>
          <cell r="N178" t="str">
            <v>SE</v>
          </cell>
          <cell r="W178" t="str">
            <v>Otimização</v>
          </cell>
          <cell r="AB178">
            <v>5</v>
          </cell>
          <cell r="ER178">
            <v>145</v>
          </cell>
        </row>
        <row r="179">
          <cell r="E179" t="str">
            <v>SHORT</v>
          </cell>
          <cell r="M179" t="str">
            <v>Conv</v>
          </cell>
          <cell r="N179" t="str">
            <v>SE</v>
          </cell>
          <cell r="W179" t="str">
            <v>Otimização</v>
          </cell>
          <cell r="AA179">
            <v>5</v>
          </cell>
          <cell r="EQ179">
            <v>132</v>
          </cell>
        </row>
        <row r="180">
          <cell r="E180" t="str">
            <v>LONG</v>
          </cell>
          <cell r="M180" t="str">
            <v>Conv</v>
          </cell>
          <cell r="N180" t="str">
            <v>SE</v>
          </cell>
          <cell r="W180" t="str">
            <v>Otimização</v>
          </cell>
          <cell r="AE180">
            <v>8</v>
          </cell>
          <cell r="EU180">
            <v>242</v>
          </cell>
        </row>
        <row r="181">
          <cell r="E181" t="str">
            <v>LONG</v>
          </cell>
          <cell r="M181" t="str">
            <v>Conv</v>
          </cell>
          <cell r="N181" t="str">
            <v>SE</v>
          </cell>
          <cell r="W181" t="str">
            <v>Otimização</v>
          </cell>
          <cell r="AF181">
            <v>8.266667</v>
          </cell>
          <cell r="EV181">
            <v>242</v>
          </cell>
        </row>
        <row r="182">
          <cell r="E182" t="str">
            <v>SHORT</v>
          </cell>
          <cell r="M182" t="str">
            <v>Conv</v>
          </cell>
          <cell r="N182" t="str">
            <v>SE</v>
          </cell>
          <cell r="W182" t="str">
            <v>Otimização</v>
          </cell>
          <cell r="Z182">
            <v>16</v>
          </cell>
          <cell r="EP182">
            <v>130</v>
          </cell>
        </row>
        <row r="183">
          <cell r="E183" t="str">
            <v>SHORT</v>
          </cell>
          <cell r="M183" t="str">
            <v>Conv</v>
          </cell>
          <cell r="N183" t="str">
            <v>SE</v>
          </cell>
          <cell r="W183" t="str">
            <v>Otimização</v>
          </cell>
          <cell r="AB183">
            <v>2</v>
          </cell>
          <cell r="ER183">
            <v>145</v>
          </cell>
        </row>
        <row r="184">
          <cell r="E184" t="str">
            <v>SHORT</v>
          </cell>
          <cell r="M184" t="str">
            <v>Conv</v>
          </cell>
          <cell r="N184" t="str">
            <v>SE</v>
          </cell>
          <cell r="W184" t="str">
            <v>Otimização</v>
          </cell>
          <cell r="AI184">
            <v>15</v>
          </cell>
          <cell r="EY184">
            <v>185</v>
          </cell>
        </row>
        <row r="185">
          <cell r="E185" t="str">
            <v>LONG</v>
          </cell>
          <cell r="M185" t="str">
            <v>Conv</v>
          </cell>
          <cell r="N185" t="str">
            <v>SE</v>
          </cell>
          <cell r="W185" t="str">
            <v>Otimização</v>
          </cell>
          <cell r="AC185">
            <v>15</v>
          </cell>
          <cell r="ES185">
            <v>173</v>
          </cell>
        </row>
        <row r="186">
          <cell r="E186" t="str">
            <v>LONG</v>
          </cell>
          <cell r="M186" t="str">
            <v>Conv</v>
          </cell>
          <cell r="N186" t="str">
            <v>SE</v>
          </cell>
          <cell r="W186" t="str">
            <v>Trading</v>
          </cell>
          <cell r="AC186">
            <v>15</v>
          </cell>
          <cell r="ES186">
            <v>165</v>
          </cell>
        </row>
        <row r="187">
          <cell r="E187" t="str">
            <v>SHORT</v>
          </cell>
          <cell r="M187" t="str">
            <v>Conv</v>
          </cell>
          <cell r="N187" t="str">
            <v>SE</v>
          </cell>
          <cell r="W187" t="str">
            <v>Trading</v>
          </cell>
          <cell r="AC187">
            <v>15</v>
          </cell>
          <cell r="ES187">
            <v>165</v>
          </cell>
        </row>
        <row r="188">
          <cell r="E188" t="str">
            <v>SHORT</v>
          </cell>
          <cell r="M188" t="str">
            <v>Conv</v>
          </cell>
          <cell r="N188" t="str">
            <v>SE</v>
          </cell>
          <cell r="W188" t="str">
            <v>Otimização</v>
          </cell>
          <cell r="X188">
            <v>5.2</v>
          </cell>
          <cell r="EN188">
            <v>65</v>
          </cell>
        </row>
        <row r="189">
          <cell r="E189" t="str">
            <v>SHORT</v>
          </cell>
          <cell r="M189" t="str">
            <v>Conv</v>
          </cell>
          <cell r="N189" t="str">
            <v>SE</v>
          </cell>
          <cell r="W189" t="str">
            <v>Otimização</v>
          </cell>
          <cell r="Z189">
            <v>2</v>
          </cell>
          <cell r="EP189">
            <v>130</v>
          </cell>
        </row>
        <row r="190">
          <cell r="E190" t="str">
            <v>SHORT</v>
          </cell>
          <cell r="M190" t="str">
            <v>Conv</v>
          </cell>
          <cell r="N190" t="str">
            <v>SE</v>
          </cell>
          <cell r="W190" t="str">
            <v>Otimização</v>
          </cell>
          <cell r="AD190">
            <v>5</v>
          </cell>
          <cell r="ET190">
            <v>240</v>
          </cell>
        </row>
        <row r="191">
          <cell r="E191" t="str">
            <v>LONG</v>
          </cell>
          <cell r="M191" t="str">
            <v>Conv</v>
          </cell>
          <cell r="N191" t="str">
            <v>SE</v>
          </cell>
          <cell r="W191" t="str">
            <v>Otimização</v>
          </cell>
          <cell r="AD191">
            <v>2</v>
          </cell>
          <cell r="AE191">
            <v>2</v>
          </cell>
          <cell r="AF191">
            <v>2</v>
          </cell>
          <cell r="ET191">
            <v>239</v>
          </cell>
          <cell r="EU191">
            <v>239</v>
          </cell>
          <cell r="EV191">
            <v>239</v>
          </cell>
        </row>
        <row r="192">
          <cell r="E192" t="str">
            <v>LONG</v>
          </cell>
          <cell r="M192" t="str">
            <v>Conv</v>
          </cell>
          <cell r="N192" t="str">
            <v>SE</v>
          </cell>
          <cell r="W192" t="str">
            <v>Otimização</v>
          </cell>
          <cell r="AD192">
            <v>3</v>
          </cell>
          <cell r="AE192">
            <v>3</v>
          </cell>
          <cell r="AF192">
            <v>3</v>
          </cell>
          <cell r="ET192">
            <v>240</v>
          </cell>
          <cell r="EU192">
            <v>240</v>
          </cell>
          <cell r="EV192">
            <v>240</v>
          </cell>
        </row>
        <row r="193">
          <cell r="E193" t="str">
            <v>SHORT</v>
          </cell>
          <cell r="M193" t="str">
            <v>Conv</v>
          </cell>
          <cell r="N193" t="str">
            <v>SE</v>
          </cell>
          <cell r="W193" t="str">
            <v>Otimização</v>
          </cell>
          <cell r="X193">
            <v>10</v>
          </cell>
          <cell r="EN193">
            <v>64.5</v>
          </cell>
        </row>
        <row r="194">
          <cell r="E194" t="str">
            <v>SHORT</v>
          </cell>
          <cell r="M194" t="str">
            <v>Conv</v>
          </cell>
          <cell r="N194" t="str">
            <v>SE</v>
          </cell>
          <cell r="W194" t="str">
            <v>Otimização</v>
          </cell>
          <cell r="Z194">
            <v>3</v>
          </cell>
          <cell r="EP194">
            <v>130</v>
          </cell>
        </row>
        <row r="195">
          <cell r="E195" t="str">
            <v>LONG</v>
          </cell>
          <cell r="M195" t="str">
            <v>Conv</v>
          </cell>
          <cell r="N195" t="str">
            <v>SE</v>
          </cell>
          <cell r="W195" t="str">
            <v>Otimização</v>
          </cell>
          <cell r="AD195">
            <v>2</v>
          </cell>
          <cell r="AE195">
            <v>2</v>
          </cell>
          <cell r="AF195">
            <v>2</v>
          </cell>
          <cell r="ET195">
            <v>240</v>
          </cell>
          <cell r="EU195">
            <v>240</v>
          </cell>
          <cell r="EV195">
            <v>240</v>
          </cell>
        </row>
        <row r="196">
          <cell r="E196" t="str">
            <v>LONG</v>
          </cell>
          <cell r="M196" t="str">
            <v>Conv</v>
          </cell>
          <cell r="N196" t="str">
            <v>SE</v>
          </cell>
          <cell r="W196" t="str">
            <v>Trading</v>
          </cell>
          <cell r="AA196">
            <v>3.6</v>
          </cell>
          <cell r="EQ196">
            <v>128</v>
          </cell>
        </row>
        <row r="197">
          <cell r="E197" t="str">
            <v>LONG</v>
          </cell>
          <cell r="M197" t="str">
            <v>Conv</v>
          </cell>
          <cell r="N197" t="str">
            <v>SE</v>
          </cell>
          <cell r="W197" t="str">
            <v>Trading</v>
          </cell>
          <cell r="AB197">
            <v>4.2</v>
          </cell>
          <cell r="ER197">
            <v>135</v>
          </cell>
        </row>
        <row r="198">
          <cell r="E198" t="str">
            <v>LONG</v>
          </cell>
          <cell r="M198" t="str">
            <v>Conv</v>
          </cell>
          <cell r="N198" t="str">
            <v>SE</v>
          </cell>
          <cell r="W198" t="str">
            <v>Trading</v>
          </cell>
          <cell r="Z198">
            <v>5</v>
          </cell>
          <cell r="EP198">
            <v>128</v>
          </cell>
        </row>
        <row r="199">
          <cell r="E199" t="str">
            <v>LONG</v>
          </cell>
          <cell r="M199" t="str">
            <v>Conv</v>
          </cell>
          <cell r="N199" t="str">
            <v>SE</v>
          </cell>
          <cell r="W199" t="str">
            <v>Trading</v>
          </cell>
          <cell r="Y199">
            <v>5</v>
          </cell>
          <cell r="EO199">
            <v>80</v>
          </cell>
        </row>
        <row r="200">
          <cell r="E200" t="str">
            <v>SHORT</v>
          </cell>
          <cell r="M200" t="str">
            <v>Conv</v>
          </cell>
          <cell r="N200" t="str">
            <v>SE</v>
          </cell>
          <cell r="W200" t="str">
            <v>Trading</v>
          </cell>
          <cell r="AA200">
            <v>3.6</v>
          </cell>
          <cell r="EQ200">
            <v>128</v>
          </cell>
        </row>
        <row r="201">
          <cell r="E201" t="str">
            <v>SHORT</v>
          </cell>
          <cell r="M201" t="str">
            <v>Conv</v>
          </cell>
          <cell r="N201" t="str">
            <v>SE</v>
          </cell>
          <cell r="W201" t="str">
            <v>Trading</v>
          </cell>
          <cell r="AB201">
            <v>4.2</v>
          </cell>
          <cell r="ER201">
            <v>135</v>
          </cell>
        </row>
        <row r="202">
          <cell r="E202" t="str">
            <v>SHORT</v>
          </cell>
          <cell r="M202" t="str">
            <v>Conv</v>
          </cell>
          <cell r="N202" t="str">
            <v>SE</v>
          </cell>
          <cell r="W202" t="str">
            <v>Otimização</v>
          </cell>
          <cell r="AA202">
            <v>3.6</v>
          </cell>
          <cell r="AB202">
            <v>3.6</v>
          </cell>
          <cell r="AC202">
            <v>3.6</v>
          </cell>
          <cell r="EQ202">
            <v>137.5</v>
          </cell>
          <cell r="ER202">
            <v>137.5</v>
          </cell>
          <cell r="ES202">
            <v>137.5</v>
          </cell>
        </row>
        <row r="203">
          <cell r="E203" t="str">
            <v>SHORT</v>
          </cell>
          <cell r="M203" t="str">
            <v>Conv</v>
          </cell>
          <cell r="N203" t="str">
            <v>SE</v>
          </cell>
          <cell r="W203" t="str">
            <v>Otimização</v>
          </cell>
          <cell r="AB203">
            <v>3</v>
          </cell>
          <cell r="ER203">
            <v>128</v>
          </cell>
        </row>
        <row r="204">
          <cell r="E204" t="str">
            <v>SHORT</v>
          </cell>
          <cell r="M204" t="str">
            <v>Conv</v>
          </cell>
          <cell r="N204" t="str">
            <v>SE</v>
          </cell>
          <cell r="W204" t="str">
            <v>Otimização</v>
          </cell>
          <cell r="AI204">
            <v>4</v>
          </cell>
          <cell r="EY204">
            <v>180</v>
          </cell>
        </row>
        <row r="205">
          <cell r="E205" t="str">
            <v>SHORT</v>
          </cell>
          <cell r="M205" t="str">
            <v>Conv</v>
          </cell>
          <cell r="N205" t="str">
            <v>SE</v>
          </cell>
          <cell r="W205" t="str">
            <v>Otimização</v>
          </cell>
          <cell r="X205">
            <v>34.799999999999997</v>
          </cell>
          <cell r="EN205">
            <v>65</v>
          </cell>
        </row>
        <row r="206">
          <cell r="E206" t="str">
            <v>SHORT</v>
          </cell>
          <cell r="M206" t="str">
            <v>Conv</v>
          </cell>
          <cell r="N206" t="str">
            <v>SE</v>
          </cell>
          <cell r="W206" t="str">
            <v>Otimização</v>
          </cell>
          <cell r="Y206">
            <v>5</v>
          </cell>
          <cell r="EO206">
            <v>70</v>
          </cell>
        </row>
        <row r="207">
          <cell r="E207" t="str">
            <v>SHORT</v>
          </cell>
          <cell r="M207" t="str">
            <v>Conv</v>
          </cell>
          <cell r="N207" t="str">
            <v>SE</v>
          </cell>
          <cell r="W207" t="str">
            <v>Otimização</v>
          </cell>
          <cell r="Y207">
            <v>10</v>
          </cell>
          <cell r="EO207">
            <v>70</v>
          </cell>
        </row>
        <row r="208">
          <cell r="E208" t="str">
            <v>SHORT</v>
          </cell>
          <cell r="M208" t="str">
            <v>Conv</v>
          </cell>
          <cell r="N208" t="str">
            <v>SE</v>
          </cell>
          <cell r="W208" t="str">
            <v>Trading</v>
          </cell>
          <cell r="Y208">
            <v>4</v>
          </cell>
          <cell r="EO208">
            <v>70</v>
          </cell>
        </row>
        <row r="209">
          <cell r="E209" t="str">
            <v>SHORT</v>
          </cell>
          <cell r="M209" t="str">
            <v>Conv</v>
          </cell>
          <cell r="N209" t="str">
            <v>SE</v>
          </cell>
          <cell r="W209" t="str">
            <v>Otimização</v>
          </cell>
          <cell r="AA209">
            <v>2</v>
          </cell>
          <cell r="EQ209">
            <v>110</v>
          </cell>
        </row>
        <row r="210">
          <cell r="E210" t="str">
            <v>SHORT</v>
          </cell>
          <cell r="M210" t="str">
            <v>Conv</v>
          </cell>
          <cell r="N210" t="str">
            <v>SE</v>
          </cell>
          <cell r="W210" t="str">
            <v>Trading</v>
          </cell>
          <cell r="Y210">
            <v>3</v>
          </cell>
          <cell r="EO210">
            <v>71</v>
          </cell>
        </row>
        <row r="211">
          <cell r="E211" t="str">
            <v>LONG</v>
          </cell>
          <cell r="M211" t="str">
            <v>Conv</v>
          </cell>
          <cell r="N211" t="str">
            <v>SE</v>
          </cell>
          <cell r="W211" t="str">
            <v>Trading</v>
          </cell>
          <cell r="Y211">
            <v>2</v>
          </cell>
          <cell r="EO211">
            <v>70</v>
          </cell>
        </row>
        <row r="212">
          <cell r="E212" t="str">
            <v>SHORT</v>
          </cell>
          <cell r="M212" t="str">
            <v>Conv</v>
          </cell>
          <cell r="N212" t="str">
            <v>SE</v>
          </cell>
          <cell r="W212" t="str">
            <v>Otimização</v>
          </cell>
          <cell r="AB212">
            <v>10</v>
          </cell>
          <cell r="ER212">
            <v>112</v>
          </cell>
        </row>
        <row r="213">
          <cell r="E213" t="str">
            <v>SHORT</v>
          </cell>
          <cell r="M213" t="str">
            <v>Conv</v>
          </cell>
          <cell r="N213" t="str">
            <v>SE</v>
          </cell>
          <cell r="W213" t="str">
            <v>Otimização</v>
          </cell>
          <cell r="AA213">
            <v>5</v>
          </cell>
          <cell r="EQ213">
            <v>100</v>
          </cell>
        </row>
        <row r="214">
          <cell r="E214" t="str">
            <v>SHORT</v>
          </cell>
          <cell r="M214" t="str">
            <v>Conv</v>
          </cell>
          <cell r="N214" t="str">
            <v>SE</v>
          </cell>
          <cell r="W214" t="str">
            <v>Otimização</v>
          </cell>
          <cell r="Y214">
            <v>10</v>
          </cell>
          <cell r="EO214">
            <v>71</v>
          </cell>
        </row>
        <row r="215">
          <cell r="E215" t="str">
            <v>SHORT</v>
          </cell>
          <cell r="M215" t="str">
            <v>Conv</v>
          </cell>
          <cell r="N215" t="str">
            <v>SE</v>
          </cell>
          <cell r="W215" t="str">
            <v>Otimização</v>
          </cell>
          <cell r="Y215">
            <v>1</v>
          </cell>
          <cell r="EO215">
            <v>70</v>
          </cell>
        </row>
        <row r="216">
          <cell r="E216" t="str">
            <v>SHORT</v>
          </cell>
          <cell r="M216" t="str">
            <v>Conv</v>
          </cell>
          <cell r="N216" t="str">
            <v>SE</v>
          </cell>
          <cell r="W216" t="str">
            <v>Otimização</v>
          </cell>
          <cell r="Y216">
            <v>2</v>
          </cell>
          <cell r="EO216">
            <v>71</v>
          </cell>
        </row>
        <row r="217">
          <cell r="E217" t="str">
            <v>SHORT</v>
          </cell>
          <cell r="M217" t="str">
            <v>Conv</v>
          </cell>
          <cell r="N217" t="str">
            <v>SE</v>
          </cell>
          <cell r="W217" t="str">
            <v>Otimização</v>
          </cell>
          <cell r="Y217">
            <v>5</v>
          </cell>
          <cell r="EO217">
            <v>70</v>
          </cell>
        </row>
        <row r="218">
          <cell r="E218" t="str">
            <v>SHORT</v>
          </cell>
          <cell r="M218" t="str">
            <v>Conv</v>
          </cell>
          <cell r="N218" t="str">
            <v>SE</v>
          </cell>
          <cell r="W218" t="str">
            <v>Trading</v>
          </cell>
          <cell r="Z218">
            <v>2</v>
          </cell>
          <cell r="EP218">
            <v>92</v>
          </cell>
        </row>
        <row r="219">
          <cell r="E219" t="str">
            <v>SHORT</v>
          </cell>
          <cell r="M219" t="str">
            <v>Conv</v>
          </cell>
          <cell r="N219" t="str">
            <v>SE</v>
          </cell>
          <cell r="W219" t="str">
            <v>Otimização</v>
          </cell>
          <cell r="AA219">
            <v>5</v>
          </cell>
          <cell r="EQ219">
            <v>100</v>
          </cell>
        </row>
        <row r="220">
          <cell r="E220" t="str">
            <v>SHORT</v>
          </cell>
          <cell r="M220" t="str">
            <v>Conv</v>
          </cell>
          <cell r="N220" t="str">
            <v>SE</v>
          </cell>
          <cell r="W220" t="str">
            <v>Otimização</v>
          </cell>
          <cell r="AB220">
            <v>1</v>
          </cell>
          <cell r="ER220">
            <v>110</v>
          </cell>
        </row>
        <row r="221">
          <cell r="E221" t="str">
            <v>SHORT</v>
          </cell>
          <cell r="M221" t="str">
            <v>Conv</v>
          </cell>
          <cell r="N221" t="str">
            <v>SE</v>
          </cell>
          <cell r="W221" t="str">
            <v>Trading</v>
          </cell>
          <cell r="Z221">
            <v>3</v>
          </cell>
          <cell r="EP221">
            <v>85</v>
          </cell>
        </row>
        <row r="222">
          <cell r="E222" t="str">
            <v>SHORT</v>
          </cell>
          <cell r="M222" t="str">
            <v>Conv</v>
          </cell>
          <cell r="N222" t="str">
            <v>SE</v>
          </cell>
          <cell r="W222" t="str">
            <v>Otimização</v>
          </cell>
          <cell r="Z222">
            <v>2</v>
          </cell>
          <cell r="EP222">
            <v>85</v>
          </cell>
        </row>
        <row r="223">
          <cell r="E223" t="str">
            <v>SHORT</v>
          </cell>
          <cell r="M223" t="str">
            <v>Conv</v>
          </cell>
          <cell r="N223" t="str">
            <v>SE</v>
          </cell>
          <cell r="W223" t="str">
            <v>Otimização</v>
          </cell>
          <cell r="Z223">
            <v>1</v>
          </cell>
          <cell r="EP223">
            <v>85</v>
          </cell>
        </row>
        <row r="224">
          <cell r="E224" t="str">
            <v>SHORT</v>
          </cell>
          <cell r="M224" t="str">
            <v>Conv</v>
          </cell>
          <cell r="N224" t="str">
            <v>SE</v>
          </cell>
          <cell r="W224" t="str">
            <v>Otimização</v>
          </cell>
          <cell r="AB224">
            <v>1</v>
          </cell>
          <cell r="ER224">
            <v>110</v>
          </cell>
        </row>
        <row r="225">
          <cell r="E225" t="str">
            <v>SHORT</v>
          </cell>
          <cell r="M225" t="str">
            <v>Conv</v>
          </cell>
          <cell r="N225" t="str">
            <v>SE</v>
          </cell>
          <cell r="W225" t="str">
            <v>Otimização</v>
          </cell>
          <cell r="AA225">
            <v>4.4000000000000004</v>
          </cell>
          <cell r="EQ225">
            <v>97.5</v>
          </cell>
        </row>
        <row r="226">
          <cell r="E226" t="str">
            <v>SHORT</v>
          </cell>
          <cell r="M226" t="str">
            <v>Conv</v>
          </cell>
          <cell r="N226" t="str">
            <v>SE</v>
          </cell>
          <cell r="W226" t="str">
            <v>Otimização</v>
          </cell>
          <cell r="AB226">
            <v>1</v>
          </cell>
          <cell r="ER226">
            <v>108</v>
          </cell>
        </row>
        <row r="227">
          <cell r="E227" t="str">
            <v>SHORT</v>
          </cell>
          <cell r="M227" t="str">
            <v>Conv</v>
          </cell>
          <cell r="N227" t="str">
            <v>SE</v>
          </cell>
          <cell r="W227" t="str">
            <v>Otimização</v>
          </cell>
          <cell r="Z227">
            <v>1</v>
          </cell>
          <cell r="EP227">
            <v>84</v>
          </cell>
        </row>
        <row r="228">
          <cell r="E228" t="str">
            <v>SHORT</v>
          </cell>
          <cell r="M228" t="str">
            <v>Conv</v>
          </cell>
          <cell r="N228" t="str">
            <v>SE</v>
          </cell>
          <cell r="W228" t="str">
            <v>Otimização</v>
          </cell>
          <cell r="Z228">
            <v>4</v>
          </cell>
          <cell r="EP228">
            <v>84</v>
          </cell>
        </row>
        <row r="229">
          <cell r="E229" t="str">
            <v>SHORT</v>
          </cell>
          <cell r="M229" t="str">
            <v>Conv</v>
          </cell>
          <cell r="N229" t="str">
            <v>SE</v>
          </cell>
          <cell r="W229" t="str">
            <v>Otimização</v>
          </cell>
          <cell r="AB229">
            <v>5</v>
          </cell>
          <cell r="ER229">
            <v>105</v>
          </cell>
        </row>
        <row r="230">
          <cell r="E230" t="str">
            <v>SHORT</v>
          </cell>
          <cell r="M230" t="str">
            <v>Conv</v>
          </cell>
          <cell r="N230" t="str">
            <v>SE</v>
          </cell>
          <cell r="W230" t="str">
            <v>Otimização</v>
          </cell>
          <cell r="Z230">
            <v>2</v>
          </cell>
          <cell r="EP230">
            <v>84</v>
          </cell>
        </row>
        <row r="231">
          <cell r="E231" t="str">
            <v>SHORT</v>
          </cell>
          <cell r="M231" t="str">
            <v>Conv</v>
          </cell>
          <cell r="N231" t="str">
            <v>SE</v>
          </cell>
          <cell r="W231" t="str">
            <v>Otimização</v>
          </cell>
          <cell r="AB231">
            <v>5</v>
          </cell>
          <cell r="ER231">
            <v>108</v>
          </cell>
        </row>
        <row r="232">
          <cell r="E232" t="str">
            <v>SHORT</v>
          </cell>
          <cell r="M232" t="str">
            <v>Conv</v>
          </cell>
          <cell r="N232" t="str">
            <v>SE</v>
          </cell>
          <cell r="W232" t="str">
            <v>Trading</v>
          </cell>
          <cell r="AD232">
            <v>2</v>
          </cell>
          <cell r="AE232">
            <v>2</v>
          </cell>
          <cell r="AF232">
            <v>2</v>
          </cell>
          <cell r="ET232">
            <v>185</v>
          </cell>
          <cell r="EU232">
            <v>185</v>
          </cell>
          <cell r="EV232">
            <v>185</v>
          </cell>
        </row>
        <row r="233">
          <cell r="E233" t="str">
            <v>SHORT</v>
          </cell>
          <cell r="M233" t="str">
            <v>Conv</v>
          </cell>
          <cell r="N233" t="str">
            <v>SE</v>
          </cell>
          <cell r="W233" t="str">
            <v>Trading</v>
          </cell>
          <cell r="AD233">
            <v>3</v>
          </cell>
          <cell r="AE233">
            <v>3</v>
          </cell>
          <cell r="AF233">
            <v>3</v>
          </cell>
          <cell r="ET233">
            <v>184</v>
          </cell>
          <cell r="EU233">
            <v>184</v>
          </cell>
          <cell r="EV233">
            <v>184</v>
          </cell>
        </row>
        <row r="234">
          <cell r="E234" t="str">
            <v>SHORT</v>
          </cell>
          <cell r="M234" t="str">
            <v>i1</v>
          </cell>
          <cell r="N234" t="str">
            <v>SE</v>
          </cell>
          <cell r="W234" t="str">
            <v>Balanço</v>
          </cell>
          <cell r="X234">
            <v>1.6120000000000001</v>
          </cell>
          <cell r="EN234">
            <v>274.90999999999997</v>
          </cell>
        </row>
        <row r="235">
          <cell r="E235" t="str">
            <v>SHORT</v>
          </cell>
          <cell r="M235" t="str">
            <v>i1</v>
          </cell>
          <cell r="N235" t="str">
            <v>SE</v>
          </cell>
          <cell r="W235" t="str">
            <v>Balanço</v>
          </cell>
          <cell r="X235">
            <v>7</v>
          </cell>
          <cell r="EN235">
            <v>272.90999999999997</v>
          </cell>
        </row>
        <row r="236">
          <cell r="E236" t="str">
            <v>SHORT</v>
          </cell>
          <cell r="M236" t="str">
            <v>Conv</v>
          </cell>
          <cell r="N236" t="str">
            <v>SE</v>
          </cell>
          <cell r="W236" t="str">
            <v>Otimização</v>
          </cell>
          <cell r="AB236">
            <v>4.8</v>
          </cell>
          <cell r="ER236">
            <v>105</v>
          </cell>
        </row>
        <row r="237">
          <cell r="E237" t="str">
            <v>SHORT</v>
          </cell>
          <cell r="M237" t="str">
            <v>Conv</v>
          </cell>
          <cell r="N237" t="str">
            <v>SE</v>
          </cell>
          <cell r="W237" t="str">
            <v>Otimização</v>
          </cell>
          <cell r="Z237">
            <v>4</v>
          </cell>
          <cell r="EP237">
            <v>73</v>
          </cell>
        </row>
        <row r="238">
          <cell r="E238" t="str">
            <v>SHORT</v>
          </cell>
          <cell r="M238" t="str">
            <v>Conv</v>
          </cell>
          <cell r="N238" t="str">
            <v>SE</v>
          </cell>
          <cell r="W238" t="str">
            <v>Trading</v>
          </cell>
          <cell r="AD238">
            <v>5</v>
          </cell>
          <cell r="AE238">
            <v>5</v>
          </cell>
          <cell r="AF238">
            <v>5</v>
          </cell>
          <cell r="ET238">
            <v>157</v>
          </cell>
          <cell r="EU238">
            <v>157</v>
          </cell>
          <cell r="EV238">
            <v>157</v>
          </cell>
        </row>
        <row r="239">
          <cell r="E239" t="str">
            <v>SHORT</v>
          </cell>
          <cell r="M239" t="str">
            <v>Conv</v>
          </cell>
          <cell r="N239" t="str">
            <v>SE</v>
          </cell>
          <cell r="W239" t="str">
            <v>Otimização</v>
          </cell>
          <cell r="AI239">
            <v>2</v>
          </cell>
          <cell r="EY239">
            <v>155</v>
          </cell>
        </row>
        <row r="240">
          <cell r="E240" t="str">
            <v>SHORT</v>
          </cell>
          <cell r="M240" t="str">
            <v>Conv</v>
          </cell>
          <cell r="N240" t="str">
            <v>SE</v>
          </cell>
          <cell r="W240" t="str">
            <v>Otimização</v>
          </cell>
          <cell r="AI240">
            <v>2</v>
          </cell>
          <cell r="EY240">
            <v>160</v>
          </cell>
        </row>
        <row r="241">
          <cell r="E241" t="str">
            <v>SHORT</v>
          </cell>
          <cell r="M241" t="str">
            <v>Conv</v>
          </cell>
          <cell r="N241" t="str">
            <v>SE</v>
          </cell>
          <cell r="W241" t="str">
            <v>Otimização</v>
          </cell>
          <cell r="AI241">
            <v>1</v>
          </cell>
          <cell r="EY241">
            <v>165</v>
          </cell>
        </row>
        <row r="242">
          <cell r="E242" t="str">
            <v>SHORT</v>
          </cell>
          <cell r="M242" t="str">
            <v>Conv</v>
          </cell>
          <cell r="N242" t="str">
            <v>SE</v>
          </cell>
          <cell r="W242" t="str">
            <v>Otimização</v>
          </cell>
          <cell r="AI242">
            <v>6</v>
          </cell>
          <cell r="EY242">
            <v>166</v>
          </cell>
        </row>
        <row r="243">
          <cell r="E243" t="str">
            <v>SHORT</v>
          </cell>
          <cell r="M243" t="str">
            <v>i5</v>
          </cell>
          <cell r="N243" t="str">
            <v>SE</v>
          </cell>
          <cell r="W243" t="str">
            <v>Balanço</v>
          </cell>
          <cell r="Y243">
            <v>10</v>
          </cell>
          <cell r="EO243">
            <v>99.7</v>
          </cell>
        </row>
        <row r="244">
          <cell r="E244" t="str">
            <v>SHORT</v>
          </cell>
          <cell r="M244" t="str">
            <v>Conv</v>
          </cell>
          <cell r="N244" t="str">
            <v>SE</v>
          </cell>
          <cell r="W244" t="str">
            <v>Trading</v>
          </cell>
          <cell r="Z244">
            <v>20</v>
          </cell>
          <cell r="EP244">
            <v>64</v>
          </cell>
        </row>
        <row r="245">
          <cell r="E245" t="str">
            <v>SHORT</v>
          </cell>
          <cell r="M245" t="str">
            <v>i5</v>
          </cell>
          <cell r="N245" t="str">
            <v>SE</v>
          </cell>
          <cell r="W245" t="str">
            <v>Balanço</v>
          </cell>
          <cell r="Y245">
            <v>5</v>
          </cell>
          <cell r="EO245">
            <v>97.7</v>
          </cell>
        </row>
        <row r="246">
          <cell r="E246" t="str">
            <v>SHORT</v>
          </cell>
          <cell r="M246" t="str">
            <v>i5</v>
          </cell>
          <cell r="N246" t="str">
            <v>SE</v>
          </cell>
          <cell r="W246" t="str">
            <v>Balanço</v>
          </cell>
          <cell r="Y246">
            <v>5</v>
          </cell>
          <cell r="EO246">
            <v>100.7</v>
          </cell>
        </row>
        <row r="247">
          <cell r="E247" t="str">
            <v>SHORT</v>
          </cell>
          <cell r="M247" t="str">
            <v>i5</v>
          </cell>
          <cell r="N247" t="str">
            <v>SE</v>
          </cell>
          <cell r="W247" t="str">
            <v>Balanço</v>
          </cell>
          <cell r="Y247">
            <v>15</v>
          </cell>
          <cell r="EO247">
            <v>100.7</v>
          </cell>
        </row>
        <row r="248">
          <cell r="E248" t="str">
            <v>SHORT</v>
          </cell>
          <cell r="M248" t="str">
            <v>i5</v>
          </cell>
          <cell r="N248" t="str">
            <v>SE</v>
          </cell>
          <cell r="W248" t="str">
            <v>Balanço</v>
          </cell>
          <cell r="Y248">
            <v>23</v>
          </cell>
          <cell r="EO248">
            <v>100.7</v>
          </cell>
        </row>
        <row r="249">
          <cell r="E249" t="str">
            <v>SHORT</v>
          </cell>
          <cell r="M249" t="str">
            <v>Conv</v>
          </cell>
          <cell r="N249" t="str">
            <v>SE</v>
          </cell>
          <cell r="W249" t="str">
            <v>Otimização</v>
          </cell>
          <cell r="Z249">
            <v>3.5</v>
          </cell>
          <cell r="EP249">
            <v>60.05</v>
          </cell>
        </row>
        <row r="250">
          <cell r="E250" t="str">
            <v>SHORT</v>
          </cell>
          <cell r="M250" t="str">
            <v>Conv</v>
          </cell>
          <cell r="N250" t="str">
            <v>SE</v>
          </cell>
          <cell r="W250" t="str">
            <v>Otimização</v>
          </cell>
          <cell r="AC250">
            <v>5</v>
          </cell>
          <cell r="ES250">
            <v>124</v>
          </cell>
        </row>
        <row r="251">
          <cell r="E251" t="str">
            <v>SHORT</v>
          </cell>
          <cell r="M251" t="str">
            <v>Conv</v>
          </cell>
          <cell r="N251" t="str">
            <v>SE</v>
          </cell>
          <cell r="W251" t="str">
            <v>Otimização</v>
          </cell>
          <cell r="AB251">
            <v>5</v>
          </cell>
          <cell r="ER251">
            <v>88</v>
          </cell>
        </row>
        <row r="252">
          <cell r="E252" t="str">
            <v>SHORT</v>
          </cell>
          <cell r="M252" t="str">
            <v>Conv</v>
          </cell>
          <cell r="N252" t="str">
            <v>SE</v>
          </cell>
          <cell r="W252" t="str">
            <v>Otimização</v>
          </cell>
          <cell r="AA252">
            <v>5</v>
          </cell>
          <cell r="EQ252">
            <v>75.5</v>
          </cell>
        </row>
        <row r="253">
          <cell r="E253" t="str">
            <v>SHORT</v>
          </cell>
          <cell r="M253" t="str">
            <v>Conv</v>
          </cell>
          <cell r="N253" t="str">
            <v>SE</v>
          </cell>
          <cell r="W253" t="str">
            <v>Otimização</v>
          </cell>
          <cell r="AD253">
            <v>5</v>
          </cell>
          <cell r="AE253">
            <v>5</v>
          </cell>
          <cell r="AF253">
            <v>5</v>
          </cell>
          <cell r="AG253">
            <v>5</v>
          </cell>
          <cell r="AH253">
            <v>5</v>
          </cell>
          <cell r="AI253">
            <v>5</v>
          </cell>
          <cell r="ET253">
            <v>183</v>
          </cell>
          <cell r="EU253">
            <v>183</v>
          </cell>
          <cell r="EV253">
            <v>183</v>
          </cell>
          <cell r="EW253">
            <v>183</v>
          </cell>
          <cell r="EX253">
            <v>183</v>
          </cell>
          <cell r="EY253">
            <v>183</v>
          </cell>
        </row>
        <row r="254">
          <cell r="E254" t="str">
            <v>SHORT</v>
          </cell>
          <cell r="M254" t="str">
            <v>Conv</v>
          </cell>
          <cell r="N254" t="str">
            <v>SE</v>
          </cell>
          <cell r="W254" t="str">
            <v>Otimização</v>
          </cell>
          <cell r="Y254">
            <v>3</v>
          </cell>
          <cell r="EO254">
            <v>57.7</v>
          </cell>
        </row>
        <row r="255">
          <cell r="E255" t="str">
            <v>SHORT</v>
          </cell>
          <cell r="M255" t="str">
            <v>Conv</v>
          </cell>
          <cell r="N255" t="str">
            <v>SE</v>
          </cell>
          <cell r="W255" t="str">
            <v>Otimização</v>
          </cell>
          <cell r="AA255">
            <v>5</v>
          </cell>
          <cell r="EQ255">
            <v>75</v>
          </cell>
        </row>
        <row r="256">
          <cell r="E256" t="str">
            <v>SHORT</v>
          </cell>
          <cell r="M256" t="str">
            <v>Conv</v>
          </cell>
          <cell r="N256" t="str">
            <v>SE</v>
          </cell>
          <cell r="W256" t="str">
            <v>Otimização</v>
          </cell>
          <cell r="AA256">
            <v>12</v>
          </cell>
          <cell r="EQ256">
            <v>75</v>
          </cell>
        </row>
        <row r="257">
          <cell r="E257" t="str">
            <v>SHORT</v>
          </cell>
          <cell r="M257" t="str">
            <v>Conv</v>
          </cell>
          <cell r="N257" t="str">
            <v>SE</v>
          </cell>
          <cell r="W257" t="str">
            <v>Otimização</v>
          </cell>
          <cell r="AC257">
            <v>3</v>
          </cell>
          <cell r="ES257">
            <v>123</v>
          </cell>
        </row>
        <row r="258">
          <cell r="E258" t="str">
            <v>SHORT</v>
          </cell>
          <cell r="M258" t="str">
            <v>i1</v>
          </cell>
          <cell r="N258" t="str">
            <v>SE</v>
          </cell>
          <cell r="W258" t="str">
            <v>Balanço</v>
          </cell>
          <cell r="Y258">
            <v>0.5</v>
          </cell>
          <cell r="EO258">
            <v>256.7</v>
          </cell>
        </row>
        <row r="259">
          <cell r="E259" t="str">
            <v>SHORT</v>
          </cell>
          <cell r="M259" t="str">
            <v>Conv</v>
          </cell>
          <cell r="N259" t="str">
            <v>SE</v>
          </cell>
          <cell r="W259" t="str">
            <v>Balanço</v>
          </cell>
          <cell r="Y259">
            <v>6</v>
          </cell>
          <cell r="EO259">
            <v>57</v>
          </cell>
        </row>
        <row r="260">
          <cell r="E260" t="str">
            <v>SHORT</v>
          </cell>
          <cell r="M260" t="str">
            <v>i1</v>
          </cell>
          <cell r="N260" t="str">
            <v>SE</v>
          </cell>
          <cell r="W260" t="str">
            <v>Balanço</v>
          </cell>
          <cell r="Y260">
            <v>0.5</v>
          </cell>
          <cell r="EO260">
            <v>257.7</v>
          </cell>
        </row>
        <row r="261">
          <cell r="E261" t="str">
            <v>SHORT</v>
          </cell>
          <cell r="M261" t="str">
            <v>i1</v>
          </cell>
          <cell r="N261" t="str">
            <v>SE</v>
          </cell>
          <cell r="W261" t="str">
            <v>Balanço</v>
          </cell>
          <cell r="Y261">
            <v>1.5</v>
          </cell>
          <cell r="EO261">
            <v>257.7</v>
          </cell>
        </row>
        <row r="262">
          <cell r="E262" t="str">
            <v>SHORT</v>
          </cell>
          <cell r="M262" t="str">
            <v>Conv</v>
          </cell>
          <cell r="N262" t="str">
            <v>SE</v>
          </cell>
          <cell r="W262" t="str">
            <v>Balanço</v>
          </cell>
          <cell r="Y262">
            <v>4</v>
          </cell>
          <cell r="EO262">
            <v>57</v>
          </cell>
        </row>
        <row r="263">
          <cell r="E263" t="str">
            <v>SHORT</v>
          </cell>
          <cell r="M263" t="str">
            <v>i1</v>
          </cell>
          <cell r="N263" t="str">
            <v>SE</v>
          </cell>
          <cell r="W263" t="str">
            <v>Balanço</v>
          </cell>
          <cell r="Y263">
            <v>1</v>
          </cell>
          <cell r="EO263">
            <v>257.7</v>
          </cell>
        </row>
        <row r="264">
          <cell r="E264" t="str">
            <v>SHORT</v>
          </cell>
          <cell r="M264" t="str">
            <v>Conv</v>
          </cell>
          <cell r="N264" t="str">
            <v>SE</v>
          </cell>
          <cell r="W264" t="str">
            <v>Otimização</v>
          </cell>
          <cell r="AB264">
            <v>8.6999999999999993</v>
          </cell>
          <cell r="ER264">
            <v>87.5</v>
          </cell>
        </row>
        <row r="265">
          <cell r="E265" t="str">
            <v>SHORT</v>
          </cell>
          <cell r="M265" t="str">
            <v>Conv</v>
          </cell>
          <cell r="N265" t="str">
            <v>SE</v>
          </cell>
          <cell r="W265" t="str">
            <v>Otimização</v>
          </cell>
          <cell r="AB265">
            <v>10</v>
          </cell>
          <cell r="ER265">
            <v>87.5</v>
          </cell>
        </row>
        <row r="266">
          <cell r="E266" t="str">
            <v>SHORT</v>
          </cell>
          <cell r="M266" t="str">
            <v>Conv</v>
          </cell>
          <cell r="N266" t="str">
            <v>SE</v>
          </cell>
          <cell r="W266" t="str">
            <v>Otimização</v>
          </cell>
          <cell r="AI266">
            <v>5</v>
          </cell>
          <cell r="EY266">
            <v>168</v>
          </cell>
        </row>
        <row r="267">
          <cell r="E267" t="str">
            <v>SHORT</v>
          </cell>
          <cell r="M267" t="str">
            <v>Conv</v>
          </cell>
          <cell r="N267" t="str">
            <v>SE</v>
          </cell>
          <cell r="W267" t="str">
            <v>Otimização</v>
          </cell>
          <cell r="AC267">
            <v>2</v>
          </cell>
          <cell r="ES267">
            <v>123</v>
          </cell>
        </row>
        <row r="268">
          <cell r="E268" t="str">
            <v>SHORT</v>
          </cell>
          <cell r="M268" t="str">
            <v>Conv</v>
          </cell>
          <cell r="N268" t="str">
            <v>SE</v>
          </cell>
          <cell r="W268" t="str">
            <v>Trading</v>
          </cell>
          <cell r="AG268">
            <v>5.6</v>
          </cell>
          <cell r="EW268">
            <v>200</v>
          </cell>
        </row>
        <row r="269">
          <cell r="E269" t="str">
            <v>LONG</v>
          </cell>
          <cell r="M269" t="str">
            <v>Conv</v>
          </cell>
          <cell r="N269" t="str">
            <v>SE</v>
          </cell>
          <cell r="W269" t="str">
            <v>Trading</v>
          </cell>
          <cell r="AG269">
            <v>5.6</v>
          </cell>
          <cell r="EW269">
            <v>200</v>
          </cell>
        </row>
        <row r="270">
          <cell r="E270" t="str">
            <v>SHORT</v>
          </cell>
          <cell r="M270" t="str">
            <v>i1</v>
          </cell>
          <cell r="N270" t="str">
            <v>SE</v>
          </cell>
          <cell r="W270" t="str">
            <v>Balanço</v>
          </cell>
          <cell r="Y270">
            <v>0.35</v>
          </cell>
          <cell r="EO270">
            <v>258.7</v>
          </cell>
        </row>
        <row r="271">
          <cell r="E271" t="str">
            <v>SHORT</v>
          </cell>
          <cell r="M271" t="str">
            <v>i1</v>
          </cell>
          <cell r="N271" t="str">
            <v>SE</v>
          </cell>
          <cell r="W271" t="str">
            <v>Balanço</v>
          </cell>
          <cell r="Y271">
            <v>1</v>
          </cell>
          <cell r="EO271">
            <v>257.7</v>
          </cell>
        </row>
        <row r="272">
          <cell r="E272" t="str">
            <v>SHORT</v>
          </cell>
          <cell r="M272" t="str">
            <v>Conv</v>
          </cell>
          <cell r="N272" t="str">
            <v>SE</v>
          </cell>
          <cell r="W272" t="str">
            <v>Otimização</v>
          </cell>
          <cell r="AH272">
            <v>1.6</v>
          </cell>
          <cell r="EX272">
            <v>191</v>
          </cell>
        </row>
        <row r="273">
          <cell r="E273" t="str">
            <v>SHORT</v>
          </cell>
          <cell r="M273" t="str">
            <v>Conv</v>
          </cell>
          <cell r="N273" t="str">
            <v>SE</v>
          </cell>
          <cell r="W273" t="str">
            <v>Otimização</v>
          </cell>
          <cell r="AD273">
            <v>1</v>
          </cell>
          <cell r="AE273">
            <v>1</v>
          </cell>
          <cell r="AF273">
            <v>1</v>
          </cell>
          <cell r="ET273">
            <v>182</v>
          </cell>
          <cell r="EU273">
            <v>182</v>
          </cell>
          <cell r="EV273">
            <v>182</v>
          </cell>
        </row>
        <row r="274">
          <cell r="E274" t="str">
            <v>SHORT</v>
          </cell>
          <cell r="M274" t="str">
            <v>i1</v>
          </cell>
          <cell r="N274" t="str">
            <v>SE</v>
          </cell>
          <cell r="W274" t="str">
            <v>Balanço</v>
          </cell>
          <cell r="Y274">
            <v>0.3</v>
          </cell>
          <cell r="EO274">
            <v>257.7</v>
          </cell>
        </row>
        <row r="275">
          <cell r="E275" t="str">
            <v>SHORT</v>
          </cell>
          <cell r="M275" t="str">
            <v>i1</v>
          </cell>
          <cell r="N275" t="str">
            <v>SE</v>
          </cell>
          <cell r="W275" t="str">
            <v>Balanço</v>
          </cell>
          <cell r="Y275">
            <v>1</v>
          </cell>
          <cell r="EO275">
            <v>255.70999999999998</v>
          </cell>
        </row>
        <row r="276">
          <cell r="E276" t="str">
            <v>SHORT</v>
          </cell>
          <cell r="M276" t="str">
            <v>i5</v>
          </cell>
          <cell r="N276" t="str">
            <v>SE</v>
          </cell>
          <cell r="W276" t="str">
            <v>Balanço</v>
          </cell>
          <cell r="Y276">
            <v>1</v>
          </cell>
          <cell r="EO276">
            <v>98.2</v>
          </cell>
        </row>
        <row r="277">
          <cell r="E277" t="str">
            <v>SHORT</v>
          </cell>
          <cell r="M277" t="str">
            <v>i1</v>
          </cell>
          <cell r="N277" t="str">
            <v>SE</v>
          </cell>
          <cell r="W277" t="str">
            <v>Balanço</v>
          </cell>
          <cell r="Y277">
            <v>1.5</v>
          </cell>
          <cell r="EO277">
            <v>255.7</v>
          </cell>
        </row>
        <row r="278">
          <cell r="E278" t="str">
            <v>SHORT</v>
          </cell>
          <cell r="M278" t="str">
            <v>Conv</v>
          </cell>
          <cell r="N278" t="str">
            <v>SE</v>
          </cell>
          <cell r="W278" t="str">
            <v>Otimização</v>
          </cell>
          <cell r="AD278">
            <v>5</v>
          </cell>
          <cell r="AE278">
            <v>5</v>
          </cell>
          <cell r="AF278">
            <v>5</v>
          </cell>
          <cell r="ET278">
            <v>180</v>
          </cell>
          <cell r="EU278">
            <v>180</v>
          </cell>
          <cell r="EV278">
            <v>180</v>
          </cell>
        </row>
        <row r="279">
          <cell r="E279" t="str">
            <v>SHORT</v>
          </cell>
          <cell r="M279" t="str">
            <v>Conv</v>
          </cell>
          <cell r="N279" t="str">
            <v>SE</v>
          </cell>
          <cell r="W279" t="str">
            <v>Otimização</v>
          </cell>
          <cell r="AH279">
            <v>7</v>
          </cell>
          <cell r="EX279">
            <v>188</v>
          </cell>
        </row>
        <row r="280">
          <cell r="E280" t="str">
            <v>SHORT</v>
          </cell>
          <cell r="M280" t="str">
            <v>Conv</v>
          </cell>
          <cell r="N280" t="str">
            <v>SE</v>
          </cell>
          <cell r="W280" t="str">
            <v>Otimização</v>
          </cell>
          <cell r="AI280">
            <v>9.3000000000000007</v>
          </cell>
          <cell r="EY280">
            <v>168</v>
          </cell>
        </row>
        <row r="281">
          <cell r="E281" t="str">
            <v>SHORT</v>
          </cell>
          <cell r="M281" t="str">
            <v>i1</v>
          </cell>
          <cell r="N281" t="str">
            <v>SE</v>
          </cell>
          <cell r="W281" t="str">
            <v>Balanço</v>
          </cell>
          <cell r="Y281">
            <v>0.45</v>
          </cell>
          <cell r="EO281">
            <v>257.7</v>
          </cell>
        </row>
        <row r="282">
          <cell r="E282" t="str">
            <v>SHORT</v>
          </cell>
          <cell r="M282" t="str">
            <v>Conv</v>
          </cell>
          <cell r="N282" t="str">
            <v>SE</v>
          </cell>
          <cell r="W282" t="str">
            <v>Otimização</v>
          </cell>
          <cell r="AI282">
            <v>1</v>
          </cell>
          <cell r="EY282">
            <v>168</v>
          </cell>
        </row>
        <row r="283">
          <cell r="E283" t="str">
            <v>SHORT</v>
          </cell>
          <cell r="M283" t="str">
            <v>Conv</v>
          </cell>
          <cell r="N283" t="str">
            <v>SE</v>
          </cell>
          <cell r="W283" t="str">
            <v>Otimização</v>
          </cell>
          <cell r="AH283">
            <v>3</v>
          </cell>
          <cell r="EX283">
            <v>188</v>
          </cell>
        </row>
        <row r="284">
          <cell r="E284" t="str">
            <v>SHORT</v>
          </cell>
          <cell r="M284" t="str">
            <v>Conv</v>
          </cell>
          <cell r="N284" t="str">
            <v>SE</v>
          </cell>
          <cell r="W284" t="str">
            <v>Otimização</v>
          </cell>
          <cell r="AD284">
            <v>2</v>
          </cell>
          <cell r="AE284">
            <v>2</v>
          </cell>
          <cell r="AF284">
            <v>2</v>
          </cell>
          <cell r="ET284">
            <v>180</v>
          </cell>
          <cell r="EU284">
            <v>180</v>
          </cell>
          <cell r="EV284">
            <v>180</v>
          </cell>
        </row>
        <row r="285">
          <cell r="E285" t="str">
            <v>SHORT</v>
          </cell>
          <cell r="M285" t="str">
            <v>i5</v>
          </cell>
          <cell r="N285" t="str">
            <v>SE</v>
          </cell>
          <cell r="W285" t="str">
            <v>Balanço</v>
          </cell>
          <cell r="Y285">
            <v>3</v>
          </cell>
          <cell r="EO285">
            <v>98.7</v>
          </cell>
        </row>
        <row r="286">
          <cell r="E286" t="str">
            <v>SHORT</v>
          </cell>
          <cell r="M286" t="str">
            <v>Conv</v>
          </cell>
          <cell r="N286" t="str">
            <v>SE</v>
          </cell>
          <cell r="W286" t="str">
            <v>Otimização</v>
          </cell>
          <cell r="AC286">
            <v>2</v>
          </cell>
          <cell r="ES286">
            <v>125</v>
          </cell>
        </row>
        <row r="287">
          <cell r="E287" t="str">
            <v>SHORT</v>
          </cell>
          <cell r="M287" t="str">
            <v>Conv</v>
          </cell>
          <cell r="N287" t="str">
            <v>SE</v>
          </cell>
          <cell r="W287" t="str">
            <v>Otimização</v>
          </cell>
          <cell r="AC287">
            <v>3</v>
          </cell>
          <cell r="ES287">
            <v>125</v>
          </cell>
        </row>
        <row r="288">
          <cell r="E288" t="str">
            <v>SHORT</v>
          </cell>
          <cell r="M288" t="str">
            <v>i1</v>
          </cell>
          <cell r="N288" t="str">
            <v>SE</v>
          </cell>
          <cell r="W288" t="str">
            <v>Balanço</v>
          </cell>
          <cell r="Y288">
            <v>0.54910700000000001</v>
          </cell>
          <cell r="EO288">
            <v>260.7</v>
          </cell>
        </row>
        <row r="289">
          <cell r="E289" t="str">
            <v>SHORT</v>
          </cell>
          <cell r="M289" t="str">
            <v>Conv</v>
          </cell>
          <cell r="N289" t="str">
            <v>SE</v>
          </cell>
          <cell r="W289" t="str">
            <v>Trading</v>
          </cell>
          <cell r="AF289">
            <v>0.7</v>
          </cell>
          <cell r="EV289">
            <v>192</v>
          </cell>
        </row>
        <row r="290">
          <cell r="E290" t="str">
            <v>LONG</v>
          </cell>
          <cell r="M290" t="str">
            <v>Conv</v>
          </cell>
          <cell r="N290" t="str">
            <v>SE</v>
          </cell>
          <cell r="W290" t="str">
            <v>Trading</v>
          </cell>
          <cell r="AF290">
            <v>0.7</v>
          </cell>
          <cell r="EV290">
            <v>192</v>
          </cell>
        </row>
        <row r="291">
          <cell r="E291" t="str">
            <v>SHORT</v>
          </cell>
          <cell r="M291" t="str">
            <v>Conv</v>
          </cell>
          <cell r="N291" t="str">
            <v>SE</v>
          </cell>
          <cell r="W291" t="str">
            <v>Trading</v>
          </cell>
          <cell r="AE291">
            <v>1.1000000000000001</v>
          </cell>
          <cell r="EU291">
            <v>192</v>
          </cell>
        </row>
        <row r="292">
          <cell r="E292" t="str">
            <v>LONG</v>
          </cell>
          <cell r="M292" t="str">
            <v>Conv</v>
          </cell>
          <cell r="N292" t="str">
            <v>SE</v>
          </cell>
          <cell r="W292" t="str">
            <v>Trading</v>
          </cell>
          <cell r="AE292">
            <v>1.1000000000000001</v>
          </cell>
          <cell r="EU292">
            <v>192</v>
          </cell>
        </row>
        <row r="293">
          <cell r="E293" t="str">
            <v>SHORT</v>
          </cell>
          <cell r="M293" t="str">
            <v>Conv</v>
          </cell>
          <cell r="N293" t="str">
            <v>SE</v>
          </cell>
          <cell r="W293" t="str">
            <v>Otimização</v>
          </cell>
          <cell r="AF293">
            <v>3</v>
          </cell>
          <cell r="EV293">
            <v>192</v>
          </cell>
        </row>
        <row r="294">
          <cell r="E294" t="str">
            <v>SHORT</v>
          </cell>
          <cell r="M294" t="str">
            <v>i5</v>
          </cell>
          <cell r="N294" t="str">
            <v>SE</v>
          </cell>
          <cell r="W294" t="str">
            <v>Balanço</v>
          </cell>
          <cell r="Y294">
            <v>10</v>
          </cell>
          <cell r="EO294">
            <v>97.7</v>
          </cell>
        </row>
        <row r="295">
          <cell r="E295" t="str">
            <v>SHORT</v>
          </cell>
          <cell r="M295" t="str">
            <v>i5</v>
          </cell>
          <cell r="N295" t="str">
            <v>SE</v>
          </cell>
          <cell r="W295" t="str">
            <v>Balanço</v>
          </cell>
          <cell r="Y295">
            <v>0.6</v>
          </cell>
          <cell r="EO295">
            <v>98.7</v>
          </cell>
        </row>
        <row r="296">
          <cell r="E296" t="str">
            <v>SHORT</v>
          </cell>
          <cell r="M296" t="str">
            <v>Conv</v>
          </cell>
          <cell r="N296" t="str">
            <v>SE</v>
          </cell>
          <cell r="W296" t="str">
            <v>Balanço</v>
          </cell>
          <cell r="Y296">
            <v>2.9</v>
          </cell>
          <cell r="EO296">
            <v>57</v>
          </cell>
        </row>
        <row r="297">
          <cell r="E297" t="str">
            <v>SHORT</v>
          </cell>
          <cell r="M297" t="str">
            <v>i5</v>
          </cell>
          <cell r="N297" t="str">
            <v>SE</v>
          </cell>
          <cell r="W297" t="str">
            <v>Balanço</v>
          </cell>
          <cell r="Y297">
            <v>6.48</v>
          </cell>
          <cell r="EO297">
            <v>98.2</v>
          </cell>
        </row>
        <row r="298">
          <cell r="E298" t="str">
            <v>SHORT</v>
          </cell>
          <cell r="M298" t="str">
            <v>i5</v>
          </cell>
          <cell r="N298" t="str">
            <v>SE</v>
          </cell>
          <cell r="W298" t="str">
            <v>Balanço</v>
          </cell>
          <cell r="Y298">
            <v>5</v>
          </cell>
          <cell r="EO298">
            <v>98.2</v>
          </cell>
        </row>
        <row r="299">
          <cell r="E299" t="str">
            <v>SHORT</v>
          </cell>
          <cell r="M299" t="str">
            <v>Conv</v>
          </cell>
          <cell r="N299" t="str">
            <v>SE</v>
          </cell>
          <cell r="W299" t="str">
            <v>Otimização</v>
          </cell>
          <cell r="Z299">
            <v>1.8</v>
          </cell>
          <cell r="EP299">
            <v>58</v>
          </cell>
        </row>
        <row r="300">
          <cell r="E300" t="str">
            <v>SHORT</v>
          </cell>
          <cell r="M300" t="str">
            <v>i5</v>
          </cell>
          <cell r="N300" t="str">
            <v>SE</v>
          </cell>
          <cell r="W300" t="str">
            <v>Balanço</v>
          </cell>
          <cell r="Y300">
            <v>0.3</v>
          </cell>
          <cell r="EO300">
            <v>98.7</v>
          </cell>
        </row>
        <row r="301">
          <cell r="E301" t="str">
            <v>SHORT</v>
          </cell>
          <cell r="M301" t="str">
            <v>Conv</v>
          </cell>
          <cell r="N301" t="str">
            <v>SE</v>
          </cell>
          <cell r="W301" t="str">
            <v>Balanço</v>
          </cell>
          <cell r="Y301">
            <v>3</v>
          </cell>
          <cell r="EO301">
            <v>57</v>
          </cell>
        </row>
        <row r="302">
          <cell r="E302" t="str">
            <v>SHORT</v>
          </cell>
          <cell r="M302" t="str">
            <v>Conv</v>
          </cell>
          <cell r="N302" t="str">
            <v>SE</v>
          </cell>
          <cell r="W302" t="str">
            <v>Otimização</v>
          </cell>
          <cell r="AC302">
            <v>2</v>
          </cell>
          <cell r="ES302">
            <v>125</v>
          </cell>
        </row>
        <row r="303">
          <cell r="E303" t="str">
            <v>SHORT</v>
          </cell>
          <cell r="M303" t="str">
            <v>Conv</v>
          </cell>
          <cell r="N303" t="str">
            <v>SE</v>
          </cell>
          <cell r="W303" t="str">
            <v>Trading</v>
          </cell>
          <cell r="AA303">
            <v>5</v>
          </cell>
          <cell r="EQ303">
            <v>68</v>
          </cell>
        </row>
        <row r="304">
          <cell r="E304" t="str">
            <v>SHORT</v>
          </cell>
          <cell r="M304" t="str">
            <v>Conv</v>
          </cell>
          <cell r="N304" t="str">
            <v>SE</v>
          </cell>
          <cell r="W304" t="str">
            <v>Trading</v>
          </cell>
          <cell r="AA304">
            <v>5</v>
          </cell>
          <cell r="EQ304">
            <v>68.5</v>
          </cell>
        </row>
        <row r="305">
          <cell r="E305" t="str">
            <v>SHORT</v>
          </cell>
          <cell r="M305" t="str">
            <v>Conv</v>
          </cell>
          <cell r="N305" t="str">
            <v>SE</v>
          </cell>
          <cell r="W305" t="str">
            <v>Trading</v>
          </cell>
          <cell r="AA305">
            <v>20</v>
          </cell>
          <cell r="EQ305">
            <v>68</v>
          </cell>
        </row>
        <row r="306">
          <cell r="E306" t="str">
            <v>LONG</v>
          </cell>
          <cell r="M306" t="str">
            <v>Conv</v>
          </cell>
          <cell r="N306" t="str">
            <v>SE</v>
          </cell>
          <cell r="W306" t="str">
            <v>Otimização</v>
          </cell>
          <cell r="AG306">
            <v>6.4</v>
          </cell>
          <cell r="EW306">
            <v>194</v>
          </cell>
        </row>
        <row r="307">
          <cell r="E307" t="str">
            <v>SHORT</v>
          </cell>
          <cell r="M307" t="str">
            <v>Conv</v>
          </cell>
          <cell r="N307" t="str">
            <v>SE</v>
          </cell>
          <cell r="W307" t="str">
            <v>Otimização</v>
          </cell>
          <cell r="AI307">
            <v>6.4</v>
          </cell>
          <cell r="EY307">
            <v>167</v>
          </cell>
        </row>
        <row r="308">
          <cell r="E308" t="str">
            <v>LONG</v>
          </cell>
          <cell r="M308" t="str">
            <v>Conv</v>
          </cell>
          <cell r="N308" t="str">
            <v>SE</v>
          </cell>
          <cell r="W308" t="str">
            <v>Otimização</v>
          </cell>
          <cell r="AD308">
            <v>10</v>
          </cell>
          <cell r="AE308">
            <v>10</v>
          </cell>
          <cell r="AF308">
            <v>10</v>
          </cell>
          <cell r="ET308">
            <v>163</v>
          </cell>
          <cell r="EU308">
            <v>163</v>
          </cell>
          <cell r="EV308">
            <v>163</v>
          </cell>
        </row>
        <row r="309">
          <cell r="E309" t="str">
            <v>SHORT</v>
          </cell>
          <cell r="M309" t="str">
            <v>Conv</v>
          </cell>
          <cell r="N309" t="str">
            <v>SE</v>
          </cell>
          <cell r="W309" t="str">
            <v>Otimização</v>
          </cell>
          <cell r="AG309">
            <v>10</v>
          </cell>
          <cell r="AH309">
            <v>10</v>
          </cell>
          <cell r="AI309">
            <v>10</v>
          </cell>
          <cell r="EW309">
            <v>183</v>
          </cell>
          <cell r="EX309">
            <v>183</v>
          </cell>
          <cell r="EY309">
            <v>183</v>
          </cell>
        </row>
        <row r="310">
          <cell r="E310" t="str">
            <v>LONG</v>
          </cell>
          <cell r="M310" t="str">
            <v>Conv</v>
          </cell>
          <cell r="N310" t="str">
            <v>SE</v>
          </cell>
          <cell r="W310" t="str">
            <v>Otimização</v>
          </cell>
          <cell r="AD310">
            <v>5</v>
          </cell>
          <cell r="AE310">
            <v>5</v>
          </cell>
          <cell r="AF310">
            <v>5</v>
          </cell>
          <cell r="ET310">
            <v>164</v>
          </cell>
          <cell r="EU310">
            <v>164</v>
          </cell>
          <cell r="EV310">
            <v>164</v>
          </cell>
        </row>
        <row r="311">
          <cell r="E311" t="str">
            <v>SHORT</v>
          </cell>
          <cell r="M311" t="str">
            <v>Conv</v>
          </cell>
          <cell r="N311" t="str">
            <v>SE</v>
          </cell>
          <cell r="W311" t="str">
            <v>Otimização</v>
          </cell>
          <cell r="AG311">
            <v>5</v>
          </cell>
          <cell r="AH311">
            <v>5</v>
          </cell>
          <cell r="AI311">
            <v>5</v>
          </cell>
          <cell r="EW311">
            <v>184</v>
          </cell>
          <cell r="EX311">
            <v>184</v>
          </cell>
          <cell r="EY311">
            <v>184</v>
          </cell>
        </row>
        <row r="312">
          <cell r="E312" t="str">
            <v>SHORT</v>
          </cell>
          <cell r="M312" t="str">
            <v>Conv</v>
          </cell>
          <cell r="N312" t="str">
            <v>SE</v>
          </cell>
          <cell r="W312" t="str">
            <v>Otimização</v>
          </cell>
          <cell r="AG312">
            <v>5</v>
          </cell>
          <cell r="AH312">
            <v>5</v>
          </cell>
          <cell r="AI312">
            <v>5</v>
          </cell>
          <cell r="EW312">
            <v>184</v>
          </cell>
          <cell r="EX312">
            <v>184</v>
          </cell>
          <cell r="EY312">
            <v>184</v>
          </cell>
        </row>
        <row r="313">
          <cell r="E313" t="str">
            <v>LONG</v>
          </cell>
          <cell r="M313" t="str">
            <v>Conv</v>
          </cell>
          <cell r="N313" t="str">
            <v>SE</v>
          </cell>
          <cell r="W313" t="str">
            <v>Otimização</v>
          </cell>
          <cell r="AD313">
            <v>5</v>
          </cell>
          <cell r="AE313">
            <v>5</v>
          </cell>
          <cell r="AF313">
            <v>5</v>
          </cell>
          <cell r="ET313">
            <v>164</v>
          </cell>
          <cell r="EU313">
            <v>164</v>
          </cell>
          <cell r="EV313">
            <v>164</v>
          </cell>
        </row>
        <row r="314">
          <cell r="E314" t="str">
            <v>LONG</v>
          </cell>
          <cell r="M314" t="str">
            <v>Conv</v>
          </cell>
          <cell r="N314" t="str">
            <v>SE</v>
          </cell>
          <cell r="W314" t="str">
            <v>Otimização</v>
          </cell>
          <cell r="AD314">
            <v>15</v>
          </cell>
          <cell r="AE314">
            <v>15</v>
          </cell>
          <cell r="AF314">
            <v>15</v>
          </cell>
          <cell r="ET314">
            <v>163</v>
          </cell>
          <cell r="EU314">
            <v>163</v>
          </cell>
          <cell r="EV314">
            <v>163</v>
          </cell>
        </row>
        <row r="315">
          <cell r="E315" t="str">
            <v>SHORT</v>
          </cell>
          <cell r="M315" t="str">
            <v>Conv</v>
          </cell>
          <cell r="N315" t="str">
            <v>SE</v>
          </cell>
          <cell r="W315" t="str">
            <v>Otimização</v>
          </cell>
          <cell r="AG315">
            <v>15</v>
          </cell>
          <cell r="AH315">
            <v>15</v>
          </cell>
          <cell r="AI315">
            <v>15</v>
          </cell>
          <cell r="EW315">
            <v>183</v>
          </cell>
          <cell r="EX315">
            <v>183</v>
          </cell>
          <cell r="EY315">
            <v>183</v>
          </cell>
        </row>
        <row r="316">
          <cell r="E316" t="str">
            <v>SHORT</v>
          </cell>
          <cell r="M316" t="str">
            <v>Conv</v>
          </cell>
          <cell r="N316" t="str">
            <v>SE</v>
          </cell>
          <cell r="W316" t="str">
            <v>Trading</v>
          </cell>
          <cell r="AD316">
            <v>5</v>
          </cell>
          <cell r="AE316">
            <v>5</v>
          </cell>
          <cell r="AF316">
            <v>5</v>
          </cell>
          <cell r="AG316">
            <v>5</v>
          </cell>
          <cell r="AH316">
            <v>5</v>
          </cell>
          <cell r="AI316">
            <v>5</v>
          </cell>
          <cell r="ET316">
            <v>165</v>
          </cell>
          <cell r="EU316">
            <v>165</v>
          </cell>
          <cell r="EV316">
            <v>165</v>
          </cell>
          <cell r="EW316">
            <v>165</v>
          </cell>
          <cell r="EX316">
            <v>165</v>
          </cell>
          <cell r="EY316">
            <v>165</v>
          </cell>
        </row>
        <row r="317">
          <cell r="E317" t="str">
            <v>SHORT</v>
          </cell>
          <cell r="M317" t="str">
            <v>Conv</v>
          </cell>
          <cell r="N317" t="str">
            <v>SE</v>
          </cell>
          <cell r="W317" t="str">
            <v>Trading</v>
          </cell>
          <cell r="AD317">
            <v>2</v>
          </cell>
          <cell r="AE317">
            <v>2</v>
          </cell>
          <cell r="AF317">
            <v>2</v>
          </cell>
          <cell r="AG317">
            <v>2</v>
          </cell>
          <cell r="AH317">
            <v>2</v>
          </cell>
          <cell r="AI317">
            <v>2</v>
          </cell>
          <cell r="ET317">
            <v>165</v>
          </cell>
          <cell r="EU317">
            <v>165</v>
          </cell>
          <cell r="EV317">
            <v>165</v>
          </cell>
          <cell r="EW317">
            <v>165</v>
          </cell>
          <cell r="EX317">
            <v>165</v>
          </cell>
          <cell r="EY317">
            <v>165</v>
          </cell>
        </row>
        <row r="318">
          <cell r="E318" t="str">
            <v>LONG</v>
          </cell>
          <cell r="M318" t="str">
            <v>Conv</v>
          </cell>
          <cell r="N318" t="str">
            <v>SE</v>
          </cell>
          <cell r="W318" t="str">
            <v>Trading</v>
          </cell>
          <cell r="AJ318">
            <v>4</v>
          </cell>
          <cell r="AK318">
            <v>4</v>
          </cell>
          <cell r="AL318">
            <v>4</v>
          </cell>
          <cell r="EZ318">
            <v>223.64262249879329</v>
          </cell>
          <cell r="FA318">
            <v>223.64262249879329</v>
          </cell>
          <cell r="FB318">
            <v>223.64262249879329</v>
          </cell>
        </row>
        <row r="319">
          <cell r="E319" t="str">
            <v>LONG</v>
          </cell>
          <cell r="M319" t="str">
            <v>Conv</v>
          </cell>
          <cell r="N319" t="str">
            <v>SE</v>
          </cell>
          <cell r="W319" t="str">
            <v>Otimização</v>
          </cell>
          <cell r="AD319">
            <v>5</v>
          </cell>
          <cell r="AE319">
            <v>5</v>
          </cell>
          <cell r="AF319">
            <v>5</v>
          </cell>
          <cell r="ET319">
            <v>155</v>
          </cell>
          <cell r="EU319">
            <v>155</v>
          </cell>
          <cell r="EV319">
            <v>155</v>
          </cell>
        </row>
        <row r="320">
          <cell r="E320" t="str">
            <v>SHORT</v>
          </cell>
          <cell r="M320" t="str">
            <v>Conv</v>
          </cell>
          <cell r="N320" t="str">
            <v>SE</v>
          </cell>
          <cell r="W320" t="str">
            <v>Otimização</v>
          </cell>
          <cell r="AG320">
            <v>5</v>
          </cell>
          <cell r="AH320">
            <v>5</v>
          </cell>
          <cell r="AI320">
            <v>5</v>
          </cell>
          <cell r="EW320">
            <v>175</v>
          </cell>
          <cell r="EX320">
            <v>175</v>
          </cell>
          <cell r="EY320">
            <v>175</v>
          </cell>
        </row>
        <row r="321">
          <cell r="E321" t="str">
            <v>LONG</v>
          </cell>
          <cell r="M321" t="str">
            <v>Conv</v>
          </cell>
          <cell r="N321" t="str">
            <v>SE</v>
          </cell>
          <cell r="W321" t="str">
            <v>Trading</v>
          </cell>
          <cell r="AJ321">
            <v>10</v>
          </cell>
          <cell r="AK321">
            <v>10</v>
          </cell>
          <cell r="AL321">
            <v>10</v>
          </cell>
          <cell r="EZ321">
            <v>220.52202776625197</v>
          </cell>
          <cell r="FA321">
            <v>220.52202776625197</v>
          </cell>
          <cell r="FB321">
            <v>220.52202776625197</v>
          </cell>
        </row>
        <row r="322">
          <cell r="E322" t="str">
            <v>SHORT</v>
          </cell>
          <cell r="M322" t="str">
            <v>Conv</v>
          </cell>
          <cell r="N322" t="str">
            <v>SE</v>
          </cell>
          <cell r="W322" t="str">
            <v>Otimização</v>
          </cell>
          <cell r="AF322">
            <v>7</v>
          </cell>
          <cell r="EV322">
            <v>160</v>
          </cell>
        </row>
        <row r="323">
          <cell r="E323" t="str">
            <v>LONG</v>
          </cell>
          <cell r="M323" t="str">
            <v>Conv</v>
          </cell>
          <cell r="N323" t="str">
            <v>SE</v>
          </cell>
          <cell r="W323" t="str">
            <v>Otimização</v>
          </cell>
          <cell r="AE323">
            <v>7</v>
          </cell>
          <cell r="EU323">
            <v>149</v>
          </cell>
        </row>
        <row r="324">
          <cell r="E324" t="str">
            <v>SHORT</v>
          </cell>
          <cell r="M324" t="str">
            <v>Conv</v>
          </cell>
          <cell r="N324" t="str">
            <v>SE</v>
          </cell>
          <cell r="W324" t="str">
            <v>Otimização</v>
          </cell>
          <cell r="AF324">
            <v>3</v>
          </cell>
          <cell r="EV324">
            <v>162</v>
          </cell>
        </row>
        <row r="325">
          <cell r="E325" t="str">
            <v>LONG</v>
          </cell>
          <cell r="M325" t="str">
            <v>Conv</v>
          </cell>
          <cell r="N325" t="str">
            <v>SE</v>
          </cell>
          <cell r="W325" t="str">
            <v>Otimização</v>
          </cell>
          <cell r="AD325">
            <v>3</v>
          </cell>
          <cell r="ET325">
            <v>125</v>
          </cell>
        </row>
        <row r="326">
          <cell r="E326" t="str">
            <v>SHORT</v>
          </cell>
          <cell r="M326" t="str">
            <v>Conv</v>
          </cell>
          <cell r="N326" t="str">
            <v>SE</v>
          </cell>
          <cell r="W326" t="str">
            <v>Otimização</v>
          </cell>
          <cell r="AF326">
            <v>10</v>
          </cell>
          <cell r="EV326">
            <v>165</v>
          </cell>
        </row>
        <row r="327">
          <cell r="E327" t="str">
            <v>LONG</v>
          </cell>
          <cell r="M327" t="str">
            <v>Conv</v>
          </cell>
          <cell r="N327" t="str">
            <v>SE</v>
          </cell>
          <cell r="W327" t="str">
            <v>Otimização</v>
          </cell>
          <cell r="AD327">
            <v>10</v>
          </cell>
          <cell r="ET327">
            <v>128</v>
          </cell>
        </row>
        <row r="328">
          <cell r="E328" t="str">
            <v>SHORT</v>
          </cell>
          <cell r="M328" t="str">
            <v>Conv</v>
          </cell>
          <cell r="N328" t="str">
            <v>SE</v>
          </cell>
          <cell r="W328" t="str">
            <v>Otimização</v>
          </cell>
          <cell r="AF328">
            <v>5</v>
          </cell>
          <cell r="EV328">
            <v>165</v>
          </cell>
        </row>
        <row r="329">
          <cell r="E329" t="str">
            <v>LONG</v>
          </cell>
          <cell r="M329" t="str">
            <v>Conv</v>
          </cell>
          <cell r="N329" t="str">
            <v>SE</v>
          </cell>
          <cell r="W329" t="str">
            <v>Otimização</v>
          </cell>
          <cell r="AD329">
            <v>2</v>
          </cell>
          <cell r="ET329">
            <v>127</v>
          </cell>
        </row>
        <row r="330">
          <cell r="E330" t="str">
            <v>SHORT</v>
          </cell>
          <cell r="M330" t="str">
            <v>Conv</v>
          </cell>
          <cell r="N330" t="str">
            <v>SE</v>
          </cell>
          <cell r="W330" t="str">
            <v>Otimização</v>
          </cell>
          <cell r="AI330">
            <v>10</v>
          </cell>
          <cell r="EY330">
            <v>160</v>
          </cell>
        </row>
        <row r="331">
          <cell r="E331" t="str">
            <v>LONG</v>
          </cell>
          <cell r="M331" t="str">
            <v>Conv</v>
          </cell>
          <cell r="N331" t="str">
            <v>SE</v>
          </cell>
          <cell r="W331" t="str">
            <v>Otimização</v>
          </cell>
          <cell r="AD331">
            <v>15</v>
          </cell>
          <cell r="ET331">
            <v>127</v>
          </cell>
        </row>
        <row r="332">
          <cell r="E332" t="str">
            <v>LONG</v>
          </cell>
          <cell r="M332" t="str">
            <v>Conv</v>
          </cell>
          <cell r="N332" t="str">
            <v>SE</v>
          </cell>
          <cell r="W332" t="str">
            <v>Trading</v>
          </cell>
          <cell r="AI332">
            <v>2</v>
          </cell>
          <cell r="EY332">
            <v>160</v>
          </cell>
        </row>
        <row r="333">
          <cell r="E333" t="str">
            <v>SHORT</v>
          </cell>
          <cell r="M333" t="str">
            <v>Conv</v>
          </cell>
          <cell r="N333" t="str">
            <v>SE</v>
          </cell>
          <cell r="W333" t="str">
            <v>Trading</v>
          </cell>
          <cell r="AI333">
            <v>2</v>
          </cell>
          <cell r="EY333">
            <v>160</v>
          </cell>
        </row>
        <row r="334">
          <cell r="E334" t="str">
            <v>SHORT</v>
          </cell>
          <cell r="M334" t="str">
            <v>Conv</v>
          </cell>
          <cell r="N334" t="str">
            <v>SE</v>
          </cell>
          <cell r="W334" t="str">
            <v>Trading</v>
          </cell>
          <cell r="AJ334">
            <v>3</v>
          </cell>
          <cell r="AK334">
            <v>3</v>
          </cell>
          <cell r="AL334">
            <v>3</v>
          </cell>
          <cell r="AM334">
            <v>3</v>
          </cell>
          <cell r="AN334">
            <v>3</v>
          </cell>
          <cell r="AO334">
            <v>3</v>
          </cell>
          <cell r="AP334">
            <v>3</v>
          </cell>
          <cell r="AQ334">
            <v>3</v>
          </cell>
          <cell r="AR334">
            <v>3</v>
          </cell>
          <cell r="AS334">
            <v>3</v>
          </cell>
          <cell r="AT334">
            <v>3</v>
          </cell>
          <cell r="AU334">
            <v>3</v>
          </cell>
          <cell r="EZ334">
            <v>223.64262249879329</v>
          </cell>
          <cell r="FA334">
            <v>223.64262249879329</v>
          </cell>
          <cell r="FB334">
            <v>223.64262249879329</v>
          </cell>
          <cell r="FC334">
            <v>223.64262249879329</v>
          </cell>
          <cell r="FD334">
            <v>223.64262249879329</v>
          </cell>
          <cell r="FE334">
            <v>223.64262249879329</v>
          </cell>
          <cell r="FF334">
            <v>223.64262249879329</v>
          </cell>
          <cell r="FG334">
            <v>223.64262249879329</v>
          </cell>
          <cell r="FH334">
            <v>223.64262249879329</v>
          </cell>
          <cell r="FI334">
            <v>223.64262249879329</v>
          </cell>
          <cell r="FJ334">
            <v>223.64262249879329</v>
          </cell>
          <cell r="FK334">
            <v>223.64262249879329</v>
          </cell>
        </row>
        <row r="335">
          <cell r="E335" t="str">
            <v>SHORT</v>
          </cell>
          <cell r="M335" t="str">
            <v>Conv</v>
          </cell>
          <cell r="N335" t="str">
            <v>SE</v>
          </cell>
          <cell r="W335" t="str">
            <v>Otimização</v>
          </cell>
          <cell r="AF335">
            <v>7</v>
          </cell>
          <cell r="EV335">
            <v>156</v>
          </cell>
        </row>
        <row r="336">
          <cell r="E336" t="str">
            <v>LONG</v>
          </cell>
          <cell r="M336" t="str">
            <v>Conv</v>
          </cell>
          <cell r="N336" t="str">
            <v>SE</v>
          </cell>
          <cell r="W336" t="str">
            <v>Otimização</v>
          </cell>
          <cell r="AD336">
            <v>7</v>
          </cell>
          <cell r="ET336">
            <v>120</v>
          </cell>
        </row>
        <row r="337">
          <cell r="E337" t="str">
            <v>LONG</v>
          </cell>
          <cell r="M337" t="str">
            <v>Conv</v>
          </cell>
          <cell r="N337" t="str">
            <v>SE</v>
          </cell>
          <cell r="W337" t="str">
            <v>Otimização</v>
          </cell>
          <cell r="AD337">
            <v>1</v>
          </cell>
          <cell r="ET337">
            <v>120</v>
          </cell>
        </row>
        <row r="338">
          <cell r="E338" t="str">
            <v>LONG</v>
          </cell>
          <cell r="M338" t="str">
            <v>Conv</v>
          </cell>
          <cell r="N338" t="str">
            <v>SE</v>
          </cell>
          <cell r="W338" t="str">
            <v>Otimização</v>
          </cell>
          <cell r="AD338">
            <v>2</v>
          </cell>
          <cell r="ET338">
            <v>120</v>
          </cell>
        </row>
        <row r="339">
          <cell r="E339" t="str">
            <v>SHORT</v>
          </cell>
          <cell r="M339" t="str">
            <v>Conv</v>
          </cell>
          <cell r="N339" t="str">
            <v>SE</v>
          </cell>
          <cell r="W339" t="str">
            <v>Otimização</v>
          </cell>
          <cell r="AF339">
            <v>3</v>
          </cell>
          <cell r="EV339">
            <v>156</v>
          </cell>
        </row>
        <row r="340">
          <cell r="E340" t="str">
            <v>SHORT</v>
          </cell>
          <cell r="M340" t="str">
            <v>i1</v>
          </cell>
          <cell r="N340" t="str">
            <v>SE</v>
          </cell>
          <cell r="W340" t="str">
            <v>Balanço</v>
          </cell>
          <cell r="Z340">
            <v>3</v>
          </cell>
          <cell r="EP340">
            <v>255.7</v>
          </cell>
        </row>
        <row r="341">
          <cell r="E341" t="str">
            <v>SHORT</v>
          </cell>
          <cell r="M341" t="str">
            <v>i5</v>
          </cell>
          <cell r="N341" t="str">
            <v>SE</v>
          </cell>
          <cell r="W341" t="str">
            <v>Balanço</v>
          </cell>
          <cell r="Z341">
            <v>10</v>
          </cell>
          <cell r="EP341">
            <v>99.2</v>
          </cell>
        </row>
        <row r="342">
          <cell r="E342" t="str">
            <v>SHORT</v>
          </cell>
          <cell r="M342" t="str">
            <v>i5</v>
          </cell>
          <cell r="N342" t="str">
            <v>SE</v>
          </cell>
          <cell r="W342" t="str">
            <v>Balanço</v>
          </cell>
          <cell r="Z342">
            <v>10</v>
          </cell>
          <cell r="EP342">
            <v>98.7</v>
          </cell>
        </row>
        <row r="343">
          <cell r="E343" t="str">
            <v>SHORT</v>
          </cell>
          <cell r="M343" t="str">
            <v>i5</v>
          </cell>
          <cell r="N343" t="str">
            <v>SE</v>
          </cell>
          <cell r="W343" t="str">
            <v>Balanço</v>
          </cell>
          <cell r="Z343">
            <v>2</v>
          </cell>
          <cell r="EP343">
            <v>100.7</v>
          </cell>
        </row>
        <row r="344">
          <cell r="E344" t="str">
            <v>SHORT</v>
          </cell>
          <cell r="M344" t="str">
            <v>i5</v>
          </cell>
          <cell r="N344" t="str">
            <v>SE</v>
          </cell>
          <cell r="W344" t="str">
            <v>Balanço</v>
          </cell>
          <cell r="Z344">
            <v>15</v>
          </cell>
          <cell r="EP344">
            <v>99.7</v>
          </cell>
        </row>
        <row r="345">
          <cell r="E345" t="str">
            <v>SHORT</v>
          </cell>
          <cell r="M345" t="str">
            <v>Conv</v>
          </cell>
          <cell r="N345" t="str">
            <v>SE</v>
          </cell>
          <cell r="W345" t="str">
            <v>Trading</v>
          </cell>
          <cell r="AJ345">
            <v>9.1666670000000003</v>
          </cell>
          <cell r="AK345">
            <v>9.1666670000000003</v>
          </cell>
          <cell r="AL345">
            <v>9.1666670000000003</v>
          </cell>
          <cell r="EZ345">
            <v>214.95918485220699</v>
          </cell>
          <cell r="FA345">
            <v>214.95918485220699</v>
          </cell>
          <cell r="FB345">
            <v>214.95918485220699</v>
          </cell>
        </row>
        <row r="346">
          <cell r="E346" t="str">
            <v>LONG</v>
          </cell>
          <cell r="M346" t="str">
            <v>Conv</v>
          </cell>
          <cell r="N346" t="str">
            <v>SE</v>
          </cell>
          <cell r="W346" t="str">
            <v>Trading</v>
          </cell>
          <cell r="AM346">
            <v>3</v>
          </cell>
          <cell r="AN346">
            <v>3</v>
          </cell>
          <cell r="AO346">
            <v>3</v>
          </cell>
          <cell r="AP346">
            <v>3</v>
          </cell>
          <cell r="AQ346">
            <v>3</v>
          </cell>
          <cell r="AR346">
            <v>3</v>
          </cell>
          <cell r="AS346">
            <v>3</v>
          </cell>
          <cell r="AT346">
            <v>3</v>
          </cell>
          <cell r="AU346">
            <v>3</v>
          </cell>
          <cell r="FC346">
            <v>217.00641518413278</v>
          </cell>
          <cell r="FD346">
            <v>217.00641518413278</v>
          </cell>
          <cell r="FE346">
            <v>217.00641518413278</v>
          </cell>
          <cell r="FF346">
            <v>217.00641518413278</v>
          </cell>
          <cell r="FG346">
            <v>217.00641518413278</v>
          </cell>
          <cell r="FH346">
            <v>217.00641518413278</v>
          </cell>
          <cell r="FI346">
            <v>217.00641518413278</v>
          </cell>
          <cell r="FJ346">
            <v>217.00641518413278</v>
          </cell>
          <cell r="FK346">
            <v>217.00641518413278</v>
          </cell>
        </row>
        <row r="347">
          <cell r="E347" t="str">
            <v>SHORT</v>
          </cell>
          <cell r="M347" t="str">
            <v>i1</v>
          </cell>
          <cell r="N347" t="str">
            <v>SE</v>
          </cell>
          <cell r="W347" t="str">
            <v>Balanço</v>
          </cell>
          <cell r="Z347">
            <v>1</v>
          </cell>
          <cell r="EP347">
            <v>253.7</v>
          </cell>
        </row>
        <row r="348">
          <cell r="E348" t="str">
            <v>SHORT</v>
          </cell>
          <cell r="M348" t="str">
            <v>i1</v>
          </cell>
          <cell r="N348" t="str">
            <v>SE</v>
          </cell>
          <cell r="W348" t="str">
            <v>Balanço</v>
          </cell>
          <cell r="Z348">
            <v>3</v>
          </cell>
          <cell r="EP348">
            <v>253.7</v>
          </cell>
        </row>
        <row r="349">
          <cell r="E349" t="str">
            <v>SHORT</v>
          </cell>
          <cell r="M349" t="str">
            <v>i1</v>
          </cell>
          <cell r="N349" t="str">
            <v>SE</v>
          </cell>
          <cell r="W349" t="str">
            <v>Balanço</v>
          </cell>
          <cell r="Z349">
            <v>1</v>
          </cell>
          <cell r="EP349">
            <v>253.7</v>
          </cell>
        </row>
        <row r="350">
          <cell r="E350" t="str">
            <v>SHORT</v>
          </cell>
          <cell r="M350" t="str">
            <v>i1</v>
          </cell>
          <cell r="N350" t="str">
            <v>SE</v>
          </cell>
          <cell r="W350" t="str">
            <v>Balanço</v>
          </cell>
          <cell r="Z350">
            <v>1</v>
          </cell>
          <cell r="EP350">
            <v>253.7</v>
          </cell>
        </row>
        <row r="351">
          <cell r="E351" t="str">
            <v>SHORT</v>
          </cell>
          <cell r="M351" t="str">
            <v>i1</v>
          </cell>
          <cell r="N351" t="str">
            <v>SE</v>
          </cell>
          <cell r="W351" t="str">
            <v>Balanço</v>
          </cell>
          <cell r="Z351">
            <v>1</v>
          </cell>
          <cell r="EP351">
            <v>253.7</v>
          </cell>
        </row>
        <row r="352">
          <cell r="E352" t="str">
            <v>SHORT</v>
          </cell>
          <cell r="M352" t="str">
            <v>i5</v>
          </cell>
          <cell r="N352" t="str">
            <v>SE</v>
          </cell>
          <cell r="W352" t="str">
            <v>Balanço</v>
          </cell>
          <cell r="Z352">
            <v>1</v>
          </cell>
          <cell r="EP352">
            <v>96.7</v>
          </cell>
        </row>
        <row r="353">
          <cell r="E353" t="str">
            <v>SHORT</v>
          </cell>
          <cell r="M353" t="str">
            <v>i5</v>
          </cell>
          <cell r="N353" t="str">
            <v>SE</v>
          </cell>
          <cell r="W353" t="str">
            <v>Balanço</v>
          </cell>
          <cell r="Z353">
            <v>2</v>
          </cell>
          <cell r="EP353">
            <v>96.7</v>
          </cell>
        </row>
        <row r="354">
          <cell r="E354" t="str">
            <v>SHORT</v>
          </cell>
          <cell r="M354" t="str">
            <v>i5</v>
          </cell>
          <cell r="N354" t="str">
            <v>SE</v>
          </cell>
          <cell r="W354" t="str">
            <v>Balanço</v>
          </cell>
          <cell r="Z354">
            <v>2</v>
          </cell>
          <cell r="EP354">
            <v>96.7</v>
          </cell>
        </row>
        <row r="355">
          <cell r="E355" t="str">
            <v>SHORT</v>
          </cell>
          <cell r="M355" t="str">
            <v>i5</v>
          </cell>
          <cell r="N355" t="str">
            <v>SE</v>
          </cell>
          <cell r="W355" t="str">
            <v>Balanço</v>
          </cell>
          <cell r="Z355">
            <v>3</v>
          </cell>
          <cell r="EP355">
            <v>96.7</v>
          </cell>
        </row>
        <row r="356">
          <cell r="E356" t="str">
            <v>SHORT</v>
          </cell>
          <cell r="M356" t="str">
            <v>i1</v>
          </cell>
          <cell r="N356" t="str">
            <v>SE</v>
          </cell>
          <cell r="W356" t="str">
            <v>Balanço</v>
          </cell>
          <cell r="Z356">
            <v>2</v>
          </cell>
          <cell r="EP356">
            <v>254.2</v>
          </cell>
        </row>
        <row r="357">
          <cell r="E357" t="str">
            <v>SHORT</v>
          </cell>
          <cell r="M357" t="str">
            <v>i5</v>
          </cell>
          <cell r="N357" t="str">
            <v>SE</v>
          </cell>
          <cell r="W357" t="str">
            <v>Balanço</v>
          </cell>
          <cell r="Z357">
            <v>2</v>
          </cell>
          <cell r="EP357">
            <v>96.7</v>
          </cell>
        </row>
        <row r="358">
          <cell r="E358" t="str">
            <v>SHORT</v>
          </cell>
          <cell r="M358" t="str">
            <v>Conv</v>
          </cell>
          <cell r="N358" t="str">
            <v>SE</v>
          </cell>
          <cell r="W358" t="str">
            <v>Trading</v>
          </cell>
          <cell r="AB358">
            <v>5</v>
          </cell>
          <cell r="ER358">
            <v>65</v>
          </cell>
        </row>
        <row r="359">
          <cell r="E359" t="str">
            <v>SHORT</v>
          </cell>
          <cell r="M359" t="str">
            <v>Conv</v>
          </cell>
          <cell r="N359" t="str">
            <v>SE</v>
          </cell>
          <cell r="W359" t="str">
            <v>Trading</v>
          </cell>
          <cell r="AB359">
            <v>5</v>
          </cell>
          <cell r="ER359">
            <v>65</v>
          </cell>
        </row>
        <row r="360">
          <cell r="E360" t="str">
            <v>SHORT</v>
          </cell>
          <cell r="M360" t="str">
            <v>i5</v>
          </cell>
          <cell r="N360" t="str">
            <v>SE</v>
          </cell>
          <cell r="W360" t="str">
            <v>Balanço</v>
          </cell>
          <cell r="Z360">
            <v>10</v>
          </cell>
          <cell r="EP360">
            <v>96.7</v>
          </cell>
        </row>
        <row r="361">
          <cell r="E361" t="str">
            <v>SHORT</v>
          </cell>
          <cell r="M361" t="str">
            <v>Conv</v>
          </cell>
          <cell r="N361" t="str">
            <v>SE</v>
          </cell>
          <cell r="W361" t="str">
            <v>Trading</v>
          </cell>
          <cell r="AG361">
            <v>2</v>
          </cell>
          <cell r="AH361">
            <v>2</v>
          </cell>
          <cell r="AI361">
            <v>2</v>
          </cell>
          <cell r="EW361">
            <v>161</v>
          </cell>
          <cell r="EX361">
            <v>161</v>
          </cell>
          <cell r="EY361">
            <v>161</v>
          </cell>
        </row>
        <row r="362">
          <cell r="E362" t="str">
            <v>SHORT</v>
          </cell>
          <cell r="M362" t="str">
            <v>Conv</v>
          </cell>
          <cell r="N362" t="str">
            <v>SE</v>
          </cell>
          <cell r="W362" t="str">
            <v>Trading</v>
          </cell>
          <cell r="AB362">
            <v>17</v>
          </cell>
          <cell r="ER362">
            <v>66</v>
          </cell>
        </row>
        <row r="363">
          <cell r="E363" t="str">
            <v>SHORT</v>
          </cell>
          <cell r="M363" t="str">
            <v>Conv</v>
          </cell>
          <cell r="N363" t="str">
            <v>SE</v>
          </cell>
          <cell r="W363" t="str">
            <v>Trading</v>
          </cell>
          <cell r="AG363">
            <v>3</v>
          </cell>
          <cell r="AH363">
            <v>3</v>
          </cell>
          <cell r="AI363">
            <v>3</v>
          </cell>
          <cell r="EW363">
            <v>160</v>
          </cell>
          <cell r="EX363">
            <v>160</v>
          </cell>
          <cell r="EY363">
            <v>160</v>
          </cell>
        </row>
        <row r="364">
          <cell r="E364" t="str">
            <v>SHORT</v>
          </cell>
          <cell r="M364" t="str">
            <v>Conv</v>
          </cell>
          <cell r="N364" t="str">
            <v>SE</v>
          </cell>
          <cell r="W364" t="str">
            <v>Trading</v>
          </cell>
          <cell r="AB364">
            <v>15</v>
          </cell>
          <cell r="ER364">
            <v>65</v>
          </cell>
        </row>
        <row r="365">
          <cell r="E365" t="str">
            <v>SHORT</v>
          </cell>
          <cell r="M365" t="str">
            <v>i1</v>
          </cell>
          <cell r="N365" t="str">
            <v>SE</v>
          </cell>
          <cell r="W365" t="str">
            <v>Balanço</v>
          </cell>
          <cell r="Z365">
            <v>1.24</v>
          </cell>
          <cell r="EP365">
            <v>253.7</v>
          </cell>
        </row>
        <row r="366">
          <cell r="E366" t="str">
            <v>SHORT</v>
          </cell>
          <cell r="M366" t="str">
            <v>i1</v>
          </cell>
          <cell r="N366" t="str">
            <v>SE</v>
          </cell>
          <cell r="W366" t="str">
            <v>Balanço</v>
          </cell>
          <cell r="Z366">
            <v>0.3</v>
          </cell>
          <cell r="EP366">
            <v>256.7</v>
          </cell>
        </row>
        <row r="367">
          <cell r="E367" t="str">
            <v>SHORT</v>
          </cell>
          <cell r="M367" t="str">
            <v>i1</v>
          </cell>
          <cell r="N367" t="str">
            <v>SE</v>
          </cell>
          <cell r="W367" t="str">
            <v>Balanço</v>
          </cell>
          <cell r="Z367">
            <v>1</v>
          </cell>
          <cell r="EP367">
            <v>253.7</v>
          </cell>
        </row>
        <row r="368">
          <cell r="E368" t="str">
            <v>SHORT</v>
          </cell>
          <cell r="M368" t="str">
            <v>i1</v>
          </cell>
          <cell r="N368" t="str">
            <v>SE</v>
          </cell>
          <cell r="W368" t="str">
            <v>Balanço</v>
          </cell>
          <cell r="Z368">
            <v>2.8</v>
          </cell>
          <cell r="EP368">
            <v>253.7</v>
          </cell>
        </row>
        <row r="369">
          <cell r="E369" t="str">
            <v>SHORT</v>
          </cell>
          <cell r="M369" t="str">
            <v>i5</v>
          </cell>
          <cell r="N369" t="str">
            <v>SE</v>
          </cell>
          <cell r="W369" t="str">
            <v>Balanço</v>
          </cell>
          <cell r="Z369">
            <v>2</v>
          </cell>
          <cell r="EP369">
            <v>95.7</v>
          </cell>
        </row>
        <row r="370">
          <cell r="E370" t="str">
            <v>SHORT</v>
          </cell>
          <cell r="M370" t="str">
            <v>i5</v>
          </cell>
          <cell r="N370" t="str">
            <v>SE</v>
          </cell>
          <cell r="W370" t="str">
            <v>Balanço</v>
          </cell>
          <cell r="Z370">
            <v>2</v>
          </cell>
          <cell r="EP370">
            <v>95.7</v>
          </cell>
        </row>
        <row r="371">
          <cell r="E371" t="str">
            <v>SHORT</v>
          </cell>
          <cell r="M371" t="str">
            <v>i1</v>
          </cell>
          <cell r="N371" t="str">
            <v>SE</v>
          </cell>
          <cell r="W371" t="str">
            <v>Balanço</v>
          </cell>
          <cell r="Z371">
            <v>0.2</v>
          </cell>
          <cell r="EP371">
            <v>253.7</v>
          </cell>
        </row>
        <row r="372">
          <cell r="E372" t="str">
            <v>SHORT</v>
          </cell>
          <cell r="M372" t="str">
            <v>i5</v>
          </cell>
          <cell r="N372" t="str">
            <v>SE</v>
          </cell>
          <cell r="W372" t="str">
            <v>Balanço</v>
          </cell>
          <cell r="Z372">
            <v>1.9</v>
          </cell>
          <cell r="EP372">
            <v>95.7</v>
          </cell>
        </row>
        <row r="373">
          <cell r="E373" t="str">
            <v>SHORT</v>
          </cell>
          <cell r="M373" t="str">
            <v>i5</v>
          </cell>
          <cell r="N373" t="str">
            <v>SE</v>
          </cell>
          <cell r="W373" t="str">
            <v>Balanço</v>
          </cell>
          <cell r="Z373">
            <v>0.1</v>
          </cell>
          <cell r="EP373">
            <v>95.7</v>
          </cell>
        </row>
        <row r="374">
          <cell r="E374" t="str">
            <v>SHORT</v>
          </cell>
          <cell r="M374" t="str">
            <v>i5</v>
          </cell>
          <cell r="N374" t="str">
            <v>SE</v>
          </cell>
          <cell r="W374" t="str">
            <v>Balanço</v>
          </cell>
          <cell r="Z374">
            <v>4</v>
          </cell>
          <cell r="EP374">
            <v>95.7</v>
          </cell>
        </row>
        <row r="375">
          <cell r="E375" t="str">
            <v>SHORT</v>
          </cell>
          <cell r="M375" t="str">
            <v>i1</v>
          </cell>
          <cell r="N375" t="str">
            <v>SE</v>
          </cell>
          <cell r="W375" t="str">
            <v>Balanço</v>
          </cell>
          <cell r="Z375">
            <v>0.5</v>
          </cell>
          <cell r="EP375">
            <v>256.7</v>
          </cell>
        </row>
        <row r="376">
          <cell r="E376" t="str">
            <v>SHORT</v>
          </cell>
          <cell r="M376" t="str">
            <v>Conv</v>
          </cell>
          <cell r="N376" t="str">
            <v>SE</v>
          </cell>
          <cell r="W376" t="str">
            <v>Trading</v>
          </cell>
          <cell r="AG376">
            <v>5</v>
          </cell>
          <cell r="AH376">
            <v>5</v>
          </cell>
          <cell r="AI376">
            <v>5</v>
          </cell>
          <cell r="EW376">
            <v>143</v>
          </cell>
          <cell r="EX376">
            <v>143</v>
          </cell>
          <cell r="EY376">
            <v>143</v>
          </cell>
        </row>
        <row r="377">
          <cell r="E377" t="str">
            <v>SHORT</v>
          </cell>
          <cell r="M377" t="str">
            <v>Conv</v>
          </cell>
          <cell r="N377" t="str">
            <v>SE</v>
          </cell>
          <cell r="W377" t="str">
            <v>Trading</v>
          </cell>
          <cell r="AF377">
            <v>5</v>
          </cell>
          <cell r="EV377">
            <v>125</v>
          </cell>
        </row>
        <row r="378">
          <cell r="E378" t="str">
            <v>SHORT</v>
          </cell>
          <cell r="M378" t="str">
            <v>Conv</v>
          </cell>
          <cell r="N378" t="str">
            <v>SE</v>
          </cell>
          <cell r="W378" t="str">
            <v>Trading</v>
          </cell>
          <cell r="AI378">
            <v>10</v>
          </cell>
          <cell r="EY378">
            <v>138</v>
          </cell>
        </row>
        <row r="379">
          <cell r="E379" t="str">
            <v>SHORT</v>
          </cell>
          <cell r="M379" t="str">
            <v>Conv</v>
          </cell>
          <cell r="N379" t="str">
            <v>SE</v>
          </cell>
          <cell r="W379" t="str">
            <v>Trading</v>
          </cell>
          <cell r="AI379">
            <v>2.5</v>
          </cell>
          <cell r="EY379">
            <v>138</v>
          </cell>
        </row>
        <row r="380">
          <cell r="E380" t="str">
            <v>SHORT</v>
          </cell>
          <cell r="M380" t="str">
            <v>Conv</v>
          </cell>
          <cell r="N380" t="str">
            <v>SE</v>
          </cell>
          <cell r="W380" t="str">
            <v>Trading</v>
          </cell>
          <cell r="AF380">
            <v>5</v>
          </cell>
          <cell r="EV380">
            <v>125</v>
          </cell>
        </row>
        <row r="381">
          <cell r="E381" t="str">
            <v>SHORT</v>
          </cell>
          <cell r="M381" t="str">
            <v>Conv</v>
          </cell>
          <cell r="N381" t="str">
            <v>SE</v>
          </cell>
          <cell r="W381" t="str">
            <v>Trading</v>
          </cell>
          <cell r="AJ381">
            <v>2</v>
          </cell>
          <cell r="AK381">
            <v>2</v>
          </cell>
          <cell r="AL381">
            <v>2</v>
          </cell>
          <cell r="EZ381">
            <v>201.65218769468942</v>
          </cell>
          <cell r="FA381">
            <v>201.65218769468942</v>
          </cell>
          <cell r="FB381">
            <v>201.65218769468942</v>
          </cell>
        </row>
        <row r="382">
          <cell r="E382" t="str">
            <v>LONG</v>
          </cell>
          <cell r="M382" t="str">
            <v>Conv</v>
          </cell>
          <cell r="N382" t="str">
            <v>SE</v>
          </cell>
          <cell r="W382" t="str">
            <v>Trading</v>
          </cell>
          <cell r="AD382">
            <v>3</v>
          </cell>
          <cell r="ET382">
            <v>104</v>
          </cell>
        </row>
        <row r="383">
          <cell r="E383" t="str">
            <v>SHORT</v>
          </cell>
          <cell r="M383" t="str">
            <v>Conv</v>
          </cell>
          <cell r="N383" t="str">
            <v>SE</v>
          </cell>
          <cell r="W383" t="str">
            <v>Trading</v>
          </cell>
          <cell r="AF383">
            <v>10</v>
          </cell>
          <cell r="EV383">
            <v>136</v>
          </cell>
        </row>
        <row r="384">
          <cell r="E384" t="str">
            <v>SHORT</v>
          </cell>
          <cell r="M384" t="str">
            <v>Conv</v>
          </cell>
          <cell r="N384" t="str">
            <v>SE</v>
          </cell>
          <cell r="W384" t="str">
            <v>Trading</v>
          </cell>
          <cell r="AD384">
            <v>5</v>
          </cell>
          <cell r="ET384">
            <v>105</v>
          </cell>
        </row>
        <row r="385">
          <cell r="E385" t="str">
            <v>LONG</v>
          </cell>
          <cell r="M385" t="str">
            <v>Conv</v>
          </cell>
          <cell r="N385" t="str">
            <v>SE</v>
          </cell>
          <cell r="W385" t="str">
            <v>Trading</v>
          </cell>
          <cell r="AD385">
            <v>5</v>
          </cell>
          <cell r="ET385">
            <v>104</v>
          </cell>
        </row>
        <row r="386">
          <cell r="E386" t="str">
            <v>LONG</v>
          </cell>
          <cell r="M386" t="str">
            <v>Conv</v>
          </cell>
          <cell r="N386" t="str">
            <v>SE</v>
          </cell>
          <cell r="W386" t="str">
            <v>Trading</v>
          </cell>
          <cell r="AD386">
            <v>10</v>
          </cell>
          <cell r="ET386">
            <v>104</v>
          </cell>
        </row>
        <row r="387">
          <cell r="E387" t="str">
            <v>LONG</v>
          </cell>
          <cell r="M387" t="str">
            <v>Conv</v>
          </cell>
          <cell r="N387" t="str">
            <v>SE</v>
          </cell>
          <cell r="W387" t="str">
            <v>Trading</v>
          </cell>
          <cell r="AD387">
            <v>2</v>
          </cell>
          <cell r="ET387">
            <v>104</v>
          </cell>
        </row>
        <row r="388">
          <cell r="E388" t="str">
            <v>SHORT</v>
          </cell>
          <cell r="M388" t="str">
            <v>Conv</v>
          </cell>
          <cell r="N388" t="str">
            <v>SE</v>
          </cell>
          <cell r="W388" t="str">
            <v>Trading</v>
          </cell>
          <cell r="AF388">
            <v>2</v>
          </cell>
          <cell r="EV388">
            <v>140</v>
          </cell>
        </row>
        <row r="389">
          <cell r="E389" t="str">
            <v>SHORT</v>
          </cell>
          <cell r="M389" t="str">
            <v>Conv</v>
          </cell>
          <cell r="N389" t="str">
            <v>SE</v>
          </cell>
          <cell r="W389" t="str">
            <v>Trading</v>
          </cell>
          <cell r="AC389">
            <v>2</v>
          </cell>
          <cell r="ES389">
            <v>75</v>
          </cell>
        </row>
        <row r="390">
          <cell r="E390" t="str">
            <v>SHORT</v>
          </cell>
          <cell r="M390" t="str">
            <v>Conv</v>
          </cell>
          <cell r="N390" t="str">
            <v>SE</v>
          </cell>
          <cell r="W390" t="str">
            <v>Trading</v>
          </cell>
          <cell r="AC390">
            <v>4</v>
          </cell>
          <cell r="ES390">
            <v>75</v>
          </cell>
        </row>
        <row r="391">
          <cell r="E391" t="str">
            <v>SHORT</v>
          </cell>
          <cell r="M391" t="str">
            <v>Conv</v>
          </cell>
          <cell r="N391" t="str">
            <v>SE</v>
          </cell>
          <cell r="W391" t="str">
            <v>Trading</v>
          </cell>
          <cell r="AF391">
            <v>5</v>
          </cell>
          <cell r="EV391">
            <v>125</v>
          </cell>
        </row>
        <row r="392">
          <cell r="E392" t="str">
            <v>SHORT</v>
          </cell>
          <cell r="M392" t="str">
            <v>Conv</v>
          </cell>
          <cell r="N392" t="str">
            <v>SE</v>
          </cell>
          <cell r="W392" t="str">
            <v>Trading</v>
          </cell>
          <cell r="AC392">
            <v>2</v>
          </cell>
          <cell r="ES392">
            <v>75</v>
          </cell>
        </row>
        <row r="393">
          <cell r="E393" t="str">
            <v>SHORT</v>
          </cell>
          <cell r="M393" t="str">
            <v>Conv</v>
          </cell>
          <cell r="N393" t="str">
            <v>SE</v>
          </cell>
          <cell r="W393" t="str">
            <v>Trading</v>
          </cell>
          <cell r="AC393">
            <v>10</v>
          </cell>
          <cell r="ES393">
            <v>75</v>
          </cell>
        </row>
        <row r="394">
          <cell r="E394" t="str">
            <v>SHORT</v>
          </cell>
          <cell r="M394" t="str">
            <v>Conv</v>
          </cell>
          <cell r="N394" t="str">
            <v>SE</v>
          </cell>
          <cell r="W394" t="str">
            <v>Trading</v>
          </cell>
          <cell r="AC394">
            <v>2</v>
          </cell>
          <cell r="ES394">
            <v>75</v>
          </cell>
        </row>
        <row r="395">
          <cell r="E395" t="str">
            <v>SHORT</v>
          </cell>
          <cell r="M395" t="str">
            <v>i5</v>
          </cell>
          <cell r="N395" t="str">
            <v>SE</v>
          </cell>
          <cell r="W395" t="str">
            <v>Balanço</v>
          </cell>
          <cell r="AA395">
            <v>10</v>
          </cell>
          <cell r="EQ395">
            <v>95.7</v>
          </cell>
        </row>
        <row r="396">
          <cell r="E396" t="str">
            <v>SHORT</v>
          </cell>
          <cell r="M396" t="str">
            <v>i5</v>
          </cell>
          <cell r="N396" t="str">
            <v>SE</v>
          </cell>
          <cell r="W396" t="str">
            <v>Balanço</v>
          </cell>
          <cell r="AA396">
            <v>5</v>
          </cell>
          <cell r="EQ396">
            <v>95.7</v>
          </cell>
        </row>
        <row r="397">
          <cell r="E397" t="str">
            <v>LONG</v>
          </cell>
          <cell r="M397" t="str">
            <v>Conv</v>
          </cell>
          <cell r="N397" t="str">
            <v>SE</v>
          </cell>
          <cell r="W397" t="str">
            <v>Trading</v>
          </cell>
          <cell r="AC397">
            <v>2</v>
          </cell>
          <cell r="ES397">
            <v>77</v>
          </cell>
        </row>
        <row r="398">
          <cell r="E398" t="str">
            <v>LONG</v>
          </cell>
          <cell r="M398" t="str">
            <v>Conv</v>
          </cell>
          <cell r="N398" t="str">
            <v>SE</v>
          </cell>
          <cell r="W398" t="str">
            <v>Trading</v>
          </cell>
          <cell r="AC398">
            <v>3</v>
          </cell>
          <cell r="ES398">
            <v>77</v>
          </cell>
        </row>
        <row r="399">
          <cell r="E399" t="str">
            <v>SHORT</v>
          </cell>
          <cell r="M399" t="str">
            <v>i5</v>
          </cell>
          <cell r="N399" t="str">
            <v>SE</v>
          </cell>
          <cell r="W399" t="str">
            <v>Balanço</v>
          </cell>
          <cell r="AA399">
            <v>2.5</v>
          </cell>
          <cell r="EQ399">
            <v>95.7</v>
          </cell>
        </row>
        <row r="400">
          <cell r="E400" t="str">
            <v>LONG</v>
          </cell>
          <cell r="M400" t="str">
            <v>Conv</v>
          </cell>
          <cell r="N400" t="str">
            <v>SE</v>
          </cell>
          <cell r="W400" t="str">
            <v>Trading</v>
          </cell>
          <cell r="AB400">
            <v>3</v>
          </cell>
          <cell r="ER400">
            <v>59</v>
          </cell>
        </row>
        <row r="401">
          <cell r="E401" t="str">
            <v>LONG</v>
          </cell>
          <cell r="M401" t="str">
            <v>Conv</v>
          </cell>
          <cell r="N401" t="str">
            <v>SE</v>
          </cell>
          <cell r="W401" t="str">
            <v>Trading</v>
          </cell>
          <cell r="AC401">
            <v>5</v>
          </cell>
          <cell r="ES401">
            <v>80</v>
          </cell>
        </row>
        <row r="402">
          <cell r="E402" t="str">
            <v>LONG</v>
          </cell>
          <cell r="M402" t="str">
            <v>Conv</v>
          </cell>
          <cell r="N402" t="str">
            <v>SE</v>
          </cell>
          <cell r="W402" t="str">
            <v>Trading</v>
          </cell>
          <cell r="AB402">
            <v>5</v>
          </cell>
          <cell r="ER402">
            <v>59.5</v>
          </cell>
        </row>
        <row r="403">
          <cell r="E403" t="str">
            <v>SHORT</v>
          </cell>
          <cell r="M403" t="str">
            <v>i1</v>
          </cell>
          <cell r="N403" t="str">
            <v>SE</v>
          </cell>
          <cell r="W403" t="str">
            <v>Balanço</v>
          </cell>
          <cell r="AA403">
            <v>4</v>
          </cell>
          <cell r="EQ403">
            <v>250.7</v>
          </cell>
        </row>
        <row r="404">
          <cell r="E404" t="str">
            <v>LONG</v>
          </cell>
          <cell r="M404" t="str">
            <v>Conv</v>
          </cell>
          <cell r="N404" t="str">
            <v>SE</v>
          </cell>
          <cell r="W404" t="str">
            <v>Trading</v>
          </cell>
          <cell r="AB404">
            <v>15</v>
          </cell>
          <cell r="ER404">
            <v>59.5</v>
          </cell>
        </row>
        <row r="405">
          <cell r="E405" t="str">
            <v>LONG</v>
          </cell>
          <cell r="M405" t="str">
            <v>Conv</v>
          </cell>
          <cell r="N405" t="str">
            <v>SE</v>
          </cell>
          <cell r="W405" t="str">
            <v>Trading</v>
          </cell>
          <cell r="AB405">
            <v>5</v>
          </cell>
          <cell r="ER405">
            <v>59</v>
          </cell>
        </row>
        <row r="406">
          <cell r="E406" t="str">
            <v>LONG</v>
          </cell>
          <cell r="M406" t="str">
            <v>Conv</v>
          </cell>
          <cell r="N406" t="str">
            <v>SE</v>
          </cell>
          <cell r="W406" t="str">
            <v>Trading</v>
          </cell>
          <cell r="AD406">
            <v>10</v>
          </cell>
          <cell r="ET406">
            <v>109</v>
          </cell>
        </row>
        <row r="407">
          <cell r="E407" t="str">
            <v>LONG</v>
          </cell>
          <cell r="M407" t="str">
            <v>Conv</v>
          </cell>
          <cell r="N407" t="str">
            <v>SE</v>
          </cell>
          <cell r="W407" t="str">
            <v>Trading</v>
          </cell>
          <cell r="AD407">
            <v>2</v>
          </cell>
          <cell r="ET407">
            <v>109</v>
          </cell>
        </row>
        <row r="408">
          <cell r="E408" t="str">
            <v>LONG</v>
          </cell>
          <cell r="M408" t="str">
            <v>Conv</v>
          </cell>
          <cell r="N408" t="str">
            <v>SE</v>
          </cell>
          <cell r="W408" t="str">
            <v>Trading</v>
          </cell>
          <cell r="AC408">
            <v>5</v>
          </cell>
          <cell r="ES408">
            <v>81</v>
          </cell>
        </row>
        <row r="409">
          <cell r="E409" t="str">
            <v>LONG</v>
          </cell>
          <cell r="M409" t="str">
            <v>Conv</v>
          </cell>
          <cell r="N409" t="str">
            <v>SE</v>
          </cell>
          <cell r="W409" t="str">
            <v>Trading</v>
          </cell>
          <cell r="AC409">
            <v>5</v>
          </cell>
          <cell r="ES409">
            <v>81</v>
          </cell>
        </row>
        <row r="410">
          <cell r="E410" t="str">
            <v>LONG</v>
          </cell>
          <cell r="M410" t="str">
            <v>Conv</v>
          </cell>
          <cell r="N410" t="str">
            <v>SE</v>
          </cell>
          <cell r="W410" t="str">
            <v>Trading</v>
          </cell>
          <cell r="AE410">
            <v>2</v>
          </cell>
          <cell r="EU410">
            <v>124</v>
          </cell>
        </row>
        <row r="411">
          <cell r="E411" t="str">
            <v>LONG</v>
          </cell>
          <cell r="M411" t="str">
            <v>Conv</v>
          </cell>
          <cell r="N411" t="str">
            <v>SE</v>
          </cell>
          <cell r="W411" t="str">
            <v>Trading</v>
          </cell>
          <cell r="AE411">
            <v>5</v>
          </cell>
          <cell r="EU411">
            <v>130</v>
          </cell>
        </row>
        <row r="412">
          <cell r="E412" t="str">
            <v>LONG</v>
          </cell>
          <cell r="M412" t="str">
            <v>Conv</v>
          </cell>
          <cell r="N412" t="str">
            <v>SE</v>
          </cell>
          <cell r="W412" t="str">
            <v>Trading</v>
          </cell>
          <cell r="AB412">
            <v>5.84</v>
          </cell>
          <cell r="AC412">
            <v>5.84</v>
          </cell>
          <cell r="AD412">
            <v>5.84</v>
          </cell>
          <cell r="AE412">
            <v>5.84</v>
          </cell>
          <cell r="AF412">
            <v>5.84</v>
          </cell>
          <cell r="AG412">
            <v>5.84</v>
          </cell>
          <cell r="AH412">
            <v>5.84</v>
          </cell>
          <cell r="AI412">
            <v>5.84</v>
          </cell>
          <cell r="ER412">
            <v>55.7</v>
          </cell>
          <cell r="ES412">
            <v>55.71</v>
          </cell>
          <cell r="ET412">
            <v>66.319999999999993</v>
          </cell>
          <cell r="EU412">
            <v>76.900000000000006</v>
          </cell>
          <cell r="EV412">
            <v>56.08</v>
          </cell>
          <cell r="EW412">
            <v>55.7</v>
          </cell>
          <cell r="EX412">
            <v>55.7</v>
          </cell>
          <cell r="EY412">
            <v>55.7</v>
          </cell>
        </row>
        <row r="413">
          <cell r="E413" t="str">
            <v>SHORT</v>
          </cell>
          <cell r="M413" t="str">
            <v>i1</v>
          </cell>
          <cell r="N413" t="str">
            <v>SE</v>
          </cell>
          <cell r="W413" t="str">
            <v>Trading</v>
          </cell>
          <cell r="AB413">
            <v>5.84</v>
          </cell>
          <cell r="AC413">
            <v>5.84</v>
          </cell>
          <cell r="AD413">
            <v>5.84</v>
          </cell>
          <cell r="AE413">
            <v>5.84</v>
          </cell>
          <cell r="AF413">
            <v>5.84</v>
          </cell>
          <cell r="AG413">
            <v>5.84</v>
          </cell>
          <cell r="AH413">
            <v>5.84</v>
          </cell>
          <cell r="AI413">
            <v>5.84</v>
          </cell>
          <cell r="ER413">
            <v>240.7</v>
          </cell>
          <cell r="ES413">
            <v>240.71</v>
          </cell>
          <cell r="ET413">
            <v>251.32</v>
          </cell>
          <cell r="EU413">
            <v>261.89999999999998</v>
          </cell>
          <cell r="EV413">
            <v>241.07999999999998</v>
          </cell>
          <cell r="EW413">
            <v>240.7</v>
          </cell>
          <cell r="EX413">
            <v>240.7</v>
          </cell>
          <cell r="EY413">
            <v>240.7</v>
          </cell>
        </row>
        <row r="414">
          <cell r="E414" t="str">
            <v>LONG</v>
          </cell>
          <cell r="M414" t="str">
            <v>Conv</v>
          </cell>
          <cell r="N414" t="str">
            <v>SE</v>
          </cell>
          <cell r="W414" t="str">
            <v>Trading</v>
          </cell>
          <cell r="AE414">
            <v>2</v>
          </cell>
          <cell r="EU414">
            <v>131.5</v>
          </cell>
        </row>
        <row r="415">
          <cell r="E415" t="str">
            <v>LONG</v>
          </cell>
          <cell r="M415" t="str">
            <v>Conv</v>
          </cell>
          <cell r="N415" t="str">
            <v>SE</v>
          </cell>
          <cell r="W415" t="str">
            <v>Trading</v>
          </cell>
          <cell r="AE415">
            <v>0.4</v>
          </cell>
          <cell r="EU415">
            <v>133</v>
          </cell>
        </row>
        <row r="416">
          <cell r="E416" t="str">
            <v>LONG</v>
          </cell>
          <cell r="M416" t="str">
            <v>Conv</v>
          </cell>
          <cell r="N416" t="str">
            <v>SE</v>
          </cell>
          <cell r="W416" t="str">
            <v>Trading</v>
          </cell>
          <cell r="AE416">
            <v>0.1</v>
          </cell>
          <cell r="EU416">
            <v>133</v>
          </cell>
        </row>
        <row r="417">
          <cell r="E417" t="str">
            <v>LONG</v>
          </cell>
          <cell r="M417" t="str">
            <v>Conv</v>
          </cell>
          <cell r="N417" t="str">
            <v>SE</v>
          </cell>
          <cell r="W417" t="str">
            <v>Trading</v>
          </cell>
          <cell r="AE417">
            <v>0.5</v>
          </cell>
          <cell r="EU417">
            <v>135</v>
          </cell>
        </row>
        <row r="418">
          <cell r="E418" t="str">
            <v>LONG</v>
          </cell>
          <cell r="M418" t="str">
            <v>Conv</v>
          </cell>
          <cell r="N418" t="str">
            <v>SE</v>
          </cell>
          <cell r="W418" t="str">
            <v>Trading</v>
          </cell>
          <cell r="AE418">
            <v>0.5</v>
          </cell>
          <cell r="EU418">
            <v>135</v>
          </cell>
        </row>
        <row r="419">
          <cell r="E419" t="str">
            <v>LONG</v>
          </cell>
          <cell r="M419" t="str">
            <v>Conv</v>
          </cell>
          <cell r="N419" t="str">
            <v>SE</v>
          </cell>
          <cell r="W419" t="str">
            <v>Trading</v>
          </cell>
          <cell r="AE419">
            <v>5</v>
          </cell>
          <cell r="EU419">
            <v>137</v>
          </cell>
        </row>
        <row r="420">
          <cell r="E420" t="str">
            <v>SHORT</v>
          </cell>
          <cell r="M420" t="str">
            <v>Conv</v>
          </cell>
          <cell r="N420" t="str">
            <v>SE</v>
          </cell>
          <cell r="W420" t="str">
            <v>Trading</v>
          </cell>
          <cell r="AD420">
            <v>3</v>
          </cell>
          <cell r="ET420">
            <v>115</v>
          </cell>
        </row>
        <row r="421">
          <cell r="E421" t="str">
            <v>SHORT</v>
          </cell>
          <cell r="M421" t="str">
            <v>Conv</v>
          </cell>
          <cell r="N421" t="str">
            <v>SE</v>
          </cell>
          <cell r="W421" t="str">
            <v>Trading</v>
          </cell>
          <cell r="AD421">
            <v>2</v>
          </cell>
          <cell r="ET421">
            <v>115</v>
          </cell>
        </row>
        <row r="422">
          <cell r="E422" t="str">
            <v>LONG</v>
          </cell>
          <cell r="M422" t="str">
            <v>Conv</v>
          </cell>
          <cell r="N422" t="str">
            <v>SE</v>
          </cell>
          <cell r="W422" t="str">
            <v>Trading</v>
          </cell>
          <cell r="AF422">
            <v>1.5</v>
          </cell>
          <cell r="EV422">
            <v>134</v>
          </cell>
        </row>
        <row r="423">
          <cell r="E423" t="str">
            <v>LONG</v>
          </cell>
          <cell r="M423" t="str">
            <v>Conv</v>
          </cell>
          <cell r="N423" t="str">
            <v>SE</v>
          </cell>
          <cell r="W423" t="str">
            <v>Trading</v>
          </cell>
          <cell r="AF423">
            <v>0.5</v>
          </cell>
          <cell r="EV423">
            <v>134</v>
          </cell>
        </row>
        <row r="424">
          <cell r="E424" t="str">
            <v>LONG</v>
          </cell>
          <cell r="M424" t="str">
            <v>Conv</v>
          </cell>
          <cell r="N424" t="str">
            <v>SE</v>
          </cell>
          <cell r="W424" t="str">
            <v>Trading</v>
          </cell>
          <cell r="AF424">
            <v>1</v>
          </cell>
          <cell r="EV424">
            <v>133</v>
          </cell>
        </row>
        <row r="425">
          <cell r="E425" t="str">
            <v>LONG</v>
          </cell>
          <cell r="M425" t="str">
            <v>Conv</v>
          </cell>
          <cell r="N425" t="str">
            <v>SE</v>
          </cell>
          <cell r="W425" t="str">
            <v>Trading</v>
          </cell>
          <cell r="AB425">
            <v>4</v>
          </cell>
          <cell r="ER425">
            <v>59</v>
          </cell>
        </row>
        <row r="426">
          <cell r="E426" t="str">
            <v>LONG</v>
          </cell>
          <cell r="M426" t="str">
            <v>Conv</v>
          </cell>
          <cell r="N426" t="str">
            <v>SE</v>
          </cell>
          <cell r="W426" t="str">
            <v>Trading</v>
          </cell>
          <cell r="AB426">
            <v>1</v>
          </cell>
          <cell r="ER426">
            <v>59</v>
          </cell>
        </row>
        <row r="427">
          <cell r="E427" t="str">
            <v>LONG</v>
          </cell>
          <cell r="M427" t="str">
            <v>Conv</v>
          </cell>
          <cell r="N427" t="str">
            <v>SE</v>
          </cell>
          <cell r="W427" t="str">
            <v>Otimização</v>
          </cell>
          <cell r="AC427">
            <v>4.0999999999999996</v>
          </cell>
          <cell r="ES427">
            <v>80</v>
          </cell>
        </row>
        <row r="428">
          <cell r="E428" t="str">
            <v>SHORT</v>
          </cell>
          <cell r="M428" t="str">
            <v>Conv</v>
          </cell>
          <cell r="N428" t="str">
            <v>SE</v>
          </cell>
          <cell r="W428" t="str">
            <v>Otimização</v>
          </cell>
          <cell r="AC428">
            <v>3.9</v>
          </cell>
          <cell r="ES428">
            <v>80</v>
          </cell>
        </row>
        <row r="429">
          <cell r="E429" t="str">
            <v>LONG</v>
          </cell>
          <cell r="M429" t="str">
            <v>Conv</v>
          </cell>
          <cell r="N429" t="str">
            <v>SE</v>
          </cell>
          <cell r="W429" t="str">
            <v>Otimização</v>
          </cell>
          <cell r="AI429">
            <v>3.9</v>
          </cell>
          <cell r="EY429">
            <v>145</v>
          </cell>
        </row>
        <row r="430">
          <cell r="E430" t="str">
            <v>LONG</v>
          </cell>
          <cell r="M430" t="str">
            <v>Conv</v>
          </cell>
          <cell r="N430" t="str">
            <v>SE</v>
          </cell>
          <cell r="W430" t="str">
            <v>Otimização</v>
          </cell>
          <cell r="AC430">
            <v>6.1</v>
          </cell>
          <cell r="ES430">
            <v>80</v>
          </cell>
        </row>
        <row r="431">
          <cell r="E431" t="str">
            <v>LONG</v>
          </cell>
          <cell r="M431" t="str">
            <v>Conv</v>
          </cell>
          <cell r="N431" t="str">
            <v>SE</v>
          </cell>
          <cell r="W431" t="str">
            <v>Trading</v>
          </cell>
          <cell r="AF431">
            <v>7</v>
          </cell>
          <cell r="EV431">
            <v>135</v>
          </cell>
        </row>
        <row r="432">
          <cell r="E432" t="str">
            <v>LONG</v>
          </cell>
          <cell r="M432" t="str">
            <v>Conv</v>
          </cell>
          <cell r="N432" t="str">
            <v>SE</v>
          </cell>
          <cell r="W432" t="str">
            <v>Otimização</v>
          </cell>
          <cell r="AF432">
            <v>8.3000000000000007</v>
          </cell>
          <cell r="EV432">
            <v>135</v>
          </cell>
        </row>
        <row r="433">
          <cell r="E433" t="str">
            <v>LONG</v>
          </cell>
          <cell r="M433" t="str">
            <v>Conv</v>
          </cell>
          <cell r="N433" t="str">
            <v>SE</v>
          </cell>
          <cell r="W433" t="str">
            <v>Otimização</v>
          </cell>
          <cell r="AE433">
            <v>11</v>
          </cell>
          <cell r="EU433">
            <v>129</v>
          </cell>
        </row>
        <row r="434">
          <cell r="E434" t="str">
            <v>LONG</v>
          </cell>
          <cell r="M434" t="str">
            <v>Conv</v>
          </cell>
          <cell r="N434" t="str">
            <v>SE</v>
          </cell>
          <cell r="W434" t="str">
            <v>Otimização</v>
          </cell>
          <cell r="AD434">
            <v>10.3</v>
          </cell>
          <cell r="ET434">
            <v>115</v>
          </cell>
        </row>
        <row r="435">
          <cell r="E435" t="str">
            <v>LONG</v>
          </cell>
          <cell r="M435" t="str">
            <v>Conv</v>
          </cell>
          <cell r="N435" t="str">
            <v>SE</v>
          </cell>
          <cell r="W435" t="str">
            <v>Otimização</v>
          </cell>
          <cell r="AG435">
            <v>1</v>
          </cell>
          <cell r="EW435">
            <v>160</v>
          </cell>
        </row>
        <row r="436">
          <cell r="E436" t="str">
            <v>LONG</v>
          </cell>
          <cell r="M436" t="str">
            <v>Conv</v>
          </cell>
          <cell r="N436" t="str">
            <v>SE</v>
          </cell>
          <cell r="W436" t="str">
            <v>Trading</v>
          </cell>
          <cell r="AF436">
            <v>0.1</v>
          </cell>
          <cell r="EV436">
            <v>130</v>
          </cell>
        </row>
        <row r="437">
          <cell r="E437" t="str">
            <v>LONG</v>
          </cell>
          <cell r="M437" t="str">
            <v>Conv</v>
          </cell>
          <cell r="N437" t="str">
            <v>SE</v>
          </cell>
          <cell r="W437" t="str">
            <v>Otimização</v>
          </cell>
          <cell r="AG437">
            <v>13.6</v>
          </cell>
          <cell r="EW437">
            <v>157</v>
          </cell>
        </row>
        <row r="438">
          <cell r="E438" t="str">
            <v>LONG</v>
          </cell>
          <cell r="M438" t="str">
            <v>Conv</v>
          </cell>
          <cell r="N438" t="str">
            <v>SE</v>
          </cell>
          <cell r="W438" t="str">
            <v>Otimização</v>
          </cell>
          <cell r="AG438">
            <v>3</v>
          </cell>
          <cell r="EW438">
            <v>151</v>
          </cell>
        </row>
        <row r="439">
          <cell r="E439" t="str">
            <v>LONG</v>
          </cell>
          <cell r="M439" t="str">
            <v>Conv</v>
          </cell>
          <cell r="N439" t="str">
            <v>SE</v>
          </cell>
          <cell r="W439" t="str">
            <v>Trading</v>
          </cell>
          <cell r="AF439">
            <v>4</v>
          </cell>
          <cell r="EV439">
            <v>123</v>
          </cell>
        </row>
        <row r="440">
          <cell r="E440" t="str">
            <v>LONG</v>
          </cell>
          <cell r="M440" t="str">
            <v>Conv</v>
          </cell>
          <cell r="N440" t="str">
            <v>SE</v>
          </cell>
          <cell r="W440" t="str">
            <v>Trading</v>
          </cell>
          <cell r="AF440">
            <v>3</v>
          </cell>
          <cell r="EV440">
            <v>123.5</v>
          </cell>
        </row>
        <row r="441">
          <cell r="E441" t="str">
            <v>LONG</v>
          </cell>
          <cell r="M441" t="str">
            <v>Conv</v>
          </cell>
          <cell r="N441" t="str">
            <v>SE</v>
          </cell>
          <cell r="W441" t="str">
            <v>Trading</v>
          </cell>
          <cell r="AF441">
            <v>3</v>
          </cell>
          <cell r="EV441">
            <v>124</v>
          </cell>
        </row>
        <row r="442">
          <cell r="E442" t="str">
            <v>LONG</v>
          </cell>
          <cell r="M442" t="str">
            <v>Conv</v>
          </cell>
          <cell r="N442" t="str">
            <v>SE</v>
          </cell>
          <cell r="W442" t="str">
            <v>Trading</v>
          </cell>
          <cell r="AE442">
            <v>1</v>
          </cell>
          <cell r="EU442">
            <v>115</v>
          </cell>
        </row>
        <row r="443">
          <cell r="E443" t="str">
            <v>LONG</v>
          </cell>
          <cell r="M443" t="str">
            <v>Conv</v>
          </cell>
          <cell r="N443" t="str">
            <v>SE</v>
          </cell>
          <cell r="W443" t="str">
            <v>Trading</v>
          </cell>
          <cell r="AF443">
            <v>2</v>
          </cell>
          <cell r="EV443">
            <v>124</v>
          </cell>
        </row>
        <row r="444">
          <cell r="E444" t="str">
            <v>LONG</v>
          </cell>
          <cell r="M444" t="str">
            <v>Conv</v>
          </cell>
          <cell r="N444" t="str">
            <v>SE</v>
          </cell>
          <cell r="W444" t="str">
            <v>Trading</v>
          </cell>
          <cell r="AF444">
            <v>1</v>
          </cell>
          <cell r="EV444">
            <v>124</v>
          </cell>
        </row>
        <row r="445">
          <cell r="E445" t="str">
            <v>LONG</v>
          </cell>
          <cell r="M445" t="str">
            <v>Conv</v>
          </cell>
          <cell r="N445" t="str">
            <v>SE</v>
          </cell>
          <cell r="W445" t="str">
            <v>Trading</v>
          </cell>
          <cell r="AI445">
            <v>1.5</v>
          </cell>
          <cell r="EY445">
            <v>132</v>
          </cell>
        </row>
        <row r="446">
          <cell r="E446" t="str">
            <v>LONG</v>
          </cell>
          <cell r="M446" t="str">
            <v>Conv</v>
          </cell>
          <cell r="N446" t="str">
            <v>SE</v>
          </cell>
          <cell r="W446" t="str">
            <v>Trading</v>
          </cell>
          <cell r="AG446">
            <v>2</v>
          </cell>
          <cell r="AH446">
            <v>2</v>
          </cell>
          <cell r="AI446">
            <v>2</v>
          </cell>
          <cell r="EW446">
            <v>138</v>
          </cell>
          <cell r="EX446">
            <v>138</v>
          </cell>
          <cell r="EY446">
            <v>138</v>
          </cell>
        </row>
        <row r="447">
          <cell r="E447" t="str">
            <v>LONG</v>
          </cell>
          <cell r="M447" t="str">
            <v>Conv</v>
          </cell>
          <cell r="N447" t="str">
            <v>SE</v>
          </cell>
          <cell r="W447" t="str">
            <v>Trading</v>
          </cell>
          <cell r="AG447">
            <v>3</v>
          </cell>
          <cell r="AH447">
            <v>3</v>
          </cell>
          <cell r="AI447">
            <v>3</v>
          </cell>
          <cell r="EW447">
            <v>138.5</v>
          </cell>
          <cell r="EX447">
            <v>138.5</v>
          </cell>
          <cell r="EY447">
            <v>138.5</v>
          </cell>
        </row>
        <row r="448">
          <cell r="E448" t="str">
            <v>LONG</v>
          </cell>
          <cell r="M448" t="str">
            <v>Conv</v>
          </cell>
          <cell r="N448" t="str">
            <v>SE</v>
          </cell>
          <cell r="W448" t="str">
            <v>Trading</v>
          </cell>
          <cell r="AG448">
            <v>2</v>
          </cell>
          <cell r="AH448">
            <v>2</v>
          </cell>
          <cell r="AI448">
            <v>2</v>
          </cell>
          <cell r="EW448">
            <v>138.5</v>
          </cell>
          <cell r="EX448">
            <v>138.5</v>
          </cell>
          <cell r="EY448">
            <v>138.5</v>
          </cell>
        </row>
        <row r="449">
          <cell r="E449" t="str">
            <v>LONG</v>
          </cell>
          <cell r="M449" t="str">
            <v>Conv</v>
          </cell>
          <cell r="N449" t="str">
            <v>SE</v>
          </cell>
          <cell r="W449" t="str">
            <v>Trading</v>
          </cell>
          <cell r="AI449">
            <v>2</v>
          </cell>
          <cell r="EY449">
            <v>133</v>
          </cell>
        </row>
        <row r="450">
          <cell r="E450" t="str">
            <v>LONG</v>
          </cell>
          <cell r="M450" t="str">
            <v>Conv</v>
          </cell>
          <cell r="N450" t="str">
            <v>SE</v>
          </cell>
          <cell r="W450" t="str">
            <v>Otimização</v>
          </cell>
          <cell r="AH450">
            <v>0.5</v>
          </cell>
          <cell r="EX450">
            <v>139</v>
          </cell>
        </row>
        <row r="451">
          <cell r="E451" t="str">
            <v>LONG</v>
          </cell>
          <cell r="M451" t="str">
            <v>Conv</v>
          </cell>
          <cell r="N451" t="str">
            <v>SE</v>
          </cell>
          <cell r="W451" t="str">
            <v>Trading</v>
          </cell>
          <cell r="AI451">
            <v>2</v>
          </cell>
          <cell r="EY451">
            <v>133</v>
          </cell>
        </row>
        <row r="452">
          <cell r="E452" t="str">
            <v>LONG</v>
          </cell>
          <cell r="M452" t="str">
            <v>Conv</v>
          </cell>
          <cell r="N452" t="str">
            <v>SE</v>
          </cell>
          <cell r="W452" t="str">
            <v>Trading</v>
          </cell>
          <cell r="AF452">
            <v>1</v>
          </cell>
          <cell r="EV452">
            <v>120</v>
          </cell>
        </row>
        <row r="453">
          <cell r="E453" t="str">
            <v>LONG</v>
          </cell>
          <cell r="M453" t="str">
            <v>Conv</v>
          </cell>
          <cell r="N453" t="str">
            <v>SE</v>
          </cell>
          <cell r="W453" t="str">
            <v>Trading</v>
          </cell>
          <cell r="AG453">
            <v>2</v>
          </cell>
          <cell r="EW453">
            <v>137</v>
          </cell>
        </row>
        <row r="454">
          <cell r="E454" t="str">
            <v>SHORT</v>
          </cell>
          <cell r="M454" t="str">
            <v>Conv</v>
          </cell>
          <cell r="N454" t="str">
            <v>SE</v>
          </cell>
          <cell r="W454" t="str">
            <v>Trading</v>
          </cell>
          <cell r="AD454">
            <v>8</v>
          </cell>
          <cell r="ET454">
            <v>86</v>
          </cell>
        </row>
        <row r="455">
          <cell r="E455" t="str">
            <v>SHORT</v>
          </cell>
          <cell r="M455" t="str">
            <v>Conv</v>
          </cell>
          <cell r="N455" t="str">
            <v>SE</v>
          </cell>
          <cell r="W455" t="str">
            <v>Trading</v>
          </cell>
          <cell r="AD455">
            <v>1.5</v>
          </cell>
          <cell r="ET455">
            <v>86</v>
          </cell>
        </row>
        <row r="456">
          <cell r="E456" t="str">
            <v>LONG</v>
          </cell>
          <cell r="M456" t="str">
            <v>Conv</v>
          </cell>
          <cell r="N456" t="str">
            <v>SE</v>
          </cell>
          <cell r="W456" t="str">
            <v>Trading</v>
          </cell>
          <cell r="AF456">
            <v>5</v>
          </cell>
          <cell r="EV456">
            <v>116</v>
          </cell>
        </row>
        <row r="457">
          <cell r="E457" t="str">
            <v>SHORT</v>
          </cell>
          <cell r="M457" t="str">
            <v>Conv</v>
          </cell>
          <cell r="N457" t="str">
            <v>SE</v>
          </cell>
          <cell r="W457" t="str">
            <v>Trading</v>
          </cell>
          <cell r="AB457">
            <v>5.84</v>
          </cell>
          <cell r="AC457">
            <v>5.84</v>
          </cell>
          <cell r="AD457">
            <v>5.84</v>
          </cell>
          <cell r="AE457">
            <v>5.84</v>
          </cell>
          <cell r="AF457">
            <v>5.84</v>
          </cell>
          <cell r="AG457">
            <v>5.84</v>
          </cell>
          <cell r="AH457">
            <v>5.84</v>
          </cell>
          <cell r="AI457">
            <v>5.84</v>
          </cell>
          <cell r="ER457">
            <v>55.7</v>
          </cell>
          <cell r="ES457">
            <v>55.71</v>
          </cell>
          <cell r="ET457">
            <v>66.319999999999993</v>
          </cell>
          <cell r="EU457">
            <v>76.900000000000006</v>
          </cell>
          <cell r="EV457">
            <v>56.08</v>
          </cell>
          <cell r="EW457">
            <v>55.7</v>
          </cell>
          <cell r="EX457">
            <v>55.7</v>
          </cell>
          <cell r="EY457">
            <v>55.7</v>
          </cell>
        </row>
        <row r="458">
          <cell r="E458" t="str">
            <v>LONG</v>
          </cell>
          <cell r="M458" t="str">
            <v>i1</v>
          </cell>
          <cell r="N458" t="str">
            <v>SE</v>
          </cell>
          <cell r="W458" t="str">
            <v>Trading</v>
          </cell>
          <cell r="AB458">
            <v>5.84</v>
          </cell>
          <cell r="AC458">
            <v>5.84</v>
          </cell>
          <cell r="AD458">
            <v>5.84</v>
          </cell>
          <cell r="AE458">
            <v>5.84</v>
          </cell>
          <cell r="AF458">
            <v>5.84</v>
          </cell>
          <cell r="AG458">
            <v>5.84</v>
          </cell>
          <cell r="AH458">
            <v>5.84</v>
          </cell>
          <cell r="AI458">
            <v>5.84</v>
          </cell>
          <cell r="ER458">
            <v>240.7</v>
          </cell>
          <cell r="ES458">
            <v>240.71</v>
          </cell>
          <cell r="ET458">
            <v>251.32</v>
          </cell>
          <cell r="EU458">
            <v>261.89999999999998</v>
          </cell>
          <cell r="EV458">
            <v>241.07999999999998</v>
          </cell>
          <cell r="EW458">
            <v>240.7</v>
          </cell>
          <cell r="EX458">
            <v>240.7</v>
          </cell>
          <cell r="EY458">
            <v>240.7</v>
          </cell>
        </row>
        <row r="459">
          <cell r="E459" t="str">
            <v>SHORT</v>
          </cell>
          <cell r="M459" t="str">
            <v>i1</v>
          </cell>
          <cell r="N459" t="str">
            <v>SE</v>
          </cell>
          <cell r="W459" t="str">
            <v>Balanço</v>
          </cell>
          <cell r="AB459">
            <v>3</v>
          </cell>
          <cell r="ER459">
            <v>245.7</v>
          </cell>
        </row>
        <row r="460">
          <cell r="E460" t="str">
            <v>LONG</v>
          </cell>
          <cell r="M460" t="str">
            <v>Conv</v>
          </cell>
          <cell r="N460" t="str">
            <v>SE</v>
          </cell>
          <cell r="W460" t="str">
            <v>Trading</v>
          </cell>
          <cell r="AF460">
            <v>1</v>
          </cell>
          <cell r="EV460">
            <v>115</v>
          </cell>
        </row>
        <row r="461">
          <cell r="E461" t="str">
            <v>LONG</v>
          </cell>
          <cell r="M461" t="str">
            <v>Conv</v>
          </cell>
          <cell r="N461" t="str">
            <v>SE</v>
          </cell>
          <cell r="W461" t="str">
            <v>Trading</v>
          </cell>
          <cell r="AF461">
            <v>1.4</v>
          </cell>
          <cell r="EV461">
            <v>116</v>
          </cell>
        </row>
        <row r="462">
          <cell r="E462" t="str">
            <v>LONG</v>
          </cell>
          <cell r="M462" t="str">
            <v>Conv</v>
          </cell>
          <cell r="N462" t="str">
            <v>SE</v>
          </cell>
          <cell r="W462" t="str">
            <v>Trading</v>
          </cell>
          <cell r="AF462">
            <v>2</v>
          </cell>
          <cell r="EV462">
            <v>116</v>
          </cell>
        </row>
        <row r="463">
          <cell r="E463" t="str">
            <v>LONG</v>
          </cell>
          <cell r="M463" t="str">
            <v>Conv</v>
          </cell>
          <cell r="N463" t="str">
            <v>SE</v>
          </cell>
          <cell r="W463" t="str">
            <v>Trading</v>
          </cell>
          <cell r="AD463">
            <v>3</v>
          </cell>
          <cell r="ET463">
            <v>82</v>
          </cell>
        </row>
        <row r="464">
          <cell r="E464" t="str">
            <v>LONG</v>
          </cell>
          <cell r="M464" t="str">
            <v>Conv</v>
          </cell>
          <cell r="N464" t="str">
            <v>SE</v>
          </cell>
          <cell r="W464" t="str">
            <v>Trading</v>
          </cell>
          <cell r="AD464">
            <v>1</v>
          </cell>
          <cell r="ET464">
            <v>82</v>
          </cell>
        </row>
        <row r="465">
          <cell r="E465" t="str">
            <v>SHORT</v>
          </cell>
          <cell r="M465" t="str">
            <v>Conv</v>
          </cell>
          <cell r="N465" t="str">
            <v>SE</v>
          </cell>
          <cell r="W465" t="str">
            <v>Otimização</v>
          </cell>
          <cell r="AJ465">
            <v>5</v>
          </cell>
          <cell r="AK465">
            <v>5</v>
          </cell>
          <cell r="AL465">
            <v>5</v>
          </cell>
          <cell r="EZ465">
            <v>186.50592573143422</v>
          </cell>
          <cell r="FA465">
            <v>186.50592573143422</v>
          </cell>
          <cell r="FB465">
            <v>186.50592573143422</v>
          </cell>
        </row>
        <row r="466">
          <cell r="E466" t="str">
            <v>LONG</v>
          </cell>
          <cell r="M466" t="str">
            <v>Conv</v>
          </cell>
          <cell r="N466" t="str">
            <v>SE</v>
          </cell>
          <cell r="W466" t="str">
            <v>Trading</v>
          </cell>
          <cell r="AG466">
            <v>5</v>
          </cell>
          <cell r="AH466">
            <v>5</v>
          </cell>
          <cell r="AI466">
            <v>5</v>
          </cell>
          <cell r="EW466">
            <v>135</v>
          </cell>
          <cell r="EX466">
            <v>135</v>
          </cell>
          <cell r="EY466">
            <v>135</v>
          </cell>
        </row>
        <row r="467">
          <cell r="E467" t="str">
            <v>SHORT</v>
          </cell>
          <cell r="M467" t="str">
            <v>Conv</v>
          </cell>
          <cell r="N467" t="str">
            <v>SE</v>
          </cell>
          <cell r="W467" t="str">
            <v>Otimização</v>
          </cell>
          <cell r="AJ467">
            <v>5</v>
          </cell>
          <cell r="AK467">
            <v>5</v>
          </cell>
          <cell r="AL467">
            <v>5</v>
          </cell>
          <cell r="EZ467">
            <v>181.46522503599004</v>
          </cell>
          <cell r="FA467">
            <v>181.46522503599004</v>
          </cell>
          <cell r="FB467">
            <v>181.46522503599004</v>
          </cell>
        </row>
        <row r="468">
          <cell r="E468" t="str">
            <v>SHORT</v>
          </cell>
          <cell r="M468" t="str">
            <v>Conv</v>
          </cell>
          <cell r="N468" t="str">
            <v>SE</v>
          </cell>
          <cell r="W468" t="str">
            <v>Otimização</v>
          </cell>
          <cell r="AJ468">
            <v>5</v>
          </cell>
          <cell r="AK468">
            <v>5</v>
          </cell>
          <cell r="AL468">
            <v>5</v>
          </cell>
          <cell r="EZ468">
            <v>190.53848628778954</v>
          </cell>
          <cell r="FA468">
            <v>190.53848628778954</v>
          </cell>
          <cell r="FB468">
            <v>190.53848628778954</v>
          </cell>
        </row>
        <row r="469">
          <cell r="E469" t="str">
            <v>SHORT</v>
          </cell>
          <cell r="M469" t="str">
            <v>Conv</v>
          </cell>
          <cell r="N469" t="str">
            <v>SE</v>
          </cell>
          <cell r="W469" t="str">
            <v>Trading</v>
          </cell>
          <cell r="AG469">
            <v>2</v>
          </cell>
          <cell r="AH469">
            <v>2</v>
          </cell>
          <cell r="AI469">
            <v>2</v>
          </cell>
          <cell r="EW469">
            <v>145</v>
          </cell>
          <cell r="EX469">
            <v>145</v>
          </cell>
          <cell r="EY469">
            <v>145</v>
          </cell>
        </row>
        <row r="470">
          <cell r="E470" t="str">
            <v>SHORT</v>
          </cell>
          <cell r="M470" t="str">
            <v>Conv</v>
          </cell>
          <cell r="N470" t="str">
            <v>SE</v>
          </cell>
          <cell r="W470" t="str">
            <v>Trading</v>
          </cell>
          <cell r="AG470">
            <v>2</v>
          </cell>
          <cell r="EW470">
            <v>145.5</v>
          </cell>
        </row>
        <row r="471">
          <cell r="E471" t="str">
            <v>SHORT</v>
          </cell>
          <cell r="M471" t="str">
            <v>Conv</v>
          </cell>
          <cell r="N471" t="str">
            <v>SE</v>
          </cell>
          <cell r="W471" t="str">
            <v>Otimização</v>
          </cell>
          <cell r="AJ471">
            <v>5</v>
          </cell>
          <cell r="AK471">
            <v>5</v>
          </cell>
          <cell r="AL471">
            <v>5</v>
          </cell>
          <cell r="EZ471">
            <v>193.56290670505604</v>
          </cell>
          <cell r="FA471">
            <v>193.56290670505604</v>
          </cell>
          <cell r="FB471">
            <v>193.56290670505604</v>
          </cell>
        </row>
        <row r="472">
          <cell r="E472" t="str">
            <v>SHORT</v>
          </cell>
          <cell r="M472" t="str">
            <v>Conv</v>
          </cell>
          <cell r="N472" t="str">
            <v>SE</v>
          </cell>
          <cell r="W472" t="str">
            <v>Otimização</v>
          </cell>
          <cell r="AJ472">
            <v>10</v>
          </cell>
          <cell r="AK472">
            <v>10</v>
          </cell>
          <cell r="AL472">
            <v>10</v>
          </cell>
          <cell r="EZ472">
            <v>191.54662642687839</v>
          </cell>
          <cell r="FA472">
            <v>191.54662642687839</v>
          </cell>
          <cell r="FB472">
            <v>191.54662642687839</v>
          </cell>
        </row>
        <row r="473">
          <cell r="E473" t="str">
            <v>SHORT</v>
          </cell>
          <cell r="M473" t="str">
            <v>Conv</v>
          </cell>
          <cell r="N473" t="str">
            <v>SE</v>
          </cell>
          <cell r="W473" t="str">
            <v>Otimização</v>
          </cell>
          <cell r="AJ473">
            <v>10</v>
          </cell>
          <cell r="AK473">
            <v>10</v>
          </cell>
          <cell r="AL473">
            <v>10</v>
          </cell>
          <cell r="EZ473">
            <v>191.54662642687839</v>
          </cell>
          <cell r="FA473">
            <v>191.54662642687839</v>
          </cell>
          <cell r="FB473">
            <v>191.54662642687839</v>
          </cell>
        </row>
        <row r="474">
          <cell r="E474" t="str">
            <v>LONG</v>
          </cell>
          <cell r="M474" t="str">
            <v>Conv</v>
          </cell>
          <cell r="N474" t="str">
            <v>SE</v>
          </cell>
          <cell r="W474" t="str">
            <v>Trading</v>
          </cell>
          <cell r="AJ474">
            <v>5</v>
          </cell>
          <cell r="AK474">
            <v>5</v>
          </cell>
          <cell r="AL474">
            <v>5</v>
          </cell>
          <cell r="EZ474">
            <v>191.54662642687839</v>
          </cell>
          <cell r="FA474">
            <v>191.54662642687839</v>
          </cell>
          <cell r="FB474">
            <v>191.54662642687839</v>
          </cell>
        </row>
        <row r="475">
          <cell r="E475" t="str">
            <v>LONG</v>
          </cell>
          <cell r="M475" t="str">
            <v>Conv</v>
          </cell>
          <cell r="N475" t="str">
            <v>SE</v>
          </cell>
          <cell r="W475" t="str">
            <v>Trading</v>
          </cell>
          <cell r="AF475">
            <v>10</v>
          </cell>
          <cell r="EV475">
            <v>114</v>
          </cell>
        </row>
        <row r="476">
          <cell r="E476" t="str">
            <v>LONG</v>
          </cell>
          <cell r="M476" t="str">
            <v>Conv</v>
          </cell>
          <cell r="N476" t="str">
            <v>SE</v>
          </cell>
          <cell r="W476" t="str">
            <v>Trading</v>
          </cell>
          <cell r="AG476">
            <v>2</v>
          </cell>
          <cell r="AH476">
            <v>2</v>
          </cell>
          <cell r="AI476">
            <v>2</v>
          </cell>
          <cell r="EW476">
            <v>132</v>
          </cell>
          <cell r="EX476">
            <v>132</v>
          </cell>
          <cell r="EY476">
            <v>132</v>
          </cell>
        </row>
        <row r="477">
          <cell r="E477" t="str">
            <v>LONG</v>
          </cell>
          <cell r="M477" t="str">
            <v>Conv</v>
          </cell>
          <cell r="N477" t="str">
            <v>SE</v>
          </cell>
          <cell r="W477" t="str">
            <v>Trading</v>
          </cell>
          <cell r="AG477">
            <v>3</v>
          </cell>
          <cell r="AH477">
            <v>3</v>
          </cell>
          <cell r="AI477">
            <v>3</v>
          </cell>
          <cell r="EW477">
            <v>135</v>
          </cell>
          <cell r="EX477">
            <v>135</v>
          </cell>
          <cell r="EY477">
            <v>135</v>
          </cell>
        </row>
        <row r="478">
          <cell r="E478" t="str">
            <v>LONG</v>
          </cell>
          <cell r="M478" t="str">
            <v>Conv</v>
          </cell>
          <cell r="N478" t="str">
            <v>SE</v>
          </cell>
          <cell r="W478" t="str">
            <v>Trading</v>
          </cell>
          <cell r="AF478">
            <v>2</v>
          </cell>
          <cell r="EV478">
            <v>113</v>
          </cell>
        </row>
        <row r="479">
          <cell r="E479" t="str">
            <v>LONG</v>
          </cell>
          <cell r="M479" t="str">
            <v>Conv</v>
          </cell>
          <cell r="N479" t="str">
            <v>SE</v>
          </cell>
          <cell r="W479" t="str">
            <v>Trading</v>
          </cell>
          <cell r="AG479">
            <v>2</v>
          </cell>
          <cell r="AH479">
            <v>2</v>
          </cell>
          <cell r="AI479">
            <v>2</v>
          </cell>
          <cell r="EW479">
            <v>135</v>
          </cell>
          <cell r="EX479">
            <v>135</v>
          </cell>
          <cell r="EY479">
            <v>135</v>
          </cell>
        </row>
        <row r="480">
          <cell r="E480" t="str">
            <v>LONG</v>
          </cell>
          <cell r="M480" t="str">
            <v>Conv</v>
          </cell>
          <cell r="N480" t="str">
            <v>SE</v>
          </cell>
          <cell r="W480" t="str">
            <v>Trading</v>
          </cell>
          <cell r="AF480">
            <v>1</v>
          </cell>
          <cell r="EV480">
            <v>109</v>
          </cell>
        </row>
        <row r="481">
          <cell r="E481" t="str">
            <v>SHORT</v>
          </cell>
          <cell r="M481" t="str">
            <v>Conv</v>
          </cell>
          <cell r="N481" t="str">
            <v>SE</v>
          </cell>
          <cell r="W481" t="str">
            <v>Trading</v>
          </cell>
          <cell r="AG481">
            <v>3</v>
          </cell>
          <cell r="EW481">
            <v>117</v>
          </cell>
        </row>
        <row r="482">
          <cell r="E482" t="str">
            <v>SHORT</v>
          </cell>
          <cell r="M482" t="str">
            <v>Conv</v>
          </cell>
          <cell r="N482" t="str">
            <v>SE</v>
          </cell>
          <cell r="W482" t="str">
            <v>Trading</v>
          </cell>
          <cell r="AG482">
            <v>10</v>
          </cell>
          <cell r="EW482">
            <v>117</v>
          </cell>
        </row>
        <row r="483">
          <cell r="E483" t="str">
            <v>SHORT</v>
          </cell>
          <cell r="M483" t="str">
            <v>Conv</v>
          </cell>
          <cell r="N483" t="str">
            <v>SE</v>
          </cell>
          <cell r="W483" t="str">
            <v>Trading</v>
          </cell>
          <cell r="AG483">
            <v>5</v>
          </cell>
          <cell r="EW483">
            <v>117</v>
          </cell>
        </row>
        <row r="484">
          <cell r="E484" t="str">
            <v>SHORT</v>
          </cell>
          <cell r="M484" t="str">
            <v>Conv</v>
          </cell>
          <cell r="N484" t="str">
            <v>SE</v>
          </cell>
          <cell r="W484" t="str">
            <v>Trading</v>
          </cell>
          <cell r="AG484">
            <v>5</v>
          </cell>
          <cell r="EW484">
            <v>112</v>
          </cell>
        </row>
        <row r="485">
          <cell r="E485" t="str">
            <v>LONG</v>
          </cell>
          <cell r="M485" t="str">
            <v>Conv</v>
          </cell>
          <cell r="N485" t="str">
            <v>SE</v>
          </cell>
          <cell r="W485" t="str">
            <v>Trading</v>
          </cell>
          <cell r="AG485">
            <v>0.1</v>
          </cell>
          <cell r="EW485">
            <v>110.5</v>
          </cell>
        </row>
        <row r="486">
          <cell r="E486" t="str">
            <v>SHORT</v>
          </cell>
          <cell r="M486" t="str">
            <v>Conv</v>
          </cell>
          <cell r="N486" t="str">
            <v>SE</v>
          </cell>
          <cell r="W486" t="str">
            <v>Trading</v>
          </cell>
          <cell r="AF486">
            <v>5</v>
          </cell>
          <cell r="EV486">
            <v>83</v>
          </cell>
        </row>
        <row r="487">
          <cell r="E487" t="str">
            <v>LONG</v>
          </cell>
          <cell r="M487" t="str">
            <v>i5</v>
          </cell>
          <cell r="N487" t="str">
            <v>SE</v>
          </cell>
          <cell r="W487" t="str">
            <v>Trading</v>
          </cell>
          <cell r="AC487">
            <v>1</v>
          </cell>
          <cell r="ES487">
            <v>85.710000000000008</v>
          </cell>
        </row>
        <row r="488">
          <cell r="E488" t="str">
            <v>LONG</v>
          </cell>
          <cell r="M488" t="str">
            <v>Conv</v>
          </cell>
          <cell r="N488" t="str">
            <v>SE</v>
          </cell>
          <cell r="W488" t="str">
            <v>Trading</v>
          </cell>
          <cell r="AI488">
            <v>1</v>
          </cell>
          <cell r="EY488">
            <v>103</v>
          </cell>
        </row>
        <row r="489">
          <cell r="E489" t="str">
            <v>LONG</v>
          </cell>
          <cell r="M489" t="str">
            <v>Conv</v>
          </cell>
          <cell r="N489" t="str">
            <v>SE</v>
          </cell>
          <cell r="W489" t="str">
            <v>Trading</v>
          </cell>
          <cell r="AI489">
            <v>5.5</v>
          </cell>
          <cell r="EY489">
            <v>104</v>
          </cell>
        </row>
        <row r="490">
          <cell r="E490" t="str">
            <v>SHORT</v>
          </cell>
          <cell r="M490" t="str">
            <v>Conv</v>
          </cell>
          <cell r="N490" t="str">
            <v>SE</v>
          </cell>
          <cell r="W490" t="str">
            <v>Trading</v>
          </cell>
          <cell r="AH490">
            <v>5</v>
          </cell>
          <cell r="EX490">
            <v>109.5</v>
          </cell>
        </row>
        <row r="491">
          <cell r="E491" t="str">
            <v>SHORT</v>
          </cell>
          <cell r="M491" t="str">
            <v>Conv</v>
          </cell>
          <cell r="N491" t="str">
            <v>SE</v>
          </cell>
          <cell r="W491" t="str">
            <v>Trading</v>
          </cell>
          <cell r="AF491">
            <v>3</v>
          </cell>
          <cell r="EV491">
            <v>78</v>
          </cell>
        </row>
        <row r="492">
          <cell r="E492" t="str">
            <v>SHORT</v>
          </cell>
          <cell r="M492" t="str">
            <v>Conv</v>
          </cell>
          <cell r="N492" t="str">
            <v>SE</v>
          </cell>
          <cell r="W492" t="str">
            <v>Trading</v>
          </cell>
          <cell r="AF492">
            <v>2.4722219999999999</v>
          </cell>
          <cell r="EV492">
            <v>79</v>
          </cell>
        </row>
        <row r="493">
          <cell r="E493" t="str">
            <v>LONG</v>
          </cell>
          <cell r="M493" t="str">
            <v>i5</v>
          </cell>
          <cell r="N493" t="str">
            <v>SE</v>
          </cell>
          <cell r="W493" t="str">
            <v>Trading</v>
          </cell>
          <cell r="AC493">
            <v>3</v>
          </cell>
          <cell r="ES493">
            <v>86.710000000000008</v>
          </cell>
        </row>
        <row r="494">
          <cell r="E494" t="str">
            <v>SHORT</v>
          </cell>
          <cell r="M494" t="str">
            <v>Conv</v>
          </cell>
          <cell r="N494" t="str">
            <v>SE</v>
          </cell>
          <cell r="W494" t="str">
            <v>Trading</v>
          </cell>
          <cell r="AF494">
            <v>1</v>
          </cell>
          <cell r="EV494">
            <v>79</v>
          </cell>
        </row>
        <row r="495">
          <cell r="E495" t="str">
            <v>SHORT</v>
          </cell>
          <cell r="M495" t="str">
            <v>Conv</v>
          </cell>
          <cell r="N495" t="str">
            <v>SE</v>
          </cell>
          <cell r="W495" t="str">
            <v>Trading</v>
          </cell>
          <cell r="AH495">
            <v>5</v>
          </cell>
          <cell r="EX495">
            <v>104</v>
          </cell>
        </row>
        <row r="496">
          <cell r="E496" t="str">
            <v>LONG</v>
          </cell>
          <cell r="M496" t="str">
            <v>i5</v>
          </cell>
          <cell r="N496" t="str">
            <v>SE</v>
          </cell>
          <cell r="W496" t="str">
            <v>Trading</v>
          </cell>
          <cell r="AC496">
            <v>10</v>
          </cell>
          <cell r="ES496">
            <v>85.710000000000008</v>
          </cell>
        </row>
        <row r="497">
          <cell r="E497" t="str">
            <v>SHORT</v>
          </cell>
          <cell r="M497" t="str">
            <v>Conv</v>
          </cell>
          <cell r="N497" t="str">
            <v>SE</v>
          </cell>
          <cell r="W497" t="str">
            <v>Trading</v>
          </cell>
          <cell r="AG497">
            <v>1</v>
          </cell>
          <cell r="EW497">
            <v>101</v>
          </cell>
        </row>
        <row r="498">
          <cell r="E498" t="str">
            <v>SHORT</v>
          </cell>
          <cell r="M498" t="str">
            <v>Conv</v>
          </cell>
          <cell r="N498" t="str">
            <v>SE</v>
          </cell>
          <cell r="W498" t="str">
            <v>Trading</v>
          </cell>
          <cell r="AG498">
            <v>3</v>
          </cell>
          <cell r="EW498">
            <v>101</v>
          </cell>
        </row>
        <row r="499">
          <cell r="E499" t="str">
            <v>SHORT</v>
          </cell>
          <cell r="M499" t="str">
            <v>Conv</v>
          </cell>
          <cell r="N499" t="str">
            <v>SE</v>
          </cell>
          <cell r="W499" t="str">
            <v>Trading</v>
          </cell>
          <cell r="AH499">
            <v>3</v>
          </cell>
          <cell r="EX499">
            <v>98</v>
          </cell>
        </row>
        <row r="500">
          <cell r="E500" t="str">
            <v>SHORT</v>
          </cell>
          <cell r="M500" t="str">
            <v>Conv</v>
          </cell>
          <cell r="N500" t="str">
            <v>SE</v>
          </cell>
          <cell r="W500" t="str">
            <v>Trading</v>
          </cell>
          <cell r="AG500">
            <v>3</v>
          </cell>
          <cell r="EW500">
            <v>94</v>
          </cell>
        </row>
        <row r="501">
          <cell r="E501" t="str">
            <v>SHORT</v>
          </cell>
          <cell r="M501" t="str">
            <v>Conv</v>
          </cell>
          <cell r="N501" t="str">
            <v>SE</v>
          </cell>
          <cell r="W501" t="str">
            <v>Trading</v>
          </cell>
          <cell r="AH501">
            <v>3</v>
          </cell>
          <cell r="EX501">
            <v>98</v>
          </cell>
        </row>
        <row r="502">
          <cell r="E502" t="str">
            <v>SHORT</v>
          </cell>
          <cell r="M502" t="str">
            <v>Conv</v>
          </cell>
          <cell r="N502" t="str">
            <v>SE</v>
          </cell>
          <cell r="W502" t="str">
            <v>Trading</v>
          </cell>
          <cell r="AG502">
            <v>3</v>
          </cell>
          <cell r="EW502">
            <v>93</v>
          </cell>
        </row>
        <row r="503">
          <cell r="E503" t="str">
            <v>LONG</v>
          </cell>
          <cell r="M503" t="str">
            <v>i5</v>
          </cell>
          <cell r="N503" t="str">
            <v>SE</v>
          </cell>
          <cell r="W503" t="str">
            <v>Trading</v>
          </cell>
          <cell r="AC503">
            <v>9</v>
          </cell>
          <cell r="ES503">
            <v>86.210000000000008</v>
          </cell>
        </row>
        <row r="504">
          <cell r="E504" t="str">
            <v>LONG</v>
          </cell>
          <cell r="M504" t="str">
            <v>i5</v>
          </cell>
          <cell r="N504" t="str">
            <v>SE</v>
          </cell>
          <cell r="W504" t="str">
            <v>Trading</v>
          </cell>
          <cell r="AC504">
            <v>4</v>
          </cell>
          <cell r="ES504">
            <v>86.210000000000008</v>
          </cell>
        </row>
        <row r="505">
          <cell r="E505" t="str">
            <v>LONG</v>
          </cell>
          <cell r="M505" t="str">
            <v>i5</v>
          </cell>
          <cell r="N505" t="str">
            <v>SE</v>
          </cell>
          <cell r="W505" t="str">
            <v>Trading</v>
          </cell>
          <cell r="AC505">
            <v>1</v>
          </cell>
          <cell r="ES505">
            <v>86.210000000000008</v>
          </cell>
        </row>
        <row r="506">
          <cell r="E506" t="str">
            <v>LONG</v>
          </cell>
          <cell r="M506" t="str">
            <v>i5</v>
          </cell>
          <cell r="N506" t="str">
            <v>SE</v>
          </cell>
          <cell r="W506" t="str">
            <v>Trading</v>
          </cell>
          <cell r="AC506">
            <v>1</v>
          </cell>
          <cell r="ES506">
            <v>86.710000000000008</v>
          </cell>
        </row>
        <row r="507">
          <cell r="E507" t="str">
            <v>LONG</v>
          </cell>
          <cell r="M507" t="str">
            <v>Conv</v>
          </cell>
          <cell r="N507" t="str">
            <v>SE</v>
          </cell>
          <cell r="W507" t="str">
            <v>Trading</v>
          </cell>
          <cell r="AI507">
            <v>20</v>
          </cell>
          <cell r="EY507">
            <v>95</v>
          </cell>
        </row>
        <row r="508">
          <cell r="E508" t="str">
            <v>SHORT</v>
          </cell>
          <cell r="M508" t="str">
            <v>Conv</v>
          </cell>
          <cell r="N508" t="str">
            <v>SE</v>
          </cell>
          <cell r="W508" t="str">
            <v>Trading</v>
          </cell>
          <cell r="AH508">
            <v>10</v>
          </cell>
          <cell r="EX508">
            <v>99</v>
          </cell>
        </row>
        <row r="509">
          <cell r="E509" t="str">
            <v>SHORT</v>
          </cell>
          <cell r="M509" t="str">
            <v>Conv</v>
          </cell>
          <cell r="N509" t="str">
            <v>SE</v>
          </cell>
          <cell r="W509" t="str">
            <v>Trading</v>
          </cell>
          <cell r="AG509">
            <v>10</v>
          </cell>
          <cell r="AH509">
            <v>10</v>
          </cell>
          <cell r="AI509">
            <v>10</v>
          </cell>
          <cell r="EW509">
            <v>97</v>
          </cell>
          <cell r="EX509">
            <v>97</v>
          </cell>
          <cell r="EY509">
            <v>97</v>
          </cell>
        </row>
        <row r="510">
          <cell r="E510" t="str">
            <v>LONG</v>
          </cell>
          <cell r="M510" t="str">
            <v>i5</v>
          </cell>
          <cell r="N510" t="str">
            <v>SE</v>
          </cell>
          <cell r="W510" t="str">
            <v>Balanço</v>
          </cell>
          <cell r="AC510">
            <v>3</v>
          </cell>
          <cell r="ES510">
            <v>85.710000000000008</v>
          </cell>
        </row>
        <row r="511">
          <cell r="E511" t="str">
            <v>LONG</v>
          </cell>
          <cell r="M511" t="str">
            <v>i5</v>
          </cell>
          <cell r="N511" t="str">
            <v>NE</v>
          </cell>
          <cell r="W511" t="str">
            <v>Balanço</v>
          </cell>
          <cell r="AC511">
            <v>2.82</v>
          </cell>
          <cell r="ES511">
            <v>86.11</v>
          </cell>
        </row>
        <row r="512">
          <cell r="E512" t="str">
            <v>LONG</v>
          </cell>
          <cell r="M512" t="str">
            <v>i5</v>
          </cell>
          <cell r="N512" t="str">
            <v>SE</v>
          </cell>
          <cell r="W512" t="str">
            <v>Balanço</v>
          </cell>
          <cell r="AC512">
            <v>10</v>
          </cell>
          <cell r="ES512">
            <v>86.210000000000008</v>
          </cell>
        </row>
        <row r="513">
          <cell r="E513" t="str">
            <v>LONG</v>
          </cell>
          <cell r="M513" t="str">
            <v>i5</v>
          </cell>
          <cell r="N513" t="str">
            <v>SE</v>
          </cell>
          <cell r="W513" t="str">
            <v>Balanço</v>
          </cell>
          <cell r="AC513">
            <v>5</v>
          </cell>
          <cell r="ES513">
            <v>85.210000000000008</v>
          </cell>
        </row>
        <row r="514">
          <cell r="E514" t="str">
            <v>LONG</v>
          </cell>
          <cell r="M514" t="str">
            <v>i5</v>
          </cell>
          <cell r="N514" t="str">
            <v>SE</v>
          </cell>
          <cell r="W514" t="str">
            <v>Balanço</v>
          </cell>
          <cell r="AC514">
            <v>5</v>
          </cell>
          <cell r="ES514">
            <v>85.710000000000008</v>
          </cell>
        </row>
        <row r="515">
          <cell r="E515" t="str">
            <v>LONG</v>
          </cell>
          <cell r="M515" t="str">
            <v>i5</v>
          </cell>
          <cell r="N515" t="str">
            <v>SE</v>
          </cell>
          <cell r="W515" t="str">
            <v>Balanço</v>
          </cell>
          <cell r="AC515">
            <v>5</v>
          </cell>
          <cell r="ES515">
            <v>85.91</v>
          </cell>
        </row>
        <row r="516">
          <cell r="E516" t="str">
            <v>SHORT</v>
          </cell>
          <cell r="M516" t="str">
            <v>i5</v>
          </cell>
          <cell r="N516" t="str">
            <v>SE</v>
          </cell>
          <cell r="W516" t="str">
            <v>Trading</v>
          </cell>
          <cell r="AC516">
            <v>29</v>
          </cell>
          <cell r="ES516">
            <v>86.09</v>
          </cell>
        </row>
        <row r="517">
          <cell r="E517" t="str">
            <v>LONG</v>
          </cell>
          <cell r="M517" t="str">
            <v>i5</v>
          </cell>
          <cell r="N517" t="str">
            <v>SE</v>
          </cell>
          <cell r="W517" t="str">
            <v>Balanço</v>
          </cell>
          <cell r="AC517">
            <v>10.199999999999999</v>
          </cell>
          <cell r="ES517">
            <v>86.710000000000008</v>
          </cell>
        </row>
        <row r="518">
          <cell r="E518" t="str">
            <v>LONG</v>
          </cell>
          <cell r="M518" t="str">
            <v>i5</v>
          </cell>
          <cell r="N518" t="str">
            <v>SE</v>
          </cell>
          <cell r="W518" t="str">
            <v>Balanço</v>
          </cell>
          <cell r="AC518">
            <v>1</v>
          </cell>
          <cell r="ES518">
            <v>85.61</v>
          </cell>
        </row>
        <row r="519">
          <cell r="E519" t="str">
            <v>LONG</v>
          </cell>
          <cell r="M519" t="str">
            <v>i5</v>
          </cell>
          <cell r="N519" t="str">
            <v>SE</v>
          </cell>
          <cell r="W519" t="str">
            <v>Balanço</v>
          </cell>
          <cell r="AC519">
            <v>2</v>
          </cell>
          <cell r="ES519">
            <v>85.710000000000008</v>
          </cell>
        </row>
        <row r="520">
          <cell r="E520" t="str">
            <v>LONG</v>
          </cell>
          <cell r="M520" t="str">
            <v>i5</v>
          </cell>
          <cell r="N520" t="str">
            <v>SE</v>
          </cell>
          <cell r="W520" t="str">
            <v>Balanço</v>
          </cell>
          <cell r="AC520">
            <v>0.5</v>
          </cell>
          <cell r="ES520">
            <v>85.56</v>
          </cell>
        </row>
        <row r="521">
          <cell r="E521" t="str">
            <v>LONG</v>
          </cell>
          <cell r="M521" t="str">
            <v>i5</v>
          </cell>
          <cell r="N521" t="str">
            <v>SE</v>
          </cell>
          <cell r="W521" t="str">
            <v>Balanço</v>
          </cell>
          <cell r="AC521">
            <v>2</v>
          </cell>
          <cell r="ES521">
            <v>85.710000000000008</v>
          </cell>
        </row>
        <row r="522">
          <cell r="E522" t="str">
            <v>LONG</v>
          </cell>
          <cell r="M522" t="str">
            <v>i5</v>
          </cell>
          <cell r="N522" t="str">
            <v>SE</v>
          </cell>
          <cell r="W522" t="str">
            <v>Balanço</v>
          </cell>
          <cell r="AC522">
            <v>1</v>
          </cell>
          <cell r="ES522">
            <v>85.61</v>
          </cell>
        </row>
        <row r="523">
          <cell r="E523" t="str">
            <v>LONG</v>
          </cell>
          <cell r="M523" t="str">
            <v>i5</v>
          </cell>
          <cell r="N523" t="str">
            <v>SE</v>
          </cell>
          <cell r="W523" t="str">
            <v>Balanço</v>
          </cell>
          <cell r="AC523">
            <v>10</v>
          </cell>
          <cell r="ES523">
            <v>85.710000000000008</v>
          </cell>
        </row>
        <row r="524">
          <cell r="E524" t="str">
            <v>LONG</v>
          </cell>
          <cell r="M524" t="str">
            <v>i5</v>
          </cell>
          <cell r="N524" t="str">
            <v>SE</v>
          </cell>
          <cell r="W524" t="str">
            <v>Balanço</v>
          </cell>
          <cell r="AC524">
            <v>1</v>
          </cell>
          <cell r="ES524">
            <v>84.210000000000008</v>
          </cell>
        </row>
        <row r="525">
          <cell r="E525" t="str">
            <v>LONG</v>
          </cell>
          <cell r="M525" t="str">
            <v>i5</v>
          </cell>
          <cell r="N525" t="str">
            <v>SE</v>
          </cell>
          <cell r="W525" t="str">
            <v>Balanço</v>
          </cell>
          <cell r="AC525">
            <v>30</v>
          </cell>
          <cell r="ES525">
            <v>86.710000000000008</v>
          </cell>
        </row>
        <row r="526">
          <cell r="E526" t="str">
            <v>LONG</v>
          </cell>
          <cell r="M526" t="str">
            <v>i5</v>
          </cell>
          <cell r="N526" t="str">
            <v>SE</v>
          </cell>
          <cell r="W526" t="str">
            <v>Balanço</v>
          </cell>
          <cell r="AC526">
            <v>3</v>
          </cell>
          <cell r="ES526">
            <v>86.210000000000008</v>
          </cell>
        </row>
        <row r="527">
          <cell r="E527" t="str">
            <v>LONG</v>
          </cell>
          <cell r="M527" t="str">
            <v>i5</v>
          </cell>
          <cell r="N527" t="str">
            <v>SE</v>
          </cell>
          <cell r="W527" t="str">
            <v>Balanço</v>
          </cell>
          <cell r="AC527">
            <v>5</v>
          </cell>
          <cell r="ES527">
            <v>86.210000000000008</v>
          </cell>
        </row>
        <row r="528">
          <cell r="E528" t="str">
            <v>LONG</v>
          </cell>
          <cell r="M528" t="str">
            <v>i5</v>
          </cell>
          <cell r="N528" t="str">
            <v>SE</v>
          </cell>
          <cell r="W528" t="str">
            <v>Balanço</v>
          </cell>
          <cell r="AC528">
            <v>3</v>
          </cell>
          <cell r="ES528">
            <v>85.710000000000008</v>
          </cell>
        </row>
        <row r="529">
          <cell r="E529" t="str">
            <v>LONG</v>
          </cell>
          <cell r="M529" t="str">
            <v>i5</v>
          </cell>
          <cell r="N529" t="str">
            <v>SE</v>
          </cell>
          <cell r="W529" t="str">
            <v>Balanço</v>
          </cell>
          <cell r="AC529">
            <v>4.5</v>
          </cell>
          <cell r="ES529">
            <v>85.710000000000008</v>
          </cell>
        </row>
        <row r="530">
          <cell r="E530" t="str">
            <v>LONG</v>
          </cell>
          <cell r="M530" t="str">
            <v>i5</v>
          </cell>
          <cell r="N530" t="str">
            <v>SE</v>
          </cell>
          <cell r="W530" t="str">
            <v>Balanço</v>
          </cell>
          <cell r="AC530">
            <v>0.11944444444444401</v>
          </cell>
          <cell r="ES530">
            <v>85.210000000000008</v>
          </cell>
        </row>
        <row r="531">
          <cell r="E531" t="str">
            <v>LONG</v>
          </cell>
          <cell r="M531" t="str">
            <v>i5</v>
          </cell>
          <cell r="N531" t="str">
            <v>SE</v>
          </cell>
          <cell r="W531" t="str">
            <v>Balanço</v>
          </cell>
          <cell r="AC531">
            <v>2.9013888888888899</v>
          </cell>
          <cell r="ES531">
            <v>85.210000000000008</v>
          </cell>
        </row>
        <row r="532">
          <cell r="E532" t="str">
            <v>LONG</v>
          </cell>
          <cell r="M532" t="str">
            <v>i5</v>
          </cell>
          <cell r="N532" t="str">
            <v>SE</v>
          </cell>
          <cell r="W532" t="str">
            <v>Balanço</v>
          </cell>
          <cell r="AC532">
            <v>0.36111111111111099</v>
          </cell>
          <cell r="ES532">
            <v>85.210000000000008</v>
          </cell>
        </row>
        <row r="533">
          <cell r="E533" t="str">
            <v>LONG</v>
          </cell>
          <cell r="M533" t="str">
            <v>i5</v>
          </cell>
          <cell r="N533" t="str">
            <v>SE</v>
          </cell>
          <cell r="W533" t="str">
            <v>Balanço</v>
          </cell>
          <cell r="AC533">
            <v>1.2094444444444401</v>
          </cell>
          <cell r="ES533">
            <v>85.210000000000008</v>
          </cell>
        </row>
        <row r="534">
          <cell r="E534" t="str">
            <v>LONG</v>
          </cell>
          <cell r="M534" t="str">
            <v>Conv</v>
          </cell>
          <cell r="N534" t="str">
            <v>SE</v>
          </cell>
          <cell r="W534" t="str">
            <v>Trading</v>
          </cell>
          <cell r="AE534">
            <v>10</v>
          </cell>
          <cell r="EU534">
            <v>83</v>
          </cell>
        </row>
        <row r="535">
          <cell r="E535" t="str">
            <v>SHORT</v>
          </cell>
          <cell r="M535" t="str">
            <v>Conv</v>
          </cell>
          <cell r="N535" t="str">
            <v>SE</v>
          </cell>
          <cell r="W535" t="str">
            <v>Trading</v>
          </cell>
          <cell r="AG535">
            <v>5</v>
          </cell>
          <cell r="EW535">
            <v>95.5</v>
          </cell>
        </row>
        <row r="536">
          <cell r="E536" t="str">
            <v>LONG</v>
          </cell>
          <cell r="M536" t="str">
            <v>Conv</v>
          </cell>
          <cell r="N536" t="str">
            <v>SE</v>
          </cell>
          <cell r="W536" t="str">
            <v>Otimização</v>
          </cell>
          <cell r="AD536">
            <v>5</v>
          </cell>
          <cell r="ET536">
            <v>62.9</v>
          </cell>
        </row>
        <row r="537">
          <cell r="E537" t="str">
            <v>SHORT</v>
          </cell>
          <cell r="M537" t="str">
            <v>Conv</v>
          </cell>
          <cell r="N537" t="str">
            <v>SE</v>
          </cell>
          <cell r="W537" t="str">
            <v>Trading</v>
          </cell>
          <cell r="AG537">
            <v>2</v>
          </cell>
          <cell r="EW537">
            <v>106</v>
          </cell>
        </row>
        <row r="538">
          <cell r="E538" t="str">
            <v>LONG</v>
          </cell>
          <cell r="M538" t="str">
            <v>Conv</v>
          </cell>
          <cell r="N538" t="str">
            <v>SE</v>
          </cell>
          <cell r="W538" t="str">
            <v>Otimização</v>
          </cell>
          <cell r="AD538">
            <v>1</v>
          </cell>
          <cell r="ET538">
            <v>62.9</v>
          </cell>
        </row>
        <row r="539">
          <cell r="E539" t="str">
            <v>SHORT</v>
          </cell>
          <cell r="M539" t="str">
            <v>Conv</v>
          </cell>
          <cell r="N539" t="str">
            <v>SE</v>
          </cell>
          <cell r="W539" t="str">
            <v>Trading</v>
          </cell>
          <cell r="AG539">
            <v>3</v>
          </cell>
          <cell r="EW539">
            <v>106</v>
          </cell>
        </row>
        <row r="540">
          <cell r="E540" t="str">
            <v>SHORT</v>
          </cell>
          <cell r="M540" t="str">
            <v>Conv</v>
          </cell>
          <cell r="N540" t="str">
            <v>SE</v>
          </cell>
          <cell r="W540" t="str">
            <v>Trading</v>
          </cell>
          <cell r="AG540">
            <v>1</v>
          </cell>
          <cell r="EW540">
            <v>106</v>
          </cell>
        </row>
        <row r="541">
          <cell r="E541" t="str">
            <v>LONG</v>
          </cell>
          <cell r="M541" t="str">
            <v>Conv</v>
          </cell>
          <cell r="N541" t="str">
            <v>SE</v>
          </cell>
          <cell r="W541" t="str">
            <v>Otimização</v>
          </cell>
          <cell r="AE541">
            <v>12</v>
          </cell>
          <cell r="EU541">
            <v>82</v>
          </cell>
        </row>
        <row r="542">
          <cell r="E542" t="str">
            <v>LONG</v>
          </cell>
          <cell r="M542" t="str">
            <v>Conv</v>
          </cell>
          <cell r="N542" t="str">
            <v>SE</v>
          </cell>
          <cell r="W542" t="str">
            <v>Otimização</v>
          </cell>
          <cell r="AD542">
            <v>1</v>
          </cell>
          <cell r="ET542">
            <v>64</v>
          </cell>
        </row>
        <row r="543">
          <cell r="E543" t="str">
            <v>LONG</v>
          </cell>
          <cell r="M543" t="str">
            <v>Conv</v>
          </cell>
          <cell r="N543" t="str">
            <v>SE</v>
          </cell>
          <cell r="W543" t="str">
            <v>Otimização</v>
          </cell>
          <cell r="AF543">
            <v>10</v>
          </cell>
          <cell r="EV543">
            <v>88</v>
          </cell>
        </row>
        <row r="544">
          <cell r="E544" t="str">
            <v>LONG</v>
          </cell>
          <cell r="M544" t="str">
            <v>Conv</v>
          </cell>
          <cell r="N544" t="str">
            <v>SE</v>
          </cell>
          <cell r="W544" t="str">
            <v>Otimização</v>
          </cell>
          <cell r="AF544">
            <v>1</v>
          </cell>
          <cell r="EV544">
            <v>88</v>
          </cell>
        </row>
        <row r="545">
          <cell r="E545" t="str">
            <v>LONG</v>
          </cell>
          <cell r="M545" t="str">
            <v>Conv</v>
          </cell>
          <cell r="N545" t="str">
            <v>SE</v>
          </cell>
          <cell r="W545" t="str">
            <v>Otimização</v>
          </cell>
          <cell r="AF545">
            <v>1</v>
          </cell>
          <cell r="EV545">
            <v>88</v>
          </cell>
        </row>
        <row r="546">
          <cell r="E546" t="str">
            <v>LONG</v>
          </cell>
          <cell r="M546" t="str">
            <v>Conv</v>
          </cell>
          <cell r="N546" t="str">
            <v>SE</v>
          </cell>
          <cell r="W546" t="str">
            <v>Otimização</v>
          </cell>
          <cell r="AF546">
            <v>1</v>
          </cell>
          <cell r="EV546">
            <v>88</v>
          </cell>
        </row>
        <row r="547">
          <cell r="E547" t="str">
            <v>LONG</v>
          </cell>
          <cell r="M547" t="str">
            <v>Conv</v>
          </cell>
          <cell r="N547" t="str">
            <v>SE</v>
          </cell>
          <cell r="W547" t="str">
            <v>Otimização</v>
          </cell>
          <cell r="AF547">
            <v>1</v>
          </cell>
          <cell r="EV547">
            <v>88</v>
          </cell>
        </row>
        <row r="548">
          <cell r="E548" t="str">
            <v>LONG</v>
          </cell>
          <cell r="M548" t="str">
            <v>Conv</v>
          </cell>
          <cell r="N548" t="str">
            <v>SE</v>
          </cell>
          <cell r="W548" t="str">
            <v>Otimização</v>
          </cell>
          <cell r="AD548">
            <v>13</v>
          </cell>
          <cell r="ET548">
            <v>64</v>
          </cell>
        </row>
        <row r="549">
          <cell r="E549" t="str">
            <v>SHORT</v>
          </cell>
          <cell r="M549" t="str">
            <v>Conv</v>
          </cell>
          <cell r="N549" t="str">
            <v>SE</v>
          </cell>
          <cell r="W549" t="str">
            <v>Trading</v>
          </cell>
          <cell r="AH549">
            <v>3.5</v>
          </cell>
          <cell r="EX549">
            <v>123</v>
          </cell>
        </row>
        <row r="550">
          <cell r="E550" t="str">
            <v>SHORT</v>
          </cell>
          <cell r="M550" t="str">
            <v>Conv</v>
          </cell>
          <cell r="N550" t="str">
            <v>SE</v>
          </cell>
          <cell r="W550" t="str">
            <v>Trading</v>
          </cell>
          <cell r="AG550">
            <v>5</v>
          </cell>
          <cell r="EW550">
            <v>121</v>
          </cell>
        </row>
        <row r="551">
          <cell r="E551" t="str">
            <v>LONG</v>
          </cell>
          <cell r="M551" t="str">
            <v>Conv</v>
          </cell>
          <cell r="N551" t="str">
            <v>SE</v>
          </cell>
          <cell r="W551" t="str">
            <v>Otimização</v>
          </cell>
          <cell r="AD551">
            <v>10</v>
          </cell>
          <cell r="ET551">
            <v>66</v>
          </cell>
        </row>
        <row r="552">
          <cell r="E552" t="str">
            <v>LONG</v>
          </cell>
          <cell r="M552" t="str">
            <v>Conv</v>
          </cell>
          <cell r="N552" t="str">
            <v>SE</v>
          </cell>
          <cell r="W552" t="str">
            <v>Trading</v>
          </cell>
          <cell r="AG552">
            <v>1</v>
          </cell>
          <cell r="EW552">
            <v>115.5</v>
          </cell>
        </row>
        <row r="553">
          <cell r="E553" t="str">
            <v>SHORT</v>
          </cell>
          <cell r="M553" t="str">
            <v>Conv</v>
          </cell>
          <cell r="N553" t="str">
            <v>SE</v>
          </cell>
          <cell r="W553" t="str">
            <v>Trading</v>
          </cell>
          <cell r="AH553">
            <v>1</v>
          </cell>
          <cell r="EX553">
            <v>119</v>
          </cell>
        </row>
        <row r="554">
          <cell r="E554" t="str">
            <v>LONG</v>
          </cell>
          <cell r="M554" t="str">
            <v>Conv</v>
          </cell>
          <cell r="N554" t="str">
            <v>SE</v>
          </cell>
          <cell r="W554" t="str">
            <v>Trading</v>
          </cell>
          <cell r="AH554">
            <v>0.1</v>
          </cell>
          <cell r="EX554">
            <v>115.5</v>
          </cell>
        </row>
        <row r="555">
          <cell r="E555" t="str">
            <v>SHORT</v>
          </cell>
          <cell r="M555" t="str">
            <v>Conv</v>
          </cell>
          <cell r="N555" t="str">
            <v>SE</v>
          </cell>
          <cell r="W555" t="str">
            <v>Trading</v>
          </cell>
          <cell r="AH555">
            <v>1.5</v>
          </cell>
          <cell r="EX555">
            <v>118</v>
          </cell>
        </row>
        <row r="556">
          <cell r="E556" t="str">
            <v>SHORT</v>
          </cell>
          <cell r="M556" t="str">
            <v>Conv</v>
          </cell>
          <cell r="N556" t="str">
            <v>SE</v>
          </cell>
          <cell r="W556" t="str">
            <v>Trading</v>
          </cell>
          <cell r="AH556">
            <v>0.5</v>
          </cell>
          <cell r="EX556">
            <v>118</v>
          </cell>
        </row>
        <row r="557">
          <cell r="E557" t="str">
            <v>SHORT</v>
          </cell>
          <cell r="M557" t="str">
            <v>Conv</v>
          </cell>
          <cell r="N557" t="str">
            <v>SE</v>
          </cell>
          <cell r="W557" t="str">
            <v>Trading</v>
          </cell>
          <cell r="AH557">
            <v>3</v>
          </cell>
          <cell r="EX557">
            <v>117</v>
          </cell>
        </row>
        <row r="558">
          <cell r="E558" t="str">
            <v>SHORT</v>
          </cell>
          <cell r="M558" t="str">
            <v>Conv</v>
          </cell>
          <cell r="N558" t="str">
            <v>SE</v>
          </cell>
          <cell r="W558" t="str">
            <v>Trading</v>
          </cell>
          <cell r="AI558">
            <v>2</v>
          </cell>
          <cell r="EY558">
            <v>110</v>
          </cell>
        </row>
        <row r="559">
          <cell r="E559" t="str">
            <v>LONG</v>
          </cell>
          <cell r="M559" t="str">
            <v>i5</v>
          </cell>
          <cell r="N559" t="str">
            <v>SE</v>
          </cell>
          <cell r="W559" t="str">
            <v>Otimização</v>
          </cell>
          <cell r="AD559">
            <v>5</v>
          </cell>
          <cell r="ET559">
            <v>95</v>
          </cell>
        </row>
        <row r="560">
          <cell r="E560" t="str">
            <v>LONG</v>
          </cell>
          <cell r="M560" t="str">
            <v>Conv</v>
          </cell>
          <cell r="N560" t="str">
            <v>SE</v>
          </cell>
          <cell r="W560" t="str">
            <v>Otimização</v>
          </cell>
          <cell r="AD560">
            <v>15.4</v>
          </cell>
          <cell r="ET560">
            <v>65.5</v>
          </cell>
        </row>
        <row r="561">
          <cell r="E561" t="str">
            <v>LONG</v>
          </cell>
          <cell r="M561" t="str">
            <v>Conv</v>
          </cell>
          <cell r="N561" t="str">
            <v>SE</v>
          </cell>
          <cell r="W561" t="str">
            <v>Trading</v>
          </cell>
          <cell r="AE561">
            <v>5</v>
          </cell>
          <cell r="EU561">
            <v>97</v>
          </cell>
        </row>
        <row r="562">
          <cell r="E562" t="str">
            <v>LONG</v>
          </cell>
          <cell r="M562" t="str">
            <v>i5</v>
          </cell>
          <cell r="N562" t="str">
            <v>SE</v>
          </cell>
          <cell r="W562" t="str">
            <v>Otimização</v>
          </cell>
          <cell r="AD562">
            <v>3</v>
          </cell>
          <cell r="ET562">
            <v>96.32</v>
          </cell>
        </row>
        <row r="563">
          <cell r="E563" t="str">
            <v>LONG</v>
          </cell>
          <cell r="M563" t="str">
            <v>i5</v>
          </cell>
          <cell r="N563" t="str">
            <v>SE</v>
          </cell>
          <cell r="W563" t="str">
            <v>Otimização</v>
          </cell>
          <cell r="AD563">
            <v>2</v>
          </cell>
          <cell r="ET563">
            <v>96.32</v>
          </cell>
        </row>
        <row r="564">
          <cell r="E564" t="str">
            <v>LONG</v>
          </cell>
          <cell r="M564" t="str">
            <v>i5</v>
          </cell>
          <cell r="N564" t="str">
            <v>SE</v>
          </cell>
          <cell r="W564" t="str">
            <v>Otimização</v>
          </cell>
          <cell r="AD564">
            <v>7</v>
          </cell>
          <cell r="ET564">
            <v>95.5</v>
          </cell>
        </row>
        <row r="565">
          <cell r="E565" t="str">
            <v>LONG</v>
          </cell>
          <cell r="M565" t="str">
            <v>i5</v>
          </cell>
          <cell r="N565" t="str">
            <v>SE</v>
          </cell>
          <cell r="W565" t="str">
            <v>Otimização</v>
          </cell>
          <cell r="AD565">
            <v>15</v>
          </cell>
          <cell r="ET565">
            <v>96.61999999999999</v>
          </cell>
        </row>
        <row r="566">
          <cell r="E566" t="str">
            <v>LONG</v>
          </cell>
          <cell r="M566" t="str">
            <v>i5</v>
          </cell>
          <cell r="N566" t="str">
            <v>SE</v>
          </cell>
          <cell r="W566" t="str">
            <v>Otimização</v>
          </cell>
          <cell r="AD566">
            <v>1</v>
          </cell>
          <cell r="ET566">
            <v>96.32</v>
          </cell>
        </row>
        <row r="567">
          <cell r="E567" t="str">
            <v>SHORT</v>
          </cell>
          <cell r="M567" t="str">
            <v>Conv</v>
          </cell>
          <cell r="N567" t="str">
            <v>SE</v>
          </cell>
          <cell r="W567" t="str">
            <v>Trading</v>
          </cell>
          <cell r="AF567">
            <v>10</v>
          </cell>
          <cell r="EV567">
            <v>91.3</v>
          </cell>
        </row>
        <row r="568">
          <cell r="E568" t="str">
            <v>LONG</v>
          </cell>
          <cell r="M568" t="str">
            <v>Conv</v>
          </cell>
          <cell r="N568" t="str">
            <v>SE</v>
          </cell>
          <cell r="W568" t="str">
            <v>Otimização</v>
          </cell>
          <cell r="AF568">
            <v>2</v>
          </cell>
          <cell r="EV568">
            <v>86.5</v>
          </cell>
        </row>
        <row r="569">
          <cell r="E569" t="str">
            <v>LONG</v>
          </cell>
          <cell r="M569" t="str">
            <v>Conv</v>
          </cell>
          <cell r="N569" t="str">
            <v>SE</v>
          </cell>
          <cell r="W569" t="str">
            <v>Otimização</v>
          </cell>
          <cell r="AF569">
            <v>5</v>
          </cell>
          <cell r="EV569">
            <v>86.5</v>
          </cell>
        </row>
        <row r="570">
          <cell r="E570" t="str">
            <v>LONG</v>
          </cell>
          <cell r="M570" t="str">
            <v>Conv</v>
          </cell>
          <cell r="N570" t="str">
            <v>SE</v>
          </cell>
          <cell r="W570" t="str">
            <v>Otimização</v>
          </cell>
          <cell r="AF570">
            <v>1</v>
          </cell>
          <cell r="EV570">
            <v>87</v>
          </cell>
        </row>
        <row r="571">
          <cell r="E571" t="str">
            <v>SHORT</v>
          </cell>
          <cell r="M571" t="str">
            <v>Conv</v>
          </cell>
          <cell r="N571" t="str">
            <v>SE</v>
          </cell>
          <cell r="W571" t="str">
            <v>Trading</v>
          </cell>
          <cell r="AD571">
            <v>10</v>
          </cell>
          <cell r="ET571">
            <v>66.52</v>
          </cell>
        </row>
        <row r="572">
          <cell r="E572" t="str">
            <v>LONG</v>
          </cell>
          <cell r="M572" t="str">
            <v>Conv</v>
          </cell>
          <cell r="N572" t="str">
            <v>SE</v>
          </cell>
          <cell r="W572" t="str">
            <v>Trading</v>
          </cell>
          <cell r="AD572">
            <v>10</v>
          </cell>
          <cell r="ET572">
            <v>66.52</v>
          </cell>
        </row>
        <row r="573">
          <cell r="E573" t="str">
            <v>LONG</v>
          </cell>
          <cell r="M573" t="str">
            <v>i5</v>
          </cell>
          <cell r="N573" t="str">
            <v>SE</v>
          </cell>
          <cell r="W573" t="str">
            <v>Otimização</v>
          </cell>
          <cell r="AD573">
            <v>10</v>
          </cell>
          <cell r="ET573">
            <v>96.52</v>
          </cell>
        </row>
        <row r="574">
          <cell r="E574" t="str">
            <v>LONG</v>
          </cell>
          <cell r="M574" t="str">
            <v>i5</v>
          </cell>
          <cell r="N574" t="str">
            <v>NE</v>
          </cell>
          <cell r="W574" t="str">
            <v>Otimização</v>
          </cell>
          <cell r="AD574">
            <v>0.55700000000000005</v>
          </cell>
          <cell r="ET574">
            <v>96.32</v>
          </cell>
        </row>
        <row r="575">
          <cell r="E575" t="str">
            <v>LONG</v>
          </cell>
          <cell r="M575" t="str">
            <v>i5</v>
          </cell>
          <cell r="N575" t="str">
            <v>SE</v>
          </cell>
          <cell r="W575" t="str">
            <v>Otimização</v>
          </cell>
          <cell r="AD575">
            <v>15</v>
          </cell>
          <cell r="ET575">
            <v>96.52</v>
          </cell>
        </row>
        <row r="576">
          <cell r="E576" t="str">
            <v>SHORT</v>
          </cell>
          <cell r="M576" t="str">
            <v>Conv</v>
          </cell>
          <cell r="N576" t="str">
            <v>SE</v>
          </cell>
          <cell r="W576" t="str">
            <v>Trading</v>
          </cell>
          <cell r="AE576">
            <v>5</v>
          </cell>
          <cell r="EU576">
            <v>94</v>
          </cell>
        </row>
        <row r="577">
          <cell r="E577" t="str">
            <v>SHORT</v>
          </cell>
          <cell r="M577" t="str">
            <v>Conv</v>
          </cell>
          <cell r="N577" t="str">
            <v>SE</v>
          </cell>
          <cell r="W577" t="str">
            <v>Trading</v>
          </cell>
          <cell r="AE577">
            <v>5</v>
          </cell>
          <cell r="EU577">
            <v>94</v>
          </cell>
        </row>
        <row r="578">
          <cell r="E578" t="str">
            <v>SHORT</v>
          </cell>
          <cell r="M578" t="str">
            <v>Conv</v>
          </cell>
          <cell r="N578" t="str">
            <v>SE</v>
          </cell>
          <cell r="W578" t="str">
            <v>Trading</v>
          </cell>
          <cell r="AH578">
            <v>2</v>
          </cell>
          <cell r="EX578">
            <v>113</v>
          </cell>
        </row>
        <row r="579">
          <cell r="E579" t="str">
            <v>SHORT</v>
          </cell>
          <cell r="M579" t="str">
            <v>Conv</v>
          </cell>
          <cell r="N579" t="str">
            <v>SE</v>
          </cell>
          <cell r="W579" t="str">
            <v>Trading</v>
          </cell>
          <cell r="AE579">
            <v>5</v>
          </cell>
          <cell r="EU579">
            <v>93</v>
          </cell>
        </row>
        <row r="580">
          <cell r="E580" t="str">
            <v>LONG</v>
          </cell>
          <cell r="M580" t="str">
            <v>i5</v>
          </cell>
          <cell r="N580" t="str">
            <v>SE</v>
          </cell>
          <cell r="W580" t="str">
            <v>Otimização</v>
          </cell>
          <cell r="AD580">
            <v>7</v>
          </cell>
          <cell r="ET580">
            <v>96.32</v>
          </cell>
        </row>
        <row r="581">
          <cell r="E581" t="str">
            <v>LONG</v>
          </cell>
          <cell r="M581" t="str">
            <v>i5</v>
          </cell>
          <cell r="N581" t="str">
            <v>SE</v>
          </cell>
          <cell r="W581" t="str">
            <v>Otimização</v>
          </cell>
          <cell r="AD581">
            <v>2</v>
          </cell>
          <cell r="ET581">
            <v>96.02</v>
          </cell>
        </row>
        <row r="582">
          <cell r="E582" t="str">
            <v>LONG</v>
          </cell>
          <cell r="M582" t="str">
            <v>i5</v>
          </cell>
          <cell r="N582" t="str">
            <v>SE</v>
          </cell>
          <cell r="W582" t="str">
            <v>Otimização</v>
          </cell>
          <cell r="AD582">
            <v>4</v>
          </cell>
          <cell r="ET582">
            <v>96.32</v>
          </cell>
        </row>
        <row r="583">
          <cell r="E583" t="str">
            <v>LONG</v>
          </cell>
          <cell r="M583" t="str">
            <v>i5</v>
          </cell>
          <cell r="N583" t="str">
            <v>SE</v>
          </cell>
          <cell r="W583" t="str">
            <v>Otimização</v>
          </cell>
          <cell r="AD583">
            <v>5</v>
          </cell>
          <cell r="ET583">
            <v>96.32</v>
          </cell>
        </row>
        <row r="584">
          <cell r="E584" t="str">
            <v>LONG</v>
          </cell>
          <cell r="M584" t="str">
            <v>i5</v>
          </cell>
          <cell r="N584" t="str">
            <v>SE</v>
          </cell>
          <cell r="W584" t="str">
            <v>Otimização</v>
          </cell>
          <cell r="AD584">
            <v>10</v>
          </cell>
          <cell r="ET584">
            <v>96.32</v>
          </cell>
        </row>
        <row r="585">
          <cell r="E585" t="str">
            <v>LONG</v>
          </cell>
          <cell r="M585" t="str">
            <v>i5</v>
          </cell>
          <cell r="N585" t="str">
            <v>SE</v>
          </cell>
          <cell r="W585" t="str">
            <v>Otimização</v>
          </cell>
          <cell r="AD585">
            <v>10</v>
          </cell>
          <cell r="ET585">
            <v>96.61999999999999</v>
          </cell>
        </row>
        <row r="586">
          <cell r="E586" t="str">
            <v>LONG</v>
          </cell>
          <cell r="M586" t="str">
            <v>i5</v>
          </cell>
          <cell r="N586" t="str">
            <v>SE</v>
          </cell>
          <cell r="W586" t="str">
            <v>Otimização</v>
          </cell>
          <cell r="AD586">
            <v>2</v>
          </cell>
          <cell r="ET586">
            <v>96.32</v>
          </cell>
        </row>
        <row r="587">
          <cell r="E587" t="str">
            <v>LONG</v>
          </cell>
          <cell r="M587" t="str">
            <v>i5</v>
          </cell>
          <cell r="N587" t="str">
            <v>SE</v>
          </cell>
          <cell r="W587" t="str">
            <v>Otimização</v>
          </cell>
          <cell r="AD587">
            <v>19</v>
          </cell>
          <cell r="ET587">
            <v>96.62</v>
          </cell>
        </row>
        <row r="588">
          <cell r="E588" t="str">
            <v>LONG</v>
          </cell>
          <cell r="M588" t="str">
            <v>i5</v>
          </cell>
          <cell r="N588" t="str">
            <v>SE</v>
          </cell>
          <cell r="W588" t="str">
            <v>Otimização</v>
          </cell>
          <cell r="AD588">
            <v>2</v>
          </cell>
          <cell r="ET588">
            <v>95.32</v>
          </cell>
        </row>
        <row r="589">
          <cell r="E589" t="str">
            <v>LONG</v>
          </cell>
          <cell r="M589" t="str">
            <v>i5</v>
          </cell>
          <cell r="N589" t="str">
            <v>S</v>
          </cell>
          <cell r="W589" t="str">
            <v>Otimização</v>
          </cell>
          <cell r="AD589">
            <v>20</v>
          </cell>
          <cell r="ET589">
            <v>95.55</v>
          </cell>
        </row>
        <row r="590">
          <cell r="E590" t="str">
            <v>SHORT</v>
          </cell>
          <cell r="M590" t="str">
            <v>Conv</v>
          </cell>
          <cell r="N590" t="str">
            <v>SE</v>
          </cell>
          <cell r="W590" t="str">
            <v>Otimização</v>
          </cell>
          <cell r="AJ590">
            <v>14</v>
          </cell>
          <cell r="EZ590">
            <v>164.35067691280813</v>
          </cell>
        </row>
        <row r="591">
          <cell r="E591" t="str">
            <v>LONG</v>
          </cell>
          <cell r="M591" t="str">
            <v>Conv</v>
          </cell>
          <cell r="N591" t="str">
            <v>SE</v>
          </cell>
          <cell r="W591" t="str">
            <v>Otimização</v>
          </cell>
          <cell r="AK591">
            <v>14</v>
          </cell>
          <cell r="FA591">
            <v>164.35067691280813</v>
          </cell>
        </row>
        <row r="592">
          <cell r="E592" t="str">
            <v>LONG</v>
          </cell>
          <cell r="M592" t="str">
            <v>Conv</v>
          </cell>
          <cell r="N592" t="str">
            <v>SE</v>
          </cell>
          <cell r="W592" t="str">
            <v>Otimização</v>
          </cell>
          <cell r="AF592">
            <v>4</v>
          </cell>
          <cell r="EV592">
            <v>80</v>
          </cell>
        </row>
        <row r="593">
          <cell r="E593" t="str">
            <v>LONG</v>
          </cell>
          <cell r="M593" t="str">
            <v>Conv</v>
          </cell>
          <cell r="N593" t="str">
            <v>SE</v>
          </cell>
          <cell r="W593" t="str">
            <v>Otimização</v>
          </cell>
          <cell r="AF593">
            <v>2</v>
          </cell>
          <cell r="EV593">
            <v>79</v>
          </cell>
        </row>
        <row r="594">
          <cell r="E594" t="str">
            <v>LONG</v>
          </cell>
          <cell r="M594" t="str">
            <v>Conv</v>
          </cell>
          <cell r="N594" t="str">
            <v>SE</v>
          </cell>
          <cell r="W594" t="str">
            <v>Otimização</v>
          </cell>
          <cell r="AF594">
            <v>2</v>
          </cell>
          <cell r="EV594">
            <v>79.5</v>
          </cell>
        </row>
        <row r="595">
          <cell r="E595" t="str">
            <v>LONG</v>
          </cell>
          <cell r="M595" t="str">
            <v>Conv</v>
          </cell>
          <cell r="N595" t="str">
            <v>SE</v>
          </cell>
          <cell r="W595" t="str">
            <v>Otimização</v>
          </cell>
          <cell r="AE595">
            <v>3</v>
          </cell>
          <cell r="EU595">
            <v>81.599999999999994</v>
          </cell>
        </row>
        <row r="596">
          <cell r="E596" t="str">
            <v>LONG</v>
          </cell>
          <cell r="M596" t="str">
            <v>Conv</v>
          </cell>
          <cell r="N596" t="str">
            <v>SE</v>
          </cell>
          <cell r="W596" t="str">
            <v>Otimização</v>
          </cell>
          <cell r="AE596">
            <v>2</v>
          </cell>
          <cell r="EU596">
            <v>82</v>
          </cell>
        </row>
        <row r="597">
          <cell r="E597" t="str">
            <v>LONG</v>
          </cell>
          <cell r="M597" t="str">
            <v>Conv</v>
          </cell>
          <cell r="N597" t="str">
            <v>SE</v>
          </cell>
          <cell r="W597" t="str">
            <v>Otimização</v>
          </cell>
          <cell r="AE597">
            <v>2</v>
          </cell>
          <cell r="EU597">
            <v>82</v>
          </cell>
        </row>
        <row r="598">
          <cell r="E598" t="str">
            <v>SHORT</v>
          </cell>
          <cell r="M598" t="str">
            <v>Conv</v>
          </cell>
          <cell r="N598" t="str">
            <v>SE</v>
          </cell>
          <cell r="W598" t="str">
            <v>Otimização</v>
          </cell>
          <cell r="AM598">
            <v>10</v>
          </cell>
          <cell r="AN598">
            <v>10</v>
          </cell>
          <cell r="AO598">
            <v>10</v>
          </cell>
          <cell r="FC598">
            <v>126.03579517853383</v>
          </cell>
          <cell r="FD598">
            <v>126.03579517853383</v>
          </cell>
          <cell r="FE598">
            <v>126.03579517853383</v>
          </cell>
        </row>
        <row r="599">
          <cell r="E599" t="str">
            <v>LONG</v>
          </cell>
          <cell r="M599" t="str">
            <v>Conv</v>
          </cell>
          <cell r="N599" t="str">
            <v>SE</v>
          </cell>
          <cell r="W599" t="str">
            <v>Otimização</v>
          </cell>
          <cell r="AE599">
            <v>6</v>
          </cell>
          <cell r="EU599">
            <v>80</v>
          </cell>
        </row>
        <row r="600">
          <cell r="E600" t="str">
            <v>LONG</v>
          </cell>
          <cell r="M600" t="str">
            <v>Conv</v>
          </cell>
          <cell r="N600" t="str">
            <v>SE</v>
          </cell>
          <cell r="W600" t="str">
            <v>Otimização</v>
          </cell>
          <cell r="AE600">
            <v>2</v>
          </cell>
          <cell r="EU600">
            <v>79</v>
          </cell>
        </row>
        <row r="601">
          <cell r="E601" t="str">
            <v>SHORT</v>
          </cell>
          <cell r="M601" t="str">
            <v>Conv</v>
          </cell>
          <cell r="N601" t="str">
            <v>SE</v>
          </cell>
          <cell r="W601" t="str">
            <v>Trading</v>
          </cell>
          <cell r="AV601">
            <v>10</v>
          </cell>
          <cell r="AW601">
            <v>10</v>
          </cell>
          <cell r="AX601">
            <v>10</v>
          </cell>
          <cell r="AY601">
            <v>10</v>
          </cell>
          <cell r="AZ601">
            <v>10</v>
          </cell>
          <cell r="BA601">
            <v>10</v>
          </cell>
          <cell r="BB601">
            <v>10</v>
          </cell>
          <cell r="BC601">
            <v>10</v>
          </cell>
          <cell r="BD601">
            <v>10</v>
          </cell>
          <cell r="BE601">
            <v>10</v>
          </cell>
          <cell r="BF601">
            <v>10</v>
          </cell>
          <cell r="BG601">
            <v>10</v>
          </cell>
          <cell r="FL601">
            <v>187.26740622457459</v>
          </cell>
          <cell r="FM601">
            <v>187.26740622457459</v>
          </cell>
          <cell r="FN601">
            <v>187.26740622457459</v>
          </cell>
          <cell r="FO601">
            <v>187.26740622457459</v>
          </cell>
          <cell r="FP601">
            <v>187.26740622457459</v>
          </cell>
          <cell r="FQ601">
            <v>187.26740622457459</v>
          </cell>
          <cell r="FR601">
            <v>187.26740622457459</v>
          </cell>
          <cell r="FS601">
            <v>187.26740622457459</v>
          </cell>
          <cell r="FT601">
            <v>187.26740622457459</v>
          </cell>
          <cell r="FU601">
            <v>187.26740622457459</v>
          </cell>
          <cell r="FV601">
            <v>187.26740622457459</v>
          </cell>
          <cell r="FW601">
            <v>187.26740622457459</v>
          </cell>
        </row>
        <row r="602">
          <cell r="E602" t="str">
            <v>SHORT</v>
          </cell>
          <cell r="M602" t="str">
            <v>Conv</v>
          </cell>
          <cell r="N602" t="str">
            <v>SE</v>
          </cell>
          <cell r="W602" t="str">
            <v>Otimização</v>
          </cell>
          <cell r="AU602">
            <v>12</v>
          </cell>
          <cell r="FK602">
            <v>164.35067691280813</v>
          </cell>
        </row>
        <row r="603">
          <cell r="E603" t="str">
            <v>SHORT</v>
          </cell>
          <cell r="M603" t="str">
            <v>Conv</v>
          </cell>
          <cell r="N603" t="str">
            <v>SE</v>
          </cell>
          <cell r="W603" t="str">
            <v>Otimização</v>
          </cell>
          <cell r="AJ603">
            <v>16</v>
          </cell>
          <cell r="AK603">
            <v>16</v>
          </cell>
          <cell r="AL603">
            <v>16</v>
          </cell>
          <cell r="EZ603">
            <v>148.2180951299558</v>
          </cell>
          <cell r="FA603">
            <v>148.2180951299558</v>
          </cell>
          <cell r="FB603">
            <v>148.2180951299558</v>
          </cell>
        </row>
        <row r="604">
          <cell r="E604" t="str">
            <v>SHORT</v>
          </cell>
          <cell r="M604" t="str">
            <v>Conv</v>
          </cell>
          <cell r="N604" t="str">
            <v>SE</v>
          </cell>
          <cell r="W604" t="str">
            <v>Otimização</v>
          </cell>
          <cell r="AJ604">
            <v>3</v>
          </cell>
          <cell r="AK604">
            <v>3</v>
          </cell>
          <cell r="AL604">
            <v>3</v>
          </cell>
          <cell r="EZ604">
            <v>147.20980876852752</v>
          </cell>
          <cell r="FA604">
            <v>147.20980876852752</v>
          </cell>
          <cell r="FB604">
            <v>147.20980876852752</v>
          </cell>
        </row>
        <row r="605">
          <cell r="E605" t="str">
            <v>SHORT</v>
          </cell>
          <cell r="M605" t="str">
            <v>Conv</v>
          </cell>
          <cell r="N605" t="str">
            <v>SE</v>
          </cell>
          <cell r="W605" t="str">
            <v>Otimização</v>
          </cell>
          <cell r="AJ605">
            <v>20</v>
          </cell>
          <cell r="AK605">
            <v>20</v>
          </cell>
          <cell r="AL605">
            <v>20</v>
          </cell>
          <cell r="EZ605">
            <v>146.70566558781337</v>
          </cell>
          <cell r="FA605">
            <v>146.70566558781337</v>
          </cell>
          <cell r="FB605">
            <v>146.70566558781337</v>
          </cell>
        </row>
        <row r="606">
          <cell r="E606" t="str">
            <v>LONG</v>
          </cell>
          <cell r="M606" t="str">
            <v>Conv</v>
          </cell>
          <cell r="N606" t="str">
            <v>SE</v>
          </cell>
          <cell r="W606" t="str">
            <v>Trading</v>
          </cell>
          <cell r="AF606">
            <v>1</v>
          </cell>
          <cell r="EV606">
            <v>71</v>
          </cell>
        </row>
        <row r="607">
          <cell r="E607" t="str">
            <v>LONG</v>
          </cell>
          <cell r="M607" t="str">
            <v>Conv</v>
          </cell>
          <cell r="N607" t="str">
            <v>SE</v>
          </cell>
          <cell r="W607" t="str">
            <v>Trading</v>
          </cell>
          <cell r="AF607">
            <v>2</v>
          </cell>
          <cell r="EV607">
            <v>73</v>
          </cell>
        </row>
        <row r="608">
          <cell r="E608" t="str">
            <v>LONG</v>
          </cell>
          <cell r="M608" t="str">
            <v>Conv</v>
          </cell>
          <cell r="N608" t="str">
            <v>SE</v>
          </cell>
          <cell r="W608" t="str">
            <v>Otimização</v>
          </cell>
          <cell r="AE608">
            <v>5</v>
          </cell>
          <cell r="EU608">
            <v>79</v>
          </cell>
        </row>
        <row r="609">
          <cell r="E609" t="str">
            <v>LONG</v>
          </cell>
          <cell r="M609" t="str">
            <v>Conv</v>
          </cell>
          <cell r="N609" t="str">
            <v>SE</v>
          </cell>
          <cell r="W609" t="str">
            <v>Trading</v>
          </cell>
          <cell r="AF609">
            <v>1</v>
          </cell>
          <cell r="EV609">
            <v>73</v>
          </cell>
        </row>
        <row r="610">
          <cell r="E610" t="str">
            <v>LONG</v>
          </cell>
          <cell r="M610" t="str">
            <v>Conv</v>
          </cell>
          <cell r="N610" t="str">
            <v>SE</v>
          </cell>
          <cell r="W610" t="str">
            <v>Trading</v>
          </cell>
          <cell r="AF610">
            <v>5</v>
          </cell>
          <cell r="EV610">
            <v>69</v>
          </cell>
        </row>
        <row r="611">
          <cell r="E611" t="str">
            <v>SHORT</v>
          </cell>
          <cell r="M611" t="str">
            <v>Conv</v>
          </cell>
          <cell r="N611" t="str">
            <v>SE</v>
          </cell>
          <cell r="W611" t="str">
            <v>Trading</v>
          </cell>
          <cell r="AJ611">
            <v>5</v>
          </cell>
          <cell r="AK611">
            <v>5</v>
          </cell>
          <cell r="AL611">
            <v>5</v>
          </cell>
          <cell r="AM611">
            <v>5</v>
          </cell>
          <cell r="AN611">
            <v>5</v>
          </cell>
          <cell r="AO611">
            <v>5</v>
          </cell>
          <cell r="EZ611">
            <v>132.08551334710344</v>
          </cell>
          <cell r="FA611">
            <v>132.08551334710344</v>
          </cell>
          <cell r="FB611">
            <v>132.08551334710344</v>
          </cell>
          <cell r="FC611">
            <v>132.08551334710344</v>
          </cell>
          <cell r="FD611">
            <v>132.08551334710344</v>
          </cell>
          <cell r="FE611">
            <v>132.08551334710344</v>
          </cell>
        </row>
        <row r="612">
          <cell r="E612" t="str">
            <v>SHORT</v>
          </cell>
          <cell r="M612" t="str">
            <v>Conv</v>
          </cell>
          <cell r="N612" t="str">
            <v>SE</v>
          </cell>
          <cell r="W612" t="str">
            <v>Trading</v>
          </cell>
          <cell r="AH612">
            <v>1</v>
          </cell>
          <cell r="EX612">
            <v>96</v>
          </cell>
        </row>
        <row r="613">
          <cell r="E613" t="str">
            <v>LONG</v>
          </cell>
          <cell r="M613" t="str">
            <v>Conv</v>
          </cell>
          <cell r="N613" t="str">
            <v>SE</v>
          </cell>
          <cell r="W613" t="str">
            <v>Trading</v>
          </cell>
          <cell r="AF613">
            <v>3</v>
          </cell>
          <cell r="EV613">
            <v>69</v>
          </cell>
        </row>
        <row r="614">
          <cell r="E614" t="str">
            <v>SHORT</v>
          </cell>
          <cell r="M614" t="str">
            <v>Conv</v>
          </cell>
          <cell r="N614" t="str">
            <v>SE</v>
          </cell>
          <cell r="W614" t="str">
            <v>Otimização</v>
          </cell>
          <cell r="AM614">
            <v>5</v>
          </cell>
          <cell r="AN614">
            <v>5</v>
          </cell>
          <cell r="AO614">
            <v>5</v>
          </cell>
          <cell r="FC614">
            <v>122.00264973282076</v>
          </cell>
          <cell r="FD614">
            <v>122.00264973282076</v>
          </cell>
          <cell r="FE614">
            <v>122.00264973282076</v>
          </cell>
        </row>
        <row r="615">
          <cell r="E615" t="str">
            <v>SHORT</v>
          </cell>
          <cell r="M615" t="str">
            <v>Conv</v>
          </cell>
          <cell r="N615" t="str">
            <v>SE</v>
          </cell>
          <cell r="W615" t="str">
            <v>Otimização</v>
          </cell>
          <cell r="AM615">
            <v>3</v>
          </cell>
          <cell r="AN615">
            <v>3</v>
          </cell>
          <cell r="AO615">
            <v>3</v>
          </cell>
          <cell r="FC615">
            <v>120.99436337139248</v>
          </cell>
          <cell r="FD615">
            <v>120.99436337139248</v>
          </cell>
          <cell r="FE615">
            <v>120.99436337139248</v>
          </cell>
        </row>
        <row r="616">
          <cell r="E616" t="str">
            <v>SHORT</v>
          </cell>
          <cell r="M616" t="str">
            <v>Conv</v>
          </cell>
          <cell r="N616" t="str">
            <v>SE</v>
          </cell>
          <cell r="W616" t="str">
            <v>Otimização</v>
          </cell>
          <cell r="AJ616">
            <v>5</v>
          </cell>
          <cell r="AK616">
            <v>5</v>
          </cell>
          <cell r="AL616">
            <v>5</v>
          </cell>
          <cell r="EZ616">
            <v>141.1600905999579</v>
          </cell>
          <cell r="FA616">
            <v>141.1600905999579</v>
          </cell>
          <cell r="FB616">
            <v>141.1600905999579</v>
          </cell>
        </row>
        <row r="617">
          <cell r="E617" t="str">
            <v>SHORT</v>
          </cell>
          <cell r="M617" t="str">
            <v>Conv</v>
          </cell>
          <cell r="N617" t="str">
            <v>SE</v>
          </cell>
          <cell r="W617" t="str">
            <v>Trading</v>
          </cell>
          <cell r="AP617">
            <v>5</v>
          </cell>
          <cell r="AQ617">
            <v>5</v>
          </cell>
          <cell r="AR617">
            <v>5</v>
          </cell>
          <cell r="AS617">
            <v>5</v>
          </cell>
          <cell r="AT617">
            <v>5</v>
          </cell>
          <cell r="AU617">
            <v>5</v>
          </cell>
          <cell r="FF617">
            <v>175.31666955447051</v>
          </cell>
          <cell r="FG617">
            <v>175.31666955447051</v>
          </cell>
          <cell r="FH617">
            <v>175.31666955447051</v>
          </cell>
          <cell r="FI617">
            <v>175.31666955447051</v>
          </cell>
          <cell r="FJ617">
            <v>175.31666955447051</v>
          </cell>
          <cell r="FK617">
            <v>175.31666955447051</v>
          </cell>
        </row>
        <row r="618">
          <cell r="E618" t="str">
            <v>SHORT</v>
          </cell>
          <cell r="M618" t="str">
            <v>Conv</v>
          </cell>
          <cell r="N618" t="str">
            <v>SE</v>
          </cell>
          <cell r="W618" t="str">
            <v>Otimização</v>
          </cell>
          <cell r="AM618">
            <v>12</v>
          </cell>
          <cell r="AN618">
            <v>12</v>
          </cell>
          <cell r="AO618">
            <v>12</v>
          </cell>
          <cell r="FC618">
            <v>120.99436337139248</v>
          </cell>
          <cell r="FD618">
            <v>120.99436337139248</v>
          </cell>
          <cell r="FE618">
            <v>120.99436337139248</v>
          </cell>
        </row>
        <row r="619">
          <cell r="E619" t="str">
            <v>SHORT</v>
          </cell>
          <cell r="M619" t="str">
            <v>Conv</v>
          </cell>
          <cell r="N619" t="str">
            <v>SE</v>
          </cell>
          <cell r="W619" t="str">
            <v>Otimização</v>
          </cell>
          <cell r="AM619">
            <v>5</v>
          </cell>
          <cell r="AN619">
            <v>5</v>
          </cell>
          <cell r="FC619">
            <v>112.42392929925218</v>
          </cell>
          <cell r="FD619">
            <v>112.42392929925218</v>
          </cell>
        </row>
        <row r="620">
          <cell r="E620" t="str">
            <v>LONG</v>
          </cell>
          <cell r="M620" t="str">
            <v>Conv</v>
          </cell>
          <cell r="N620" t="str">
            <v>SE</v>
          </cell>
          <cell r="W620" t="str">
            <v>Trading</v>
          </cell>
          <cell r="AG620">
            <v>2</v>
          </cell>
          <cell r="EW620">
            <v>94.5</v>
          </cell>
        </row>
        <row r="621">
          <cell r="E621" t="str">
            <v>LONG</v>
          </cell>
          <cell r="M621" t="str">
            <v>Conv</v>
          </cell>
          <cell r="N621" t="str">
            <v>SE</v>
          </cell>
          <cell r="W621" t="str">
            <v>Trading</v>
          </cell>
          <cell r="AG621">
            <v>4</v>
          </cell>
          <cell r="EW621">
            <v>95</v>
          </cell>
        </row>
        <row r="622">
          <cell r="E622" t="str">
            <v>LONG</v>
          </cell>
          <cell r="M622" t="str">
            <v>Conv</v>
          </cell>
          <cell r="N622" t="str">
            <v>SE</v>
          </cell>
          <cell r="W622" t="str">
            <v>Trading</v>
          </cell>
          <cell r="AG622">
            <v>2</v>
          </cell>
          <cell r="EW622">
            <v>95</v>
          </cell>
        </row>
        <row r="623">
          <cell r="E623" t="str">
            <v>LONG</v>
          </cell>
          <cell r="M623" t="str">
            <v>i5</v>
          </cell>
          <cell r="N623" t="str">
            <v>SE</v>
          </cell>
          <cell r="W623" t="str">
            <v>Otimização</v>
          </cell>
          <cell r="AE623">
            <v>3</v>
          </cell>
          <cell r="EU623">
            <v>105.9</v>
          </cell>
        </row>
        <row r="624">
          <cell r="E624" t="str">
            <v>LONG</v>
          </cell>
          <cell r="M624" t="str">
            <v>Conv</v>
          </cell>
          <cell r="N624" t="str">
            <v>SE</v>
          </cell>
          <cell r="W624" t="str">
            <v>Trading</v>
          </cell>
          <cell r="AG624">
            <v>2</v>
          </cell>
          <cell r="EW624">
            <v>85.01</v>
          </cell>
        </row>
        <row r="625">
          <cell r="E625" t="str">
            <v>LONG</v>
          </cell>
          <cell r="M625" t="str">
            <v>Conv</v>
          </cell>
          <cell r="N625" t="str">
            <v>SE</v>
          </cell>
          <cell r="W625" t="str">
            <v>Trading</v>
          </cell>
          <cell r="AG625">
            <v>2</v>
          </cell>
          <cell r="EW625">
            <v>86</v>
          </cell>
        </row>
        <row r="626">
          <cell r="E626" t="str">
            <v>LONG</v>
          </cell>
          <cell r="M626" t="str">
            <v>Conv</v>
          </cell>
          <cell r="N626" t="str">
            <v>SE</v>
          </cell>
          <cell r="W626" t="str">
            <v>Trading</v>
          </cell>
          <cell r="AG626">
            <v>2</v>
          </cell>
          <cell r="EW626">
            <v>86</v>
          </cell>
        </row>
        <row r="627">
          <cell r="E627" t="str">
            <v>LONG</v>
          </cell>
          <cell r="M627" t="str">
            <v>Conv</v>
          </cell>
          <cell r="N627" t="str">
            <v>SE</v>
          </cell>
          <cell r="W627" t="str">
            <v>Trading</v>
          </cell>
          <cell r="AF627">
            <v>1.2</v>
          </cell>
          <cell r="EV627">
            <v>62</v>
          </cell>
        </row>
        <row r="628">
          <cell r="E628" t="str">
            <v>LONG</v>
          </cell>
          <cell r="M628" t="str">
            <v>Conv</v>
          </cell>
          <cell r="N628" t="str">
            <v>SE</v>
          </cell>
          <cell r="W628" t="str">
            <v>Trading</v>
          </cell>
          <cell r="AG628">
            <v>2</v>
          </cell>
          <cell r="EW628">
            <v>86</v>
          </cell>
        </row>
        <row r="629">
          <cell r="E629" t="str">
            <v>LONG</v>
          </cell>
          <cell r="M629" t="str">
            <v>i5</v>
          </cell>
          <cell r="N629" t="str">
            <v>SE</v>
          </cell>
          <cell r="W629" t="str">
            <v>Otimização</v>
          </cell>
          <cell r="AE629">
            <v>3</v>
          </cell>
          <cell r="EU629">
            <v>105.9</v>
          </cell>
        </row>
        <row r="630">
          <cell r="E630" t="str">
            <v>LONG</v>
          </cell>
          <cell r="M630" t="str">
            <v>i5</v>
          </cell>
          <cell r="N630" t="str">
            <v>SE</v>
          </cell>
          <cell r="W630" t="str">
            <v>Otimização</v>
          </cell>
          <cell r="AE630">
            <v>10</v>
          </cell>
          <cell r="EU630">
            <v>105.9</v>
          </cell>
        </row>
        <row r="631">
          <cell r="E631" t="str">
            <v>LONG</v>
          </cell>
          <cell r="M631" t="str">
            <v>i5</v>
          </cell>
          <cell r="N631" t="str">
            <v>SE</v>
          </cell>
          <cell r="W631" t="str">
            <v>Otimização</v>
          </cell>
          <cell r="AE631">
            <v>9</v>
          </cell>
          <cell r="EU631">
            <v>106</v>
          </cell>
        </row>
        <row r="632">
          <cell r="E632" t="str">
            <v>LONG</v>
          </cell>
          <cell r="M632" t="str">
            <v>Conv</v>
          </cell>
          <cell r="N632" t="str">
            <v>SE</v>
          </cell>
          <cell r="W632" t="str">
            <v>Trading</v>
          </cell>
          <cell r="AG632">
            <v>3</v>
          </cell>
          <cell r="EW632">
            <v>83.5</v>
          </cell>
        </row>
        <row r="633">
          <cell r="E633" t="str">
            <v>LONG</v>
          </cell>
          <cell r="M633" t="str">
            <v>Conv</v>
          </cell>
          <cell r="N633" t="str">
            <v>SE</v>
          </cell>
          <cell r="W633" t="str">
            <v>Trading</v>
          </cell>
          <cell r="AG633">
            <v>1</v>
          </cell>
          <cell r="EW633">
            <v>84</v>
          </cell>
        </row>
        <row r="634">
          <cell r="E634" t="str">
            <v>LONG</v>
          </cell>
          <cell r="M634" t="str">
            <v>i5</v>
          </cell>
          <cell r="N634" t="str">
            <v>SE</v>
          </cell>
          <cell r="W634" t="str">
            <v>Otimização</v>
          </cell>
          <cell r="AE634">
            <v>1.9</v>
          </cell>
          <cell r="EU634">
            <v>104.9</v>
          </cell>
        </row>
        <row r="635">
          <cell r="E635" t="str">
            <v>LONG</v>
          </cell>
          <cell r="M635" t="str">
            <v>Conv</v>
          </cell>
          <cell r="N635" t="str">
            <v>SE</v>
          </cell>
          <cell r="W635" t="str">
            <v>Trading</v>
          </cell>
          <cell r="AG635">
            <v>2</v>
          </cell>
          <cell r="EW635">
            <v>76</v>
          </cell>
        </row>
        <row r="636">
          <cell r="E636" t="str">
            <v>LONG</v>
          </cell>
          <cell r="M636" t="str">
            <v>Conv</v>
          </cell>
          <cell r="N636" t="str">
            <v>SE</v>
          </cell>
          <cell r="W636" t="str">
            <v>Trading</v>
          </cell>
          <cell r="AH636">
            <v>2</v>
          </cell>
          <cell r="EX636">
            <v>81.5</v>
          </cell>
        </row>
        <row r="637">
          <cell r="E637" t="str">
            <v>LONG</v>
          </cell>
          <cell r="M637" t="str">
            <v>Conv</v>
          </cell>
          <cell r="N637" t="str">
            <v>SE</v>
          </cell>
          <cell r="W637" t="str">
            <v>Trading</v>
          </cell>
          <cell r="AG637">
            <v>3</v>
          </cell>
          <cell r="EW637">
            <v>76.5</v>
          </cell>
        </row>
        <row r="638">
          <cell r="E638" t="str">
            <v>LONG</v>
          </cell>
          <cell r="M638" t="str">
            <v>Conv</v>
          </cell>
          <cell r="N638" t="str">
            <v>SE</v>
          </cell>
          <cell r="W638" t="str">
            <v>Trading</v>
          </cell>
          <cell r="AH638">
            <v>2</v>
          </cell>
          <cell r="EX638">
            <v>83.1</v>
          </cell>
        </row>
        <row r="639">
          <cell r="E639" t="str">
            <v>SHORT</v>
          </cell>
          <cell r="M639" t="str">
            <v>Conv</v>
          </cell>
          <cell r="N639" t="str">
            <v>SE</v>
          </cell>
          <cell r="W639" t="str">
            <v>Trading</v>
          </cell>
          <cell r="AH639">
            <v>4</v>
          </cell>
          <cell r="EX639">
            <v>76</v>
          </cell>
        </row>
        <row r="640">
          <cell r="E640" t="str">
            <v>SHORT</v>
          </cell>
          <cell r="M640" t="str">
            <v>Conv</v>
          </cell>
          <cell r="N640" t="str">
            <v>SE</v>
          </cell>
          <cell r="W640" t="str">
            <v>Trading</v>
          </cell>
          <cell r="AN640">
            <v>15</v>
          </cell>
          <cell r="FD640">
            <v>110.30024231709832</v>
          </cell>
        </row>
        <row r="641">
          <cell r="E641" t="str">
            <v>LONG</v>
          </cell>
          <cell r="M641" t="str">
            <v>Conv</v>
          </cell>
          <cell r="N641" t="str">
            <v>SE</v>
          </cell>
          <cell r="W641" t="str">
            <v>Trading</v>
          </cell>
          <cell r="AN641">
            <v>11</v>
          </cell>
          <cell r="FD641">
            <v>110.30024231709832</v>
          </cell>
        </row>
        <row r="642">
          <cell r="E642" t="str">
            <v>SHORT</v>
          </cell>
          <cell r="M642" t="str">
            <v>Conv</v>
          </cell>
          <cell r="N642" t="str">
            <v>SE</v>
          </cell>
          <cell r="W642" t="str">
            <v>Trading</v>
          </cell>
          <cell r="AJ642">
            <v>3</v>
          </cell>
          <cell r="EZ642">
            <v>121.43145943166788</v>
          </cell>
        </row>
        <row r="643">
          <cell r="E643" t="str">
            <v>SHORT</v>
          </cell>
          <cell r="M643" t="str">
            <v>Conv</v>
          </cell>
          <cell r="N643" t="str">
            <v>SE</v>
          </cell>
          <cell r="W643" t="str">
            <v>Trading</v>
          </cell>
          <cell r="AH643">
            <v>5</v>
          </cell>
          <cell r="EX643">
            <v>81.5</v>
          </cell>
        </row>
        <row r="644">
          <cell r="E644" t="str">
            <v>LONG</v>
          </cell>
          <cell r="M644" t="str">
            <v>i5</v>
          </cell>
          <cell r="N644" t="str">
            <v>SE</v>
          </cell>
          <cell r="W644" t="str">
            <v>Trading</v>
          </cell>
          <cell r="AE644">
            <v>10</v>
          </cell>
          <cell r="EU644">
            <v>101.4</v>
          </cell>
        </row>
        <row r="645">
          <cell r="E645" t="str">
            <v>SHORT</v>
          </cell>
          <cell r="M645" t="str">
            <v>Conv</v>
          </cell>
          <cell r="N645" t="str">
            <v>SE</v>
          </cell>
          <cell r="W645" t="str">
            <v>Trading</v>
          </cell>
          <cell r="AM645">
            <v>10</v>
          </cell>
          <cell r="FC645">
            <v>105.24059817411216</v>
          </cell>
        </row>
        <row r="646">
          <cell r="E646" t="str">
            <v>SHORT</v>
          </cell>
          <cell r="M646" t="str">
            <v>Conv</v>
          </cell>
          <cell r="N646" t="str">
            <v>SE</v>
          </cell>
          <cell r="W646" t="str">
            <v>Trading</v>
          </cell>
          <cell r="AN646">
            <v>20</v>
          </cell>
          <cell r="FD646">
            <v>109.28831348850109</v>
          </cell>
        </row>
        <row r="647">
          <cell r="E647" t="str">
            <v>LONG</v>
          </cell>
          <cell r="M647" t="str">
            <v>Conv</v>
          </cell>
          <cell r="N647" t="str">
            <v>SE</v>
          </cell>
          <cell r="W647" t="str">
            <v>Trading</v>
          </cell>
          <cell r="AG647">
            <v>2</v>
          </cell>
          <cell r="EW647">
            <v>70.5</v>
          </cell>
        </row>
        <row r="648">
          <cell r="E648" t="str">
            <v>LONG</v>
          </cell>
          <cell r="M648" t="str">
            <v>Conv</v>
          </cell>
          <cell r="N648" t="str">
            <v>SE</v>
          </cell>
          <cell r="W648" t="str">
            <v>Trading</v>
          </cell>
          <cell r="AG648">
            <v>3</v>
          </cell>
          <cell r="EW648">
            <v>70.5</v>
          </cell>
        </row>
        <row r="649">
          <cell r="E649" t="str">
            <v>LONG</v>
          </cell>
          <cell r="M649" t="str">
            <v>Conv</v>
          </cell>
          <cell r="N649" t="str">
            <v>SE</v>
          </cell>
          <cell r="W649" t="str">
            <v>Trading</v>
          </cell>
          <cell r="AH649">
            <v>2</v>
          </cell>
          <cell r="EX649">
            <v>74</v>
          </cell>
        </row>
        <row r="650">
          <cell r="E650" t="str">
            <v>LONG</v>
          </cell>
          <cell r="M650" t="str">
            <v>Conv</v>
          </cell>
          <cell r="N650" t="str">
            <v>SE</v>
          </cell>
          <cell r="W650" t="str">
            <v>Trading</v>
          </cell>
          <cell r="AH650">
            <v>2</v>
          </cell>
          <cell r="EX650">
            <v>74.099999999999994</v>
          </cell>
        </row>
        <row r="651">
          <cell r="E651" t="str">
            <v>LONG</v>
          </cell>
          <cell r="M651" t="str">
            <v>Conv</v>
          </cell>
          <cell r="N651" t="str">
            <v>SE</v>
          </cell>
          <cell r="W651" t="str">
            <v>Trading</v>
          </cell>
          <cell r="AH651">
            <v>3</v>
          </cell>
          <cell r="EX651">
            <v>75</v>
          </cell>
        </row>
        <row r="652">
          <cell r="E652" t="str">
            <v>SHORT</v>
          </cell>
          <cell r="M652" t="str">
            <v>Conv</v>
          </cell>
          <cell r="N652" t="str">
            <v>SE</v>
          </cell>
          <cell r="W652" t="str">
            <v>Trading</v>
          </cell>
          <cell r="AF652">
            <v>1</v>
          </cell>
          <cell r="EV652">
            <v>57.5</v>
          </cell>
        </row>
        <row r="653">
          <cell r="E653" t="str">
            <v>LONG</v>
          </cell>
          <cell r="M653" t="str">
            <v>Conv</v>
          </cell>
          <cell r="N653" t="str">
            <v>SE</v>
          </cell>
          <cell r="W653" t="str">
            <v>Trading</v>
          </cell>
          <cell r="AJ653">
            <v>1</v>
          </cell>
          <cell r="AK653">
            <v>1</v>
          </cell>
          <cell r="AL653">
            <v>1</v>
          </cell>
          <cell r="EZ653">
            <v>119.40760177447342</v>
          </cell>
          <cell r="FA653">
            <v>119.40760177447342</v>
          </cell>
          <cell r="FB653">
            <v>119.40760177447342</v>
          </cell>
        </row>
        <row r="654">
          <cell r="E654" t="str">
            <v>SHORT</v>
          </cell>
          <cell r="M654" t="str">
            <v>Conv</v>
          </cell>
          <cell r="N654" t="str">
            <v>SE</v>
          </cell>
          <cell r="W654" t="str">
            <v>Trading</v>
          </cell>
          <cell r="AJ654">
            <v>7</v>
          </cell>
          <cell r="EZ654">
            <v>112.32409997429279</v>
          </cell>
        </row>
        <row r="655">
          <cell r="E655" t="str">
            <v>SHORT</v>
          </cell>
          <cell r="M655" t="str">
            <v>Conv</v>
          </cell>
          <cell r="N655" t="str">
            <v>SE</v>
          </cell>
          <cell r="W655" t="str">
            <v>Trading</v>
          </cell>
          <cell r="AJ655">
            <v>1.5</v>
          </cell>
          <cell r="EZ655">
            <v>113.33602880289001</v>
          </cell>
        </row>
        <row r="656">
          <cell r="E656" t="str">
            <v>SHORT</v>
          </cell>
          <cell r="M656" t="str">
            <v>Conv</v>
          </cell>
          <cell r="N656" t="str">
            <v>SE</v>
          </cell>
          <cell r="W656" t="str">
            <v>Trading</v>
          </cell>
          <cell r="AJ656">
            <v>2</v>
          </cell>
          <cell r="AK656">
            <v>2</v>
          </cell>
          <cell r="AL656">
            <v>2</v>
          </cell>
          <cell r="EZ656">
            <v>120.41953060307064</v>
          </cell>
          <cell r="FA656">
            <v>120.41953060307064</v>
          </cell>
          <cell r="FB656">
            <v>120.41953060307064</v>
          </cell>
        </row>
        <row r="657">
          <cell r="E657" t="str">
            <v>SHORT</v>
          </cell>
          <cell r="M657" t="str">
            <v>Conv</v>
          </cell>
          <cell r="N657" t="str">
            <v>SE</v>
          </cell>
          <cell r="W657" t="str">
            <v>Trading</v>
          </cell>
          <cell r="AP657">
            <v>5</v>
          </cell>
          <cell r="AQ657">
            <v>5</v>
          </cell>
          <cell r="AR657">
            <v>5</v>
          </cell>
          <cell r="AS657">
            <v>5</v>
          </cell>
          <cell r="AT657">
            <v>5</v>
          </cell>
          <cell r="AU657">
            <v>5</v>
          </cell>
          <cell r="FF657">
            <v>161.90861257555719</v>
          </cell>
          <cell r="FG657">
            <v>161.90861257555719</v>
          </cell>
          <cell r="FH657">
            <v>161.90861257555719</v>
          </cell>
          <cell r="FI657">
            <v>161.90861257555719</v>
          </cell>
          <cell r="FJ657">
            <v>161.90861257555719</v>
          </cell>
          <cell r="FK657">
            <v>161.90861257555719</v>
          </cell>
        </row>
        <row r="658">
          <cell r="E658" t="str">
            <v>LONG</v>
          </cell>
          <cell r="M658" t="str">
            <v>Conv</v>
          </cell>
          <cell r="N658" t="str">
            <v>SE</v>
          </cell>
          <cell r="W658" t="str">
            <v>Trading</v>
          </cell>
          <cell r="AJ658">
            <v>3</v>
          </cell>
          <cell r="EZ658">
            <v>103.2167405169177</v>
          </cell>
        </row>
        <row r="659">
          <cell r="E659" t="str">
            <v>LONG</v>
          </cell>
          <cell r="M659" t="str">
            <v>Conv</v>
          </cell>
          <cell r="N659" t="str">
            <v>SE</v>
          </cell>
          <cell r="W659" t="str">
            <v>Trading</v>
          </cell>
          <cell r="AH659">
            <v>3.5</v>
          </cell>
          <cell r="EX659">
            <v>65</v>
          </cell>
        </row>
        <row r="660">
          <cell r="E660" t="str">
            <v>LONG</v>
          </cell>
          <cell r="M660" t="str">
            <v>Conv</v>
          </cell>
          <cell r="N660" t="str">
            <v>SE</v>
          </cell>
          <cell r="W660" t="str">
            <v>Trading</v>
          </cell>
          <cell r="AH660">
            <v>5</v>
          </cell>
          <cell r="EX660">
            <v>65.5</v>
          </cell>
        </row>
        <row r="661">
          <cell r="E661" t="str">
            <v>SHORT</v>
          </cell>
          <cell r="M661" t="str">
            <v>Conv</v>
          </cell>
          <cell r="N661" t="str">
            <v>SE</v>
          </cell>
          <cell r="W661" t="str">
            <v>Trading</v>
          </cell>
          <cell r="AH661">
            <v>3</v>
          </cell>
          <cell r="EX661">
            <v>65</v>
          </cell>
        </row>
        <row r="662">
          <cell r="E662" t="str">
            <v>SHORT</v>
          </cell>
          <cell r="M662" t="str">
            <v>Conv</v>
          </cell>
          <cell r="N662" t="str">
            <v>SE</v>
          </cell>
          <cell r="W662" t="str">
            <v>Trading</v>
          </cell>
          <cell r="AH662">
            <v>2</v>
          </cell>
          <cell r="EX662">
            <v>65</v>
          </cell>
        </row>
        <row r="663">
          <cell r="E663" t="str">
            <v>LONG</v>
          </cell>
          <cell r="M663" t="str">
            <v>Conv</v>
          </cell>
          <cell r="N663" t="str">
            <v>SE</v>
          </cell>
          <cell r="W663" t="str">
            <v>Trading</v>
          </cell>
          <cell r="AG663">
            <v>3</v>
          </cell>
          <cell r="EW663">
            <v>59.5</v>
          </cell>
        </row>
        <row r="664">
          <cell r="E664" t="str">
            <v>LONG</v>
          </cell>
          <cell r="M664" t="str">
            <v>Conv</v>
          </cell>
          <cell r="N664" t="str">
            <v>SE</v>
          </cell>
          <cell r="W664" t="str">
            <v>Trading</v>
          </cell>
          <cell r="AH664">
            <v>2</v>
          </cell>
          <cell r="EX664">
            <v>63.5</v>
          </cell>
        </row>
        <row r="665">
          <cell r="E665" t="str">
            <v>LONG</v>
          </cell>
          <cell r="M665" t="str">
            <v>Conv</v>
          </cell>
          <cell r="N665" t="str">
            <v>SE</v>
          </cell>
          <cell r="W665" t="str">
            <v>Trading</v>
          </cell>
          <cell r="AG665">
            <v>5</v>
          </cell>
          <cell r="EW665">
            <v>60</v>
          </cell>
        </row>
        <row r="666">
          <cell r="E666" t="str">
            <v>LONG</v>
          </cell>
          <cell r="M666" t="str">
            <v>Conv</v>
          </cell>
          <cell r="N666" t="str">
            <v>SE</v>
          </cell>
          <cell r="W666" t="str">
            <v>Trading</v>
          </cell>
          <cell r="AG666">
            <v>1</v>
          </cell>
          <cell r="EW666">
            <v>60</v>
          </cell>
        </row>
        <row r="667">
          <cell r="E667" t="str">
            <v>SHORT</v>
          </cell>
          <cell r="M667" t="str">
            <v>Conv</v>
          </cell>
          <cell r="N667" t="str">
            <v>SE</v>
          </cell>
          <cell r="W667" t="str">
            <v>Trading</v>
          </cell>
          <cell r="AJ667">
            <v>5</v>
          </cell>
          <cell r="EZ667">
            <v>91.07359457375091</v>
          </cell>
        </row>
        <row r="668">
          <cell r="E668" t="str">
            <v>SHORT</v>
          </cell>
          <cell r="M668" t="str">
            <v>Conv</v>
          </cell>
          <cell r="N668" t="str">
            <v>SE</v>
          </cell>
          <cell r="W668" t="str">
            <v>Trading</v>
          </cell>
          <cell r="AJ668">
            <v>5</v>
          </cell>
          <cell r="EZ668">
            <v>91.07359457375091</v>
          </cell>
        </row>
        <row r="669">
          <cell r="E669" t="str">
            <v>SHORT</v>
          </cell>
          <cell r="M669" t="str">
            <v>Conv</v>
          </cell>
          <cell r="N669" t="str">
            <v>SE</v>
          </cell>
          <cell r="W669" t="str">
            <v>Trading</v>
          </cell>
          <cell r="AM669">
            <v>3</v>
          </cell>
          <cell r="AN669">
            <v>3</v>
          </cell>
          <cell r="AO669">
            <v>3</v>
          </cell>
          <cell r="FC669">
            <v>95.627274302438451</v>
          </cell>
          <cell r="FD669">
            <v>95.627274302438451</v>
          </cell>
          <cell r="FE669">
            <v>95.627274302438451</v>
          </cell>
        </row>
        <row r="670">
          <cell r="E670" t="str">
            <v>SHORT</v>
          </cell>
          <cell r="M670" t="str">
            <v>Conv</v>
          </cell>
          <cell r="N670" t="str">
            <v>SE</v>
          </cell>
          <cell r="W670" t="str">
            <v>Trading</v>
          </cell>
          <cell r="AI670">
            <v>5</v>
          </cell>
          <cell r="EY670">
            <v>62</v>
          </cell>
        </row>
        <row r="671">
          <cell r="E671" t="str">
            <v>LONG</v>
          </cell>
          <cell r="M671" t="str">
            <v>Conv</v>
          </cell>
          <cell r="N671" t="str">
            <v>SE</v>
          </cell>
          <cell r="W671" t="str">
            <v>Trading</v>
          </cell>
          <cell r="AF671">
            <v>1</v>
          </cell>
          <cell r="EV671">
            <v>55.73</v>
          </cell>
        </row>
        <row r="672">
          <cell r="E672" t="str">
            <v>LONG</v>
          </cell>
          <cell r="M672" t="str">
            <v>Conv</v>
          </cell>
          <cell r="N672" t="str">
            <v>SE</v>
          </cell>
          <cell r="W672" t="str">
            <v>Trading</v>
          </cell>
          <cell r="AF672">
            <v>5</v>
          </cell>
          <cell r="EV672">
            <v>55.98</v>
          </cell>
        </row>
        <row r="673">
          <cell r="E673" t="str">
            <v>LONG</v>
          </cell>
          <cell r="M673" t="str">
            <v>Conv</v>
          </cell>
          <cell r="N673" t="str">
            <v>SE</v>
          </cell>
          <cell r="W673" t="str">
            <v>Otimização</v>
          </cell>
          <cell r="AM673">
            <v>1.7</v>
          </cell>
          <cell r="AN673">
            <v>1.7</v>
          </cell>
          <cell r="AO673">
            <v>1.7</v>
          </cell>
          <cell r="FC673">
            <v>75</v>
          </cell>
          <cell r="FD673">
            <v>75</v>
          </cell>
          <cell r="FE673">
            <v>75</v>
          </cell>
        </row>
        <row r="674">
          <cell r="E674" t="str">
            <v>LONG</v>
          </cell>
          <cell r="M674" t="str">
            <v>Conv</v>
          </cell>
          <cell r="N674" t="str">
            <v>SE</v>
          </cell>
          <cell r="W674" t="str">
            <v>Otimização</v>
          </cell>
          <cell r="AJ674">
            <v>5</v>
          </cell>
          <cell r="AK674">
            <v>5</v>
          </cell>
          <cell r="AL674">
            <v>5</v>
          </cell>
          <cell r="EZ674">
            <v>74</v>
          </cell>
          <cell r="FA674">
            <v>74</v>
          </cell>
          <cell r="FB674">
            <v>74</v>
          </cell>
        </row>
        <row r="675">
          <cell r="E675" t="str">
            <v>LONG</v>
          </cell>
          <cell r="M675" t="str">
            <v>Conv</v>
          </cell>
          <cell r="N675" t="str">
            <v>SE</v>
          </cell>
          <cell r="W675" t="str">
            <v>Otimização</v>
          </cell>
          <cell r="AM675">
            <v>1</v>
          </cell>
          <cell r="AN675">
            <v>1</v>
          </cell>
          <cell r="AO675">
            <v>1</v>
          </cell>
          <cell r="FC675">
            <v>75</v>
          </cell>
          <cell r="FD675">
            <v>75</v>
          </cell>
          <cell r="FE675">
            <v>75</v>
          </cell>
        </row>
        <row r="676">
          <cell r="E676" t="str">
            <v>LONG</v>
          </cell>
          <cell r="M676" t="str">
            <v>Conv</v>
          </cell>
          <cell r="N676" t="str">
            <v>SE</v>
          </cell>
          <cell r="W676" t="str">
            <v>Otimização</v>
          </cell>
          <cell r="AM676">
            <v>1.3</v>
          </cell>
          <cell r="AN676">
            <v>1.3</v>
          </cell>
          <cell r="AO676">
            <v>1.3</v>
          </cell>
          <cell r="FC676">
            <v>75</v>
          </cell>
          <cell r="FD676">
            <v>75</v>
          </cell>
          <cell r="FE676">
            <v>75</v>
          </cell>
        </row>
        <row r="677">
          <cell r="E677" t="str">
            <v>SHORT</v>
          </cell>
          <cell r="M677" t="str">
            <v>Conv</v>
          </cell>
          <cell r="N677" t="str">
            <v>SE</v>
          </cell>
          <cell r="W677" t="str">
            <v>Trading</v>
          </cell>
          <cell r="AK677">
            <v>3</v>
          </cell>
          <cell r="FA677">
            <v>76</v>
          </cell>
        </row>
        <row r="678">
          <cell r="E678" t="str">
            <v>SHORT</v>
          </cell>
          <cell r="M678" t="str">
            <v>Conv</v>
          </cell>
          <cell r="N678" t="str">
            <v>SE</v>
          </cell>
          <cell r="W678" t="str">
            <v>Otimização</v>
          </cell>
          <cell r="AP678">
            <v>30</v>
          </cell>
          <cell r="AQ678">
            <v>30</v>
          </cell>
          <cell r="AR678">
            <v>30</v>
          </cell>
          <cell r="AS678">
            <v>30</v>
          </cell>
          <cell r="AT678">
            <v>30</v>
          </cell>
          <cell r="AU678">
            <v>30</v>
          </cell>
          <cell r="FF678">
            <v>127</v>
          </cell>
          <cell r="FG678">
            <v>127</v>
          </cell>
          <cell r="FH678">
            <v>127</v>
          </cell>
          <cell r="FI678">
            <v>127</v>
          </cell>
          <cell r="FJ678">
            <v>127</v>
          </cell>
          <cell r="FK678">
            <v>127</v>
          </cell>
        </row>
        <row r="679">
          <cell r="E679" t="str">
            <v>SHORT</v>
          </cell>
          <cell r="M679" t="str">
            <v>Conv</v>
          </cell>
          <cell r="N679" t="str">
            <v>SE</v>
          </cell>
          <cell r="W679" t="str">
            <v>Trading</v>
          </cell>
          <cell r="AM679">
            <v>7</v>
          </cell>
          <cell r="AN679">
            <v>7</v>
          </cell>
          <cell r="AO679">
            <v>7</v>
          </cell>
          <cell r="FC679">
            <v>76.64</v>
          </cell>
          <cell r="FD679">
            <v>76.64</v>
          </cell>
          <cell r="FE679">
            <v>76.64</v>
          </cell>
        </row>
        <row r="680">
          <cell r="E680" t="str">
            <v>LONG</v>
          </cell>
          <cell r="M680" t="str">
            <v>Conv</v>
          </cell>
          <cell r="N680" t="str">
            <v>SE</v>
          </cell>
          <cell r="W680" t="str">
            <v>Otimização</v>
          </cell>
          <cell r="AU680">
            <v>20</v>
          </cell>
          <cell r="FK680">
            <v>110</v>
          </cell>
        </row>
        <row r="681">
          <cell r="E681" t="str">
            <v>LONG</v>
          </cell>
          <cell r="M681" t="str">
            <v>Conv</v>
          </cell>
          <cell r="N681" t="str">
            <v>SE</v>
          </cell>
          <cell r="W681" t="str">
            <v>Otimização</v>
          </cell>
          <cell r="AJ681">
            <v>2</v>
          </cell>
          <cell r="AK681">
            <v>2</v>
          </cell>
          <cell r="AL681">
            <v>2</v>
          </cell>
          <cell r="AM681">
            <v>2</v>
          </cell>
          <cell r="AN681">
            <v>2</v>
          </cell>
          <cell r="AO681">
            <v>2</v>
          </cell>
          <cell r="EZ681">
            <v>73</v>
          </cell>
          <cell r="FA681">
            <v>73</v>
          </cell>
          <cell r="FB681">
            <v>73</v>
          </cell>
          <cell r="FC681">
            <v>73</v>
          </cell>
          <cell r="FD681">
            <v>73</v>
          </cell>
          <cell r="FE681">
            <v>73</v>
          </cell>
        </row>
        <row r="682">
          <cell r="E682" t="str">
            <v>SHORT</v>
          </cell>
          <cell r="M682" t="str">
            <v>Conv</v>
          </cell>
          <cell r="N682" t="str">
            <v>SE</v>
          </cell>
          <cell r="W682" t="str">
            <v>Trading</v>
          </cell>
          <cell r="AJ682">
            <v>10</v>
          </cell>
          <cell r="AK682">
            <v>10</v>
          </cell>
          <cell r="AL682">
            <v>10</v>
          </cell>
          <cell r="EZ682">
            <v>74</v>
          </cell>
          <cell r="FA682">
            <v>74</v>
          </cell>
          <cell r="FB682">
            <v>74</v>
          </cell>
        </row>
        <row r="683">
          <cell r="E683" t="str">
            <v>LONG</v>
          </cell>
          <cell r="M683" t="str">
            <v>Conv</v>
          </cell>
          <cell r="N683" t="str">
            <v>SE</v>
          </cell>
          <cell r="W683" t="str">
            <v>Otimização</v>
          </cell>
          <cell r="AJ683">
            <v>5</v>
          </cell>
          <cell r="AK683">
            <v>5</v>
          </cell>
          <cell r="AL683">
            <v>5</v>
          </cell>
          <cell r="EZ683">
            <v>72</v>
          </cell>
          <cell r="FA683">
            <v>72</v>
          </cell>
          <cell r="FB683">
            <v>72</v>
          </cell>
        </row>
        <row r="684">
          <cell r="E684" t="str">
            <v>LONG</v>
          </cell>
          <cell r="M684" t="str">
            <v>Conv</v>
          </cell>
          <cell r="N684" t="str">
            <v>SE</v>
          </cell>
          <cell r="W684" t="str">
            <v>Otimização</v>
          </cell>
          <cell r="AJ684">
            <v>10</v>
          </cell>
          <cell r="AK684">
            <v>10</v>
          </cell>
          <cell r="AL684">
            <v>10</v>
          </cell>
          <cell r="EZ684">
            <v>72.2</v>
          </cell>
          <cell r="FA684">
            <v>72.2</v>
          </cell>
          <cell r="FB684">
            <v>72.2</v>
          </cell>
        </row>
        <row r="685">
          <cell r="E685" t="str">
            <v>LONG</v>
          </cell>
          <cell r="M685" t="str">
            <v>Conv</v>
          </cell>
          <cell r="N685" t="str">
            <v>SE</v>
          </cell>
          <cell r="W685" t="str">
            <v>Trading</v>
          </cell>
          <cell r="AK685">
            <v>0.3</v>
          </cell>
          <cell r="FA685">
            <v>73</v>
          </cell>
        </row>
        <row r="686">
          <cell r="E686" t="str">
            <v>SHORT</v>
          </cell>
          <cell r="M686" t="str">
            <v>Conv</v>
          </cell>
          <cell r="N686" t="str">
            <v>SE</v>
          </cell>
          <cell r="W686" t="str">
            <v>Otimização</v>
          </cell>
          <cell r="AP686">
            <v>10</v>
          </cell>
          <cell r="AQ686">
            <v>10</v>
          </cell>
          <cell r="AR686">
            <v>10</v>
          </cell>
          <cell r="AS686">
            <v>10</v>
          </cell>
          <cell r="AT686">
            <v>10</v>
          </cell>
          <cell r="AU686">
            <v>10</v>
          </cell>
          <cell r="FF686">
            <v>115</v>
          </cell>
          <cell r="FG686">
            <v>115</v>
          </cell>
          <cell r="FH686">
            <v>115</v>
          </cell>
          <cell r="FI686">
            <v>115</v>
          </cell>
          <cell r="FJ686">
            <v>115</v>
          </cell>
          <cell r="FK686">
            <v>115</v>
          </cell>
        </row>
        <row r="687">
          <cell r="E687" t="str">
            <v>SHORT</v>
          </cell>
          <cell r="M687" t="str">
            <v>Conv</v>
          </cell>
          <cell r="N687" t="str">
            <v>SE</v>
          </cell>
          <cell r="W687" t="str">
            <v>Otimização</v>
          </cell>
          <cell r="AP687">
            <v>4</v>
          </cell>
          <cell r="AQ687">
            <v>4</v>
          </cell>
          <cell r="AR687">
            <v>4</v>
          </cell>
          <cell r="AS687">
            <v>4</v>
          </cell>
          <cell r="AT687">
            <v>4</v>
          </cell>
          <cell r="AU687">
            <v>4</v>
          </cell>
          <cell r="FF687">
            <v>115</v>
          </cell>
          <cell r="FG687">
            <v>115</v>
          </cell>
          <cell r="FH687">
            <v>115</v>
          </cell>
          <cell r="FI687">
            <v>115</v>
          </cell>
          <cell r="FJ687">
            <v>115</v>
          </cell>
          <cell r="FK687">
            <v>115</v>
          </cell>
        </row>
        <row r="688">
          <cell r="E688" t="str">
            <v>SHORT</v>
          </cell>
          <cell r="M688" t="str">
            <v>Conv</v>
          </cell>
          <cell r="N688" t="str">
            <v>SE</v>
          </cell>
          <cell r="W688" t="str">
            <v>Otimização</v>
          </cell>
          <cell r="AP688">
            <v>1</v>
          </cell>
          <cell r="AQ688">
            <v>1</v>
          </cell>
          <cell r="AR688">
            <v>1</v>
          </cell>
          <cell r="AS688">
            <v>1</v>
          </cell>
          <cell r="AT688">
            <v>1</v>
          </cell>
          <cell r="AU688">
            <v>1</v>
          </cell>
          <cell r="FF688">
            <v>115.5</v>
          </cell>
          <cell r="FG688">
            <v>115.5</v>
          </cell>
          <cell r="FH688">
            <v>115.5</v>
          </cell>
          <cell r="FI688">
            <v>115.5</v>
          </cell>
          <cell r="FJ688">
            <v>115.5</v>
          </cell>
          <cell r="FK688">
            <v>115.5</v>
          </cell>
        </row>
        <row r="689">
          <cell r="E689" t="str">
            <v>LONG</v>
          </cell>
          <cell r="M689" t="str">
            <v>Conv</v>
          </cell>
          <cell r="N689" t="str">
            <v>SE</v>
          </cell>
          <cell r="W689" t="str">
            <v>Trading</v>
          </cell>
          <cell r="AP689">
            <v>5</v>
          </cell>
          <cell r="AQ689">
            <v>5</v>
          </cell>
          <cell r="AR689">
            <v>5</v>
          </cell>
          <cell r="AS689">
            <v>5</v>
          </cell>
          <cell r="AT689">
            <v>5</v>
          </cell>
          <cell r="AU689">
            <v>5</v>
          </cell>
          <cell r="FF689">
            <v>114.67</v>
          </cell>
          <cell r="FG689">
            <v>114.67</v>
          </cell>
          <cell r="FH689">
            <v>114.67</v>
          </cell>
          <cell r="FI689">
            <v>114.67</v>
          </cell>
          <cell r="FJ689">
            <v>114.67</v>
          </cell>
          <cell r="FK689">
            <v>114.67</v>
          </cell>
        </row>
        <row r="690">
          <cell r="E690" t="str">
            <v>SHORT</v>
          </cell>
          <cell r="M690" t="str">
            <v>Conv</v>
          </cell>
          <cell r="N690" t="str">
            <v>SE</v>
          </cell>
          <cell r="W690" t="str">
            <v>Trading</v>
          </cell>
          <cell r="AM690">
            <v>4</v>
          </cell>
          <cell r="AN690">
            <v>4</v>
          </cell>
          <cell r="AO690">
            <v>4</v>
          </cell>
          <cell r="FC690">
            <v>72.2</v>
          </cell>
          <cell r="FD690">
            <v>72.2</v>
          </cell>
          <cell r="FE690">
            <v>72.2</v>
          </cell>
        </row>
        <row r="691">
          <cell r="E691" t="str">
            <v>LONG</v>
          </cell>
          <cell r="M691" t="str">
            <v>Conv</v>
          </cell>
          <cell r="N691" t="str">
            <v>SE</v>
          </cell>
          <cell r="W691" t="str">
            <v>Trading</v>
          </cell>
          <cell r="AJ691">
            <v>4.7</v>
          </cell>
          <cell r="AK691">
            <v>4.7</v>
          </cell>
          <cell r="AL691">
            <v>4.7</v>
          </cell>
          <cell r="AM691">
            <v>20</v>
          </cell>
          <cell r="AN691">
            <v>20</v>
          </cell>
          <cell r="AO691">
            <v>20</v>
          </cell>
          <cell r="AP691">
            <v>0</v>
          </cell>
          <cell r="AQ691">
            <v>0</v>
          </cell>
          <cell r="AR691">
            <v>0</v>
          </cell>
          <cell r="AS691">
            <v>0</v>
          </cell>
          <cell r="AT691">
            <v>0</v>
          </cell>
          <cell r="AU691">
            <v>39</v>
          </cell>
          <cell r="EZ691">
            <v>68.5</v>
          </cell>
          <cell r="FA691">
            <v>68.5</v>
          </cell>
          <cell r="FB691">
            <v>68.5</v>
          </cell>
          <cell r="FC691">
            <v>72.599999999999994</v>
          </cell>
          <cell r="FD691">
            <v>72.599999999999994</v>
          </cell>
          <cell r="FE691">
            <v>72.599999999999994</v>
          </cell>
          <cell r="FF691">
            <v>0</v>
          </cell>
          <cell r="FG691">
            <v>0</v>
          </cell>
          <cell r="FH691">
            <v>0</v>
          </cell>
          <cell r="FI691">
            <v>0</v>
          </cell>
          <cell r="FJ691">
            <v>0</v>
          </cell>
          <cell r="FK691">
            <v>105</v>
          </cell>
        </row>
        <row r="692">
          <cell r="E692" t="str">
            <v>SHORT</v>
          </cell>
          <cell r="M692" t="str">
            <v>Conv</v>
          </cell>
          <cell r="N692" t="str">
            <v>SE</v>
          </cell>
          <cell r="W692" t="str">
            <v>Trading</v>
          </cell>
          <cell r="AJ692">
            <v>4.7</v>
          </cell>
          <cell r="AK692">
            <v>4.7</v>
          </cell>
          <cell r="AL692">
            <v>4.7</v>
          </cell>
          <cell r="AM692">
            <v>20</v>
          </cell>
          <cell r="AN692">
            <v>20</v>
          </cell>
          <cell r="AO692">
            <v>20</v>
          </cell>
          <cell r="AP692">
            <v>0</v>
          </cell>
          <cell r="AQ692">
            <v>0</v>
          </cell>
          <cell r="AR692">
            <v>0</v>
          </cell>
          <cell r="AS692">
            <v>0</v>
          </cell>
          <cell r="AT692">
            <v>0</v>
          </cell>
          <cell r="AU692">
            <v>39</v>
          </cell>
          <cell r="EZ692">
            <v>68.5</v>
          </cell>
          <cell r="FA692">
            <v>68.5</v>
          </cell>
          <cell r="FB692">
            <v>68.5</v>
          </cell>
          <cell r="FC692">
            <v>72.599999999999994</v>
          </cell>
          <cell r="FD692">
            <v>72.599999999999994</v>
          </cell>
          <cell r="FE692">
            <v>72.599999999999994</v>
          </cell>
          <cell r="FF692">
            <v>0</v>
          </cell>
          <cell r="FG692">
            <v>0</v>
          </cell>
          <cell r="FH692">
            <v>0</v>
          </cell>
          <cell r="FI692">
            <v>0</v>
          </cell>
          <cell r="FJ692">
            <v>0</v>
          </cell>
          <cell r="FK692">
            <v>105</v>
          </cell>
        </row>
        <row r="693">
          <cell r="E693" t="str">
            <v>SHORT</v>
          </cell>
          <cell r="M693" t="str">
            <v>Conv</v>
          </cell>
          <cell r="N693" t="str">
            <v>SE</v>
          </cell>
          <cell r="W693" t="str">
            <v>Trading</v>
          </cell>
          <cell r="AI693">
            <v>3.5</v>
          </cell>
          <cell r="EY693">
            <v>57</v>
          </cell>
        </row>
        <row r="694">
          <cell r="E694" t="str">
            <v>SHORT</v>
          </cell>
          <cell r="M694" t="str">
            <v>Conv</v>
          </cell>
          <cell r="N694" t="str">
            <v>SE</v>
          </cell>
          <cell r="W694" t="str">
            <v>Otimização</v>
          </cell>
          <cell r="AS694">
            <v>5</v>
          </cell>
          <cell r="AT694">
            <v>5</v>
          </cell>
          <cell r="AU694">
            <v>5</v>
          </cell>
          <cell r="FI694">
            <v>115</v>
          </cell>
          <cell r="FJ694">
            <v>115</v>
          </cell>
          <cell r="FK694">
            <v>115</v>
          </cell>
        </row>
        <row r="695">
          <cell r="E695" t="str">
            <v>LONG</v>
          </cell>
          <cell r="M695" t="str">
            <v>Conv</v>
          </cell>
          <cell r="N695" t="str">
            <v>SE</v>
          </cell>
          <cell r="W695" t="str">
            <v>Otimização</v>
          </cell>
          <cell r="AP695">
            <v>5</v>
          </cell>
          <cell r="AQ695">
            <v>5</v>
          </cell>
          <cell r="AR695">
            <v>5</v>
          </cell>
          <cell r="FF695">
            <v>115</v>
          </cell>
          <cell r="FG695">
            <v>115</v>
          </cell>
          <cell r="FH695">
            <v>115</v>
          </cell>
        </row>
        <row r="696">
          <cell r="E696" t="str">
            <v>LONG</v>
          </cell>
          <cell r="M696" t="str">
            <v>Conv</v>
          </cell>
          <cell r="N696" t="str">
            <v>SE</v>
          </cell>
          <cell r="W696" t="str">
            <v>Otimização</v>
          </cell>
          <cell r="AU696">
            <v>10</v>
          </cell>
          <cell r="FK696">
            <v>106.1</v>
          </cell>
        </row>
        <row r="697">
          <cell r="E697" t="str">
            <v>SHORT</v>
          </cell>
          <cell r="M697" t="str">
            <v>Conv</v>
          </cell>
          <cell r="N697" t="str">
            <v>SE</v>
          </cell>
          <cell r="W697" t="str">
            <v>Otimização</v>
          </cell>
          <cell r="AK697">
            <v>1</v>
          </cell>
          <cell r="FA697">
            <v>72.5</v>
          </cell>
        </row>
        <row r="698">
          <cell r="E698" t="str">
            <v>LONG</v>
          </cell>
          <cell r="M698" t="str">
            <v>Conv</v>
          </cell>
          <cell r="N698" t="str">
            <v>SE</v>
          </cell>
          <cell r="W698" t="str">
            <v>Otimização</v>
          </cell>
          <cell r="AU698">
            <v>4.8387099999999998</v>
          </cell>
          <cell r="FK698">
            <v>109</v>
          </cell>
        </row>
        <row r="699">
          <cell r="E699" t="str">
            <v>SHORT</v>
          </cell>
          <cell r="M699" t="str">
            <v>Conv</v>
          </cell>
          <cell r="N699" t="str">
            <v>SE</v>
          </cell>
          <cell r="W699" t="str">
            <v>Otimização</v>
          </cell>
          <cell r="AT699">
            <v>5</v>
          </cell>
          <cell r="FJ699">
            <v>115</v>
          </cell>
        </row>
        <row r="700">
          <cell r="E700" t="str">
            <v>LONG</v>
          </cell>
          <cell r="M700" t="str">
            <v>Conv</v>
          </cell>
          <cell r="N700" t="str">
            <v>SE</v>
          </cell>
          <cell r="W700" t="str">
            <v>Otimização</v>
          </cell>
          <cell r="AO700">
            <v>12</v>
          </cell>
          <cell r="FE700">
            <v>85</v>
          </cell>
        </row>
        <row r="701">
          <cell r="E701" t="str">
            <v>SHORT</v>
          </cell>
          <cell r="M701" t="str">
            <v>Conv</v>
          </cell>
          <cell r="N701" t="str">
            <v>SE</v>
          </cell>
          <cell r="W701" t="str">
            <v>Otimização</v>
          </cell>
          <cell r="AM701">
            <v>12</v>
          </cell>
          <cell r="FC701">
            <v>70</v>
          </cell>
        </row>
        <row r="702">
          <cell r="E702" t="str">
            <v>SHORT</v>
          </cell>
          <cell r="M702" t="str">
            <v>Conv</v>
          </cell>
          <cell r="N702" t="str">
            <v>SE</v>
          </cell>
          <cell r="W702" t="str">
            <v>Otimização</v>
          </cell>
          <cell r="AK702">
            <v>3.3</v>
          </cell>
          <cell r="FA702">
            <v>72.5</v>
          </cell>
        </row>
        <row r="703">
          <cell r="E703" t="str">
            <v>SHORT</v>
          </cell>
          <cell r="M703" t="str">
            <v>Conv</v>
          </cell>
          <cell r="N703" t="str">
            <v>SE</v>
          </cell>
          <cell r="W703" t="str">
            <v>Otimização</v>
          </cell>
          <cell r="AL703">
            <v>1.3</v>
          </cell>
          <cell r="FB703">
            <v>74</v>
          </cell>
        </row>
        <row r="704">
          <cell r="E704" t="str">
            <v>SHORT</v>
          </cell>
          <cell r="M704" t="str">
            <v>Conv</v>
          </cell>
          <cell r="N704" t="str">
            <v>SE</v>
          </cell>
          <cell r="W704" t="str">
            <v>Otimização</v>
          </cell>
          <cell r="AL704">
            <v>2</v>
          </cell>
          <cell r="FB704">
            <v>74</v>
          </cell>
        </row>
        <row r="705">
          <cell r="E705" t="str">
            <v>SHORT</v>
          </cell>
          <cell r="M705" t="str">
            <v>Conv</v>
          </cell>
          <cell r="N705" t="str">
            <v>SE</v>
          </cell>
          <cell r="W705" t="str">
            <v>Otimização</v>
          </cell>
          <cell r="AK705">
            <v>2</v>
          </cell>
          <cell r="FA705">
            <v>72.5</v>
          </cell>
        </row>
        <row r="706">
          <cell r="E706" t="str">
            <v>SHORT</v>
          </cell>
          <cell r="M706" t="str">
            <v>Conv</v>
          </cell>
          <cell r="N706" t="str">
            <v>SE</v>
          </cell>
          <cell r="W706" t="str">
            <v>Trading</v>
          </cell>
          <cell r="AI706">
            <v>2</v>
          </cell>
          <cell r="EY706">
            <v>58</v>
          </cell>
        </row>
        <row r="707">
          <cell r="E707" t="str">
            <v>SHORT</v>
          </cell>
          <cell r="M707" t="str">
            <v>Conv</v>
          </cell>
          <cell r="N707" t="str">
            <v>SE</v>
          </cell>
          <cell r="W707" t="str">
            <v>Otimização</v>
          </cell>
          <cell r="AJ707">
            <v>8</v>
          </cell>
          <cell r="AK707">
            <v>8</v>
          </cell>
          <cell r="AL707">
            <v>8</v>
          </cell>
          <cell r="EZ707">
            <v>71</v>
          </cell>
          <cell r="FA707">
            <v>71</v>
          </cell>
          <cell r="FB707">
            <v>71</v>
          </cell>
        </row>
        <row r="708">
          <cell r="E708" t="str">
            <v>SHORT</v>
          </cell>
          <cell r="M708" t="str">
            <v>Conv</v>
          </cell>
          <cell r="N708" t="str">
            <v>SE</v>
          </cell>
          <cell r="W708" t="str">
            <v>Otimização</v>
          </cell>
          <cell r="AT708">
            <v>15</v>
          </cell>
          <cell r="FJ708">
            <v>115</v>
          </cell>
        </row>
        <row r="709">
          <cell r="E709" t="str">
            <v>LONG</v>
          </cell>
          <cell r="M709" t="str">
            <v>Conv</v>
          </cell>
          <cell r="N709" t="str">
            <v>SE</v>
          </cell>
          <cell r="W709" t="str">
            <v>Otimização</v>
          </cell>
          <cell r="AU709">
            <v>15</v>
          </cell>
          <cell r="FK709">
            <v>109</v>
          </cell>
        </row>
        <row r="710">
          <cell r="E710" t="str">
            <v>SHORT</v>
          </cell>
          <cell r="M710" t="str">
            <v>Conv</v>
          </cell>
          <cell r="N710" t="str">
            <v>SE</v>
          </cell>
          <cell r="W710" t="str">
            <v>Otimização</v>
          </cell>
          <cell r="AS710">
            <v>12</v>
          </cell>
          <cell r="FI710">
            <v>120</v>
          </cell>
        </row>
        <row r="711">
          <cell r="E711" t="str">
            <v>LONG</v>
          </cell>
          <cell r="M711" t="str">
            <v>Conv</v>
          </cell>
          <cell r="N711" t="str">
            <v>SE</v>
          </cell>
          <cell r="W711" t="str">
            <v>Otimização</v>
          </cell>
          <cell r="AQ711">
            <v>12</v>
          </cell>
          <cell r="FG711">
            <v>120</v>
          </cell>
        </row>
        <row r="712">
          <cell r="E712" t="str">
            <v>SHORT</v>
          </cell>
          <cell r="M712" t="str">
            <v>Conv</v>
          </cell>
          <cell r="N712" t="str">
            <v>SE</v>
          </cell>
          <cell r="W712" t="str">
            <v>Trading</v>
          </cell>
          <cell r="AJ712">
            <v>3</v>
          </cell>
          <cell r="EZ712">
            <v>66</v>
          </cell>
        </row>
        <row r="713">
          <cell r="E713" t="str">
            <v>LONG</v>
          </cell>
          <cell r="M713" t="str">
            <v>Conv</v>
          </cell>
          <cell r="N713" t="str">
            <v>SE</v>
          </cell>
          <cell r="W713" t="str">
            <v>Trading</v>
          </cell>
          <cell r="AK713">
            <v>2</v>
          </cell>
          <cell r="FA713">
            <v>73</v>
          </cell>
        </row>
        <row r="714">
          <cell r="E714" t="str">
            <v>LONG</v>
          </cell>
          <cell r="M714" t="str">
            <v>Conv</v>
          </cell>
          <cell r="N714" t="str">
            <v>SE</v>
          </cell>
          <cell r="W714" t="str">
            <v>Trading</v>
          </cell>
          <cell r="AL714">
            <v>2</v>
          </cell>
          <cell r="FB714">
            <v>73</v>
          </cell>
        </row>
        <row r="715">
          <cell r="E715" t="str">
            <v>LONG</v>
          </cell>
          <cell r="M715" t="str">
            <v>Conv</v>
          </cell>
          <cell r="N715" t="str">
            <v>SE</v>
          </cell>
          <cell r="W715" t="str">
            <v>Trading</v>
          </cell>
          <cell r="AJ715">
            <v>2</v>
          </cell>
          <cell r="AK715">
            <v>2</v>
          </cell>
          <cell r="AL715">
            <v>2</v>
          </cell>
          <cell r="EZ715">
            <v>69</v>
          </cell>
          <cell r="FA715">
            <v>69</v>
          </cell>
          <cell r="FB715">
            <v>69</v>
          </cell>
        </row>
        <row r="716">
          <cell r="E716" t="str">
            <v>LONG</v>
          </cell>
          <cell r="M716" t="str">
            <v>Conv</v>
          </cell>
          <cell r="N716" t="str">
            <v>SE</v>
          </cell>
          <cell r="W716" t="str">
            <v>Trading</v>
          </cell>
          <cell r="AG716">
            <v>10</v>
          </cell>
          <cell r="EW716">
            <v>55.7</v>
          </cell>
        </row>
        <row r="717">
          <cell r="E717" t="str">
            <v>LONG</v>
          </cell>
          <cell r="M717" t="str">
            <v>Conv</v>
          </cell>
          <cell r="N717" t="str">
            <v>SE</v>
          </cell>
          <cell r="W717" t="str">
            <v>Trading</v>
          </cell>
          <cell r="AG717">
            <v>8.4</v>
          </cell>
          <cell r="EW717">
            <v>55.5</v>
          </cell>
        </row>
        <row r="718">
          <cell r="E718" t="str">
            <v>LONG</v>
          </cell>
          <cell r="M718" t="str">
            <v>Conv</v>
          </cell>
          <cell r="N718" t="str">
            <v>SE</v>
          </cell>
          <cell r="W718" t="str">
            <v>Trading</v>
          </cell>
          <cell r="AG718">
            <v>0.88056199999999996</v>
          </cell>
          <cell r="EW718">
            <v>55.300000000000004</v>
          </cell>
        </row>
        <row r="719">
          <cell r="E719" t="str">
            <v>SHORT</v>
          </cell>
          <cell r="M719" t="str">
            <v>Conv</v>
          </cell>
          <cell r="N719" t="str">
            <v>SE</v>
          </cell>
          <cell r="W719" t="str">
            <v>Trading</v>
          </cell>
          <cell r="AM719">
            <v>2</v>
          </cell>
          <cell r="AN719">
            <v>2</v>
          </cell>
          <cell r="AO719">
            <v>2</v>
          </cell>
          <cell r="FC719">
            <v>71.5</v>
          </cell>
          <cell r="FD719">
            <v>71.5</v>
          </cell>
          <cell r="FE719">
            <v>71.5</v>
          </cell>
        </row>
        <row r="720">
          <cell r="E720" t="str">
            <v>SHORT</v>
          </cell>
          <cell r="M720" t="str">
            <v>Conv</v>
          </cell>
          <cell r="N720" t="str">
            <v>SE</v>
          </cell>
          <cell r="W720" t="str">
            <v>Trading</v>
          </cell>
          <cell r="AM720">
            <v>5</v>
          </cell>
          <cell r="AN720">
            <v>5</v>
          </cell>
          <cell r="AO720">
            <v>5</v>
          </cell>
          <cell r="FC720">
            <v>71.5</v>
          </cell>
          <cell r="FD720">
            <v>71.5</v>
          </cell>
          <cell r="FE720">
            <v>71.5</v>
          </cell>
        </row>
        <row r="721">
          <cell r="E721" t="str">
            <v>SHORT</v>
          </cell>
          <cell r="M721" t="str">
            <v>Conv</v>
          </cell>
          <cell r="N721" t="str">
            <v>SE</v>
          </cell>
          <cell r="W721" t="str">
            <v>Trading</v>
          </cell>
          <cell r="AP721">
            <v>10</v>
          </cell>
          <cell r="AQ721">
            <v>10</v>
          </cell>
          <cell r="AR721">
            <v>10</v>
          </cell>
          <cell r="FF721">
            <v>114</v>
          </cell>
          <cell r="FG721">
            <v>114</v>
          </cell>
          <cell r="FH721">
            <v>114</v>
          </cell>
        </row>
        <row r="722">
          <cell r="E722" t="str">
            <v>SHORT</v>
          </cell>
          <cell r="M722" t="str">
            <v>Conv</v>
          </cell>
          <cell r="N722" t="str">
            <v>SE</v>
          </cell>
          <cell r="W722" t="str">
            <v>Trading</v>
          </cell>
          <cell r="AV722">
            <v>5</v>
          </cell>
          <cell r="AW722">
            <v>5</v>
          </cell>
          <cell r="AX722">
            <v>5</v>
          </cell>
          <cell r="AY722">
            <v>5</v>
          </cell>
          <cell r="AZ722">
            <v>5</v>
          </cell>
          <cell r="BA722">
            <v>5</v>
          </cell>
          <cell r="BB722">
            <v>5</v>
          </cell>
          <cell r="BC722">
            <v>5</v>
          </cell>
          <cell r="BD722">
            <v>5</v>
          </cell>
          <cell r="BE722">
            <v>5</v>
          </cell>
          <cell r="BF722">
            <v>5</v>
          </cell>
          <cell r="BG722">
            <v>5</v>
          </cell>
          <cell r="FL722">
            <v>131.15945797953472</v>
          </cell>
          <cell r="FM722">
            <v>131.15945797953472</v>
          </cell>
          <cell r="FN722">
            <v>131.15945797953472</v>
          </cell>
          <cell r="FO722">
            <v>131.15945797953472</v>
          </cell>
          <cell r="FP722">
            <v>131.15945797953472</v>
          </cell>
          <cell r="FQ722">
            <v>131.15945797953472</v>
          </cell>
          <cell r="FR722">
            <v>131.15945797953472</v>
          </cell>
          <cell r="FS722">
            <v>131.15945797953472</v>
          </cell>
          <cell r="FT722">
            <v>131.15945797953472</v>
          </cell>
          <cell r="FU722">
            <v>131.15945797953472</v>
          </cell>
          <cell r="FV722">
            <v>131.15945797953472</v>
          </cell>
          <cell r="FW722">
            <v>131.15945797953472</v>
          </cell>
        </row>
        <row r="723">
          <cell r="E723" t="str">
            <v>SHORT</v>
          </cell>
          <cell r="M723" t="str">
            <v>i5</v>
          </cell>
          <cell r="N723" t="str">
            <v>SE</v>
          </cell>
          <cell r="W723" t="str">
            <v>Trading</v>
          </cell>
          <cell r="AV723">
            <v>5</v>
          </cell>
          <cell r="AW723">
            <v>5</v>
          </cell>
          <cell r="AX723">
            <v>5</v>
          </cell>
          <cell r="AY723">
            <v>5</v>
          </cell>
          <cell r="AZ723">
            <v>5</v>
          </cell>
          <cell r="BA723">
            <v>5</v>
          </cell>
          <cell r="BB723">
            <v>5</v>
          </cell>
          <cell r="BC723">
            <v>5</v>
          </cell>
          <cell r="BD723">
            <v>5</v>
          </cell>
          <cell r="BE723">
            <v>5</v>
          </cell>
          <cell r="BF723">
            <v>5</v>
          </cell>
          <cell r="BG723">
            <v>5</v>
          </cell>
          <cell r="FL723">
            <v>165.46270083572074</v>
          </cell>
          <cell r="FM723">
            <v>165.46270083572074</v>
          </cell>
          <cell r="FN723">
            <v>165.46270083572074</v>
          </cell>
          <cell r="FO723">
            <v>165.46270083572074</v>
          </cell>
          <cell r="FP723">
            <v>165.46270083572074</v>
          </cell>
          <cell r="FQ723">
            <v>165.46270083572074</v>
          </cell>
          <cell r="FR723">
            <v>165.46270083572074</v>
          </cell>
          <cell r="FS723">
            <v>165.46270083572074</v>
          </cell>
          <cell r="FT723">
            <v>165.46270083572074</v>
          </cell>
          <cell r="FU723">
            <v>165.46270083572074</v>
          </cell>
          <cell r="FV723">
            <v>165.46270083572074</v>
          </cell>
          <cell r="FW723">
            <v>165.46270083572074</v>
          </cell>
        </row>
        <row r="724">
          <cell r="E724" t="str">
            <v>LONG</v>
          </cell>
          <cell r="M724" t="str">
            <v>Conv</v>
          </cell>
          <cell r="N724" t="str">
            <v>SE</v>
          </cell>
          <cell r="W724" t="str">
            <v>Trading</v>
          </cell>
          <cell r="AV724">
            <v>5</v>
          </cell>
          <cell r="AW724">
            <v>5</v>
          </cell>
          <cell r="AX724">
            <v>5</v>
          </cell>
          <cell r="AY724">
            <v>5</v>
          </cell>
          <cell r="AZ724">
            <v>5</v>
          </cell>
          <cell r="BA724">
            <v>5</v>
          </cell>
          <cell r="BB724">
            <v>5</v>
          </cell>
          <cell r="BC724">
            <v>5</v>
          </cell>
          <cell r="BD724">
            <v>5</v>
          </cell>
          <cell r="BE724">
            <v>5</v>
          </cell>
          <cell r="BF724">
            <v>5</v>
          </cell>
          <cell r="BG724">
            <v>5</v>
          </cell>
          <cell r="FL724">
            <v>131.15945797953472</v>
          </cell>
          <cell r="FM724">
            <v>131.15945797953472</v>
          </cell>
          <cell r="FN724">
            <v>131.15945797953472</v>
          </cell>
          <cell r="FO724">
            <v>131.15945797953472</v>
          </cell>
          <cell r="FP724">
            <v>131.15945797953472</v>
          </cell>
          <cell r="FQ724">
            <v>131.15945797953472</v>
          </cell>
          <cell r="FR724">
            <v>131.15945797953472</v>
          </cell>
          <cell r="FS724">
            <v>131.15945797953472</v>
          </cell>
          <cell r="FT724">
            <v>131.15945797953472</v>
          </cell>
          <cell r="FU724">
            <v>131.15945797953472</v>
          </cell>
          <cell r="FV724">
            <v>131.15945797953472</v>
          </cell>
          <cell r="FW724">
            <v>131.15945797953472</v>
          </cell>
        </row>
        <row r="725">
          <cell r="E725" t="str">
            <v>LONG</v>
          </cell>
          <cell r="M725" t="str">
            <v>Conv</v>
          </cell>
          <cell r="N725" t="str">
            <v>SE</v>
          </cell>
          <cell r="W725" t="str">
            <v>Trading</v>
          </cell>
          <cell r="AH725">
            <v>15</v>
          </cell>
          <cell r="EX725">
            <v>55.7</v>
          </cell>
        </row>
        <row r="726">
          <cell r="E726" t="str">
            <v>SHORT</v>
          </cell>
          <cell r="M726" t="str">
            <v>Conv</v>
          </cell>
          <cell r="N726" t="str">
            <v>SE</v>
          </cell>
          <cell r="W726" t="str">
            <v>Otimização</v>
          </cell>
          <cell r="AV726">
            <v>15</v>
          </cell>
          <cell r="AW726">
            <v>15</v>
          </cell>
          <cell r="AX726">
            <v>15</v>
          </cell>
          <cell r="AY726">
            <v>15</v>
          </cell>
          <cell r="AZ726">
            <v>15</v>
          </cell>
          <cell r="BA726">
            <v>15</v>
          </cell>
          <cell r="BB726">
            <v>15</v>
          </cell>
          <cell r="BC726">
            <v>15</v>
          </cell>
          <cell r="BD726">
            <v>15</v>
          </cell>
          <cell r="BE726">
            <v>15</v>
          </cell>
          <cell r="BF726">
            <v>15</v>
          </cell>
          <cell r="BG726">
            <v>15</v>
          </cell>
          <cell r="FL726">
            <v>131.15945797953472</v>
          </cell>
          <cell r="FM726">
            <v>131.15945797953472</v>
          </cell>
          <cell r="FN726">
            <v>131.15945797953472</v>
          </cell>
          <cell r="FO726">
            <v>131.15945797953472</v>
          </cell>
          <cell r="FP726">
            <v>131.15945797953472</v>
          </cell>
          <cell r="FQ726">
            <v>131.15945797953472</v>
          </cell>
          <cell r="FR726">
            <v>131.15945797953472</v>
          </cell>
          <cell r="FS726">
            <v>131.15945797953472</v>
          </cell>
          <cell r="FT726">
            <v>131.15945797953472</v>
          </cell>
          <cell r="FU726">
            <v>131.15945797953472</v>
          </cell>
          <cell r="FV726">
            <v>131.15945797953472</v>
          </cell>
          <cell r="FW726">
            <v>131.15945797953472</v>
          </cell>
        </row>
        <row r="727">
          <cell r="E727" t="str">
            <v>SHORT</v>
          </cell>
          <cell r="M727" t="str">
            <v>Conv</v>
          </cell>
          <cell r="N727" t="str">
            <v>SE</v>
          </cell>
          <cell r="W727" t="str">
            <v>Trading</v>
          </cell>
          <cell r="AI727">
            <v>8</v>
          </cell>
          <cell r="EY727">
            <v>56</v>
          </cell>
        </row>
        <row r="728">
          <cell r="E728" t="str">
            <v>SHORT</v>
          </cell>
          <cell r="M728" t="str">
            <v>Conv</v>
          </cell>
          <cell r="N728" t="str">
            <v>SE</v>
          </cell>
          <cell r="W728" t="str">
            <v>Trading</v>
          </cell>
          <cell r="AI728">
            <v>2</v>
          </cell>
          <cell r="EY728">
            <v>56</v>
          </cell>
        </row>
        <row r="729">
          <cell r="E729" t="str">
            <v>LONG</v>
          </cell>
          <cell r="M729" t="str">
            <v>Conv</v>
          </cell>
          <cell r="N729" t="str">
            <v>SE</v>
          </cell>
          <cell r="W729" t="str">
            <v>Trading</v>
          </cell>
          <cell r="AJ729">
            <v>10</v>
          </cell>
          <cell r="EZ729">
            <v>62.5</v>
          </cell>
        </row>
        <row r="730">
          <cell r="E730" t="str">
            <v>SHORT</v>
          </cell>
          <cell r="M730" t="str">
            <v>Conv</v>
          </cell>
          <cell r="N730" t="str">
            <v>SE</v>
          </cell>
          <cell r="W730" t="str">
            <v>Trading</v>
          </cell>
          <cell r="AP730">
            <v>2</v>
          </cell>
          <cell r="AQ730">
            <v>2</v>
          </cell>
          <cell r="AR730">
            <v>2</v>
          </cell>
          <cell r="AS730">
            <v>2</v>
          </cell>
          <cell r="AT730">
            <v>2</v>
          </cell>
          <cell r="AU730">
            <v>2</v>
          </cell>
          <cell r="FF730">
            <v>104</v>
          </cell>
          <cell r="FG730">
            <v>104</v>
          </cell>
          <cell r="FH730">
            <v>104</v>
          </cell>
          <cell r="FI730">
            <v>104</v>
          </cell>
          <cell r="FJ730">
            <v>104</v>
          </cell>
          <cell r="FK730">
            <v>104</v>
          </cell>
        </row>
        <row r="731">
          <cell r="E731" t="str">
            <v>LONG</v>
          </cell>
          <cell r="M731" t="str">
            <v>Conv</v>
          </cell>
          <cell r="N731" t="str">
            <v>SE</v>
          </cell>
          <cell r="W731" t="str">
            <v>Trading</v>
          </cell>
          <cell r="AJ731">
            <v>7</v>
          </cell>
          <cell r="AK731">
            <v>7</v>
          </cell>
          <cell r="AL731">
            <v>7</v>
          </cell>
          <cell r="EZ731">
            <v>64.5</v>
          </cell>
          <cell r="FA731">
            <v>64.5</v>
          </cell>
          <cell r="FB731">
            <v>64.5</v>
          </cell>
        </row>
        <row r="732">
          <cell r="E732" t="str">
            <v>SHORT</v>
          </cell>
          <cell r="M732" t="str">
            <v>Conv</v>
          </cell>
          <cell r="N732" t="str">
            <v>SE</v>
          </cell>
          <cell r="W732" t="str">
            <v>Trading</v>
          </cell>
          <cell r="AM732">
            <v>7</v>
          </cell>
          <cell r="AN732">
            <v>7</v>
          </cell>
          <cell r="AO732">
            <v>7</v>
          </cell>
          <cell r="FC732">
            <v>70</v>
          </cell>
          <cell r="FD732">
            <v>70</v>
          </cell>
          <cell r="FE732">
            <v>70</v>
          </cell>
        </row>
        <row r="733">
          <cell r="E733" t="str">
            <v>SHORT</v>
          </cell>
          <cell r="M733" t="str">
            <v>Conv</v>
          </cell>
          <cell r="N733" t="str">
            <v>SE</v>
          </cell>
          <cell r="W733" t="str">
            <v>Trading</v>
          </cell>
          <cell r="AM733">
            <v>2</v>
          </cell>
          <cell r="AN733">
            <v>2</v>
          </cell>
          <cell r="AO733">
            <v>2</v>
          </cell>
          <cell r="FC733">
            <v>69</v>
          </cell>
          <cell r="FD733">
            <v>69</v>
          </cell>
          <cell r="FE733">
            <v>69</v>
          </cell>
        </row>
        <row r="734">
          <cell r="E734" t="str">
            <v>SHORT</v>
          </cell>
          <cell r="M734" t="str">
            <v>Conv</v>
          </cell>
          <cell r="N734" t="str">
            <v>SE</v>
          </cell>
          <cell r="W734" t="str">
            <v>Otimização</v>
          </cell>
          <cell r="AM734">
            <v>2</v>
          </cell>
          <cell r="FC734">
            <v>66</v>
          </cell>
        </row>
        <row r="735">
          <cell r="E735" t="str">
            <v>SHORT</v>
          </cell>
          <cell r="M735" t="str">
            <v>Conv</v>
          </cell>
          <cell r="N735" t="str">
            <v>SE</v>
          </cell>
          <cell r="W735" t="str">
            <v>Trading</v>
          </cell>
          <cell r="AN735">
            <v>1</v>
          </cell>
          <cell r="FD735">
            <v>66</v>
          </cell>
        </row>
        <row r="736">
          <cell r="E736" t="str">
            <v>SHORT</v>
          </cell>
          <cell r="M736" t="str">
            <v>Conv</v>
          </cell>
          <cell r="N736" t="str">
            <v>SE</v>
          </cell>
          <cell r="W736" t="str">
            <v>Trading</v>
          </cell>
          <cell r="AP736">
            <v>5</v>
          </cell>
          <cell r="FF736">
            <v>103</v>
          </cell>
        </row>
        <row r="737">
          <cell r="E737" t="str">
            <v>LONG</v>
          </cell>
          <cell r="M737" t="str">
            <v>Conv</v>
          </cell>
          <cell r="N737" t="str">
            <v>SE</v>
          </cell>
          <cell r="W737" t="str">
            <v>Trading</v>
          </cell>
          <cell r="AH737">
            <v>2</v>
          </cell>
          <cell r="EX737">
            <v>54.6</v>
          </cell>
        </row>
        <row r="738">
          <cell r="E738" t="str">
            <v>LONG</v>
          </cell>
          <cell r="M738" t="str">
            <v>Conv</v>
          </cell>
          <cell r="N738" t="str">
            <v>SE</v>
          </cell>
          <cell r="W738" t="str">
            <v>Trading</v>
          </cell>
          <cell r="AH738">
            <v>3</v>
          </cell>
          <cell r="EX738">
            <v>54.7</v>
          </cell>
        </row>
        <row r="739">
          <cell r="E739" t="str">
            <v>SHORT</v>
          </cell>
          <cell r="M739" t="str">
            <v>i1</v>
          </cell>
          <cell r="N739" t="str">
            <v>SE</v>
          </cell>
          <cell r="W739" t="str">
            <v>Otimização</v>
          </cell>
          <cell r="AH739">
            <v>0.3</v>
          </cell>
          <cell r="EX739">
            <v>204.7</v>
          </cell>
        </row>
        <row r="740">
          <cell r="E740" t="str">
            <v>LONG</v>
          </cell>
          <cell r="M740" t="str">
            <v>Conv</v>
          </cell>
          <cell r="N740" t="str">
            <v>SE</v>
          </cell>
          <cell r="W740" t="str">
            <v>Trading</v>
          </cell>
          <cell r="AV740">
            <v>3</v>
          </cell>
          <cell r="AW740">
            <v>3</v>
          </cell>
          <cell r="AX740">
            <v>3</v>
          </cell>
          <cell r="AY740">
            <v>3</v>
          </cell>
          <cell r="AZ740">
            <v>3</v>
          </cell>
          <cell r="BA740">
            <v>3</v>
          </cell>
          <cell r="BB740">
            <v>3</v>
          </cell>
          <cell r="BC740">
            <v>3</v>
          </cell>
          <cell r="BD740">
            <v>3</v>
          </cell>
          <cell r="BE740">
            <v>3</v>
          </cell>
          <cell r="BF740">
            <v>3</v>
          </cell>
          <cell r="BG740">
            <v>3</v>
          </cell>
          <cell r="FL740">
            <v>120.57595477591617</v>
          </cell>
          <cell r="FM740">
            <v>120.57595477591617</v>
          </cell>
          <cell r="FN740">
            <v>120.57595477591617</v>
          </cell>
          <cell r="FO740">
            <v>120.57595477591617</v>
          </cell>
          <cell r="FP740">
            <v>120.57595477591617</v>
          </cell>
          <cell r="FQ740">
            <v>120.57595477591617</v>
          </cell>
          <cell r="FR740">
            <v>120.57595477591617</v>
          </cell>
          <cell r="FS740">
            <v>120.57595477591617</v>
          </cell>
          <cell r="FT740">
            <v>120.57595477591617</v>
          </cell>
          <cell r="FU740">
            <v>120.57595477591617</v>
          </cell>
          <cell r="FV740">
            <v>120.57595477591617</v>
          </cell>
          <cell r="FW740">
            <v>120.57595477591617</v>
          </cell>
        </row>
        <row r="741">
          <cell r="E741" t="str">
            <v>SHORT</v>
          </cell>
          <cell r="M741" t="str">
            <v>i1</v>
          </cell>
          <cell r="N741" t="str">
            <v>SE</v>
          </cell>
          <cell r="W741" t="str">
            <v>Otimização</v>
          </cell>
          <cell r="AH741">
            <v>3.5</v>
          </cell>
          <cell r="EX741">
            <v>204.7</v>
          </cell>
        </row>
        <row r="742">
          <cell r="E742" t="str">
            <v>LONG</v>
          </cell>
          <cell r="M742" t="str">
            <v>Conv</v>
          </cell>
          <cell r="N742" t="str">
            <v>SE</v>
          </cell>
          <cell r="W742" t="str">
            <v>Trading</v>
          </cell>
          <cell r="AH742">
            <v>2</v>
          </cell>
          <cell r="EX742">
            <v>54.6</v>
          </cell>
        </row>
        <row r="743">
          <cell r="E743" t="str">
            <v>SHORT</v>
          </cell>
          <cell r="M743" t="str">
            <v>i1</v>
          </cell>
          <cell r="N743" t="str">
            <v>SE</v>
          </cell>
          <cell r="W743" t="str">
            <v>Otimização</v>
          </cell>
          <cell r="AH743">
            <v>2.6388889999999998</v>
          </cell>
          <cell r="EX743">
            <v>204.7</v>
          </cell>
        </row>
        <row r="744">
          <cell r="E744" t="str">
            <v>SHORT</v>
          </cell>
          <cell r="M744" t="str">
            <v>i1</v>
          </cell>
          <cell r="N744" t="str">
            <v>SE</v>
          </cell>
          <cell r="W744" t="str">
            <v>Otimização</v>
          </cell>
          <cell r="AH744">
            <v>1.5</v>
          </cell>
          <cell r="EX744">
            <v>204.7</v>
          </cell>
        </row>
        <row r="745">
          <cell r="E745" t="str">
            <v>SHORT</v>
          </cell>
          <cell r="M745" t="str">
            <v>i1</v>
          </cell>
          <cell r="N745" t="str">
            <v>SE</v>
          </cell>
          <cell r="W745" t="str">
            <v>Otimização</v>
          </cell>
          <cell r="AH745">
            <v>0.62375000000000003</v>
          </cell>
          <cell r="EX745">
            <v>204.7</v>
          </cell>
        </row>
        <row r="746">
          <cell r="E746" t="str">
            <v>LONG</v>
          </cell>
          <cell r="M746" t="str">
            <v>Conv</v>
          </cell>
          <cell r="N746" t="str">
            <v>SE</v>
          </cell>
          <cell r="W746" t="str">
            <v>Trading</v>
          </cell>
          <cell r="AH746">
            <v>6</v>
          </cell>
          <cell r="EX746">
            <v>54.7</v>
          </cell>
        </row>
        <row r="747">
          <cell r="E747" t="str">
            <v>LONG</v>
          </cell>
          <cell r="M747" t="str">
            <v>Conv</v>
          </cell>
          <cell r="N747" t="str">
            <v>SE</v>
          </cell>
          <cell r="W747" t="str">
            <v>Trading</v>
          </cell>
          <cell r="AH747">
            <v>4</v>
          </cell>
          <cell r="EX747">
            <v>54.7</v>
          </cell>
        </row>
        <row r="748">
          <cell r="E748" t="str">
            <v>LONG</v>
          </cell>
          <cell r="M748" t="str">
            <v>Conv</v>
          </cell>
          <cell r="N748" t="str">
            <v>SE</v>
          </cell>
          <cell r="W748" t="str">
            <v>Trading</v>
          </cell>
          <cell r="AH748">
            <v>4</v>
          </cell>
          <cell r="EX748">
            <v>54.7</v>
          </cell>
        </row>
        <row r="749">
          <cell r="E749" t="str">
            <v>LONG</v>
          </cell>
          <cell r="M749" t="str">
            <v>Conv</v>
          </cell>
          <cell r="N749" t="str">
            <v>SE</v>
          </cell>
          <cell r="W749" t="str">
            <v>Trading</v>
          </cell>
          <cell r="AH749">
            <v>4.4000000000000004</v>
          </cell>
          <cell r="EX749">
            <v>54.7</v>
          </cell>
        </row>
        <row r="750">
          <cell r="E750" t="str">
            <v>SHORT</v>
          </cell>
          <cell r="M750" t="str">
            <v>Conv</v>
          </cell>
          <cell r="N750" t="str">
            <v>N</v>
          </cell>
          <cell r="W750" t="str">
            <v>Otimização</v>
          </cell>
          <cell r="BH750">
            <v>35</v>
          </cell>
          <cell r="BI750">
            <v>35</v>
          </cell>
          <cell r="BJ750">
            <v>35</v>
          </cell>
          <cell r="BK750">
            <v>35</v>
          </cell>
          <cell r="BL750">
            <v>35</v>
          </cell>
          <cell r="BM750">
            <v>35</v>
          </cell>
          <cell r="BN750">
            <v>35</v>
          </cell>
          <cell r="BO750">
            <v>35</v>
          </cell>
          <cell r="BP750">
            <v>35</v>
          </cell>
          <cell r="BQ750">
            <v>35</v>
          </cell>
          <cell r="BR750">
            <v>35</v>
          </cell>
          <cell r="BS750">
            <v>35</v>
          </cell>
          <cell r="FX750">
            <v>130.62395100724254</v>
          </cell>
          <cell r="FY750">
            <v>130.62395100724254</v>
          </cell>
          <cell r="FZ750">
            <v>130.62395100724254</v>
          </cell>
          <cell r="GA750">
            <v>130.62395100724254</v>
          </cell>
          <cell r="GB750">
            <v>130.62395100724254</v>
          </cell>
          <cell r="GC750">
            <v>130.62395100724254</v>
          </cell>
          <cell r="GD750">
            <v>130.62395100724254</v>
          </cell>
          <cell r="GE750">
            <v>130.62395100724254</v>
          </cell>
          <cell r="GF750">
            <v>130.62395100724254</v>
          </cell>
          <cell r="GG750">
            <v>130.62395100724254</v>
          </cell>
          <cell r="GH750">
            <v>130.62395100724254</v>
          </cell>
          <cell r="GI750">
            <v>130.62395100724254</v>
          </cell>
        </row>
        <row r="751">
          <cell r="E751" t="str">
            <v>SHORT</v>
          </cell>
          <cell r="M751" t="str">
            <v>Conv</v>
          </cell>
          <cell r="N751" t="str">
            <v>SE</v>
          </cell>
          <cell r="W751" t="str">
            <v>Trading</v>
          </cell>
          <cell r="AP751">
            <v>1.5</v>
          </cell>
          <cell r="AQ751">
            <v>1.5</v>
          </cell>
          <cell r="AR751">
            <v>1.5</v>
          </cell>
          <cell r="FF751">
            <v>91</v>
          </cell>
          <cell r="FG751">
            <v>91</v>
          </cell>
          <cell r="FH751">
            <v>91</v>
          </cell>
        </row>
        <row r="752">
          <cell r="E752" t="str">
            <v>SHORT</v>
          </cell>
          <cell r="M752" t="str">
            <v>Conv</v>
          </cell>
          <cell r="N752" t="str">
            <v>SE</v>
          </cell>
          <cell r="W752" t="str">
            <v>Trading</v>
          </cell>
          <cell r="AP752">
            <v>3</v>
          </cell>
          <cell r="AQ752">
            <v>3</v>
          </cell>
          <cell r="AR752">
            <v>3</v>
          </cell>
          <cell r="FF752">
            <v>91</v>
          </cell>
          <cell r="FG752">
            <v>91</v>
          </cell>
          <cell r="FH752">
            <v>91</v>
          </cell>
        </row>
        <row r="753">
          <cell r="E753" t="str">
            <v>LONG</v>
          </cell>
          <cell r="M753" t="str">
            <v>Conv</v>
          </cell>
          <cell r="N753" t="str">
            <v>SE</v>
          </cell>
          <cell r="W753" t="str">
            <v>Trading</v>
          </cell>
          <cell r="AM753">
            <v>3</v>
          </cell>
          <cell r="AN753">
            <v>3</v>
          </cell>
          <cell r="AO753">
            <v>3</v>
          </cell>
          <cell r="FC753">
            <v>73</v>
          </cell>
          <cell r="FD753">
            <v>73</v>
          </cell>
          <cell r="FE753">
            <v>73</v>
          </cell>
        </row>
        <row r="754">
          <cell r="E754" t="str">
            <v>SHORT</v>
          </cell>
          <cell r="M754" t="str">
            <v>Conv</v>
          </cell>
          <cell r="N754" t="str">
            <v>SE</v>
          </cell>
          <cell r="W754" t="str">
            <v>Trading</v>
          </cell>
          <cell r="AV754">
            <v>2</v>
          </cell>
          <cell r="AW754">
            <v>2</v>
          </cell>
          <cell r="AX754">
            <v>2</v>
          </cell>
          <cell r="AY754">
            <v>2</v>
          </cell>
          <cell r="AZ754">
            <v>2</v>
          </cell>
          <cell r="BA754">
            <v>2</v>
          </cell>
          <cell r="BB754">
            <v>2</v>
          </cell>
          <cell r="BC754">
            <v>2</v>
          </cell>
          <cell r="BD754">
            <v>2</v>
          </cell>
          <cell r="BE754">
            <v>2</v>
          </cell>
          <cell r="BF754">
            <v>2</v>
          </cell>
          <cell r="BG754">
            <v>2</v>
          </cell>
          <cell r="FL754">
            <v>115.551956660253</v>
          </cell>
          <cell r="FM754">
            <v>115.551956660253</v>
          </cell>
          <cell r="FN754">
            <v>115.551956660253</v>
          </cell>
          <cell r="FO754">
            <v>115.551956660253</v>
          </cell>
          <cell r="FP754">
            <v>115.551956660253</v>
          </cell>
          <cell r="FQ754">
            <v>115.551956660253</v>
          </cell>
          <cell r="FR754">
            <v>115.551956660253</v>
          </cell>
          <cell r="FS754">
            <v>115.551956660253</v>
          </cell>
          <cell r="FT754">
            <v>115.551956660253</v>
          </cell>
          <cell r="FU754">
            <v>115.551956660253</v>
          </cell>
          <cell r="FV754">
            <v>115.551956660253</v>
          </cell>
          <cell r="FW754">
            <v>115.551956660253</v>
          </cell>
        </row>
        <row r="755">
          <cell r="E755" t="str">
            <v>SHORT</v>
          </cell>
          <cell r="M755" t="str">
            <v>Conv</v>
          </cell>
          <cell r="N755" t="str">
            <v>SE</v>
          </cell>
          <cell r="W755" t="str">
            <v>Otimização</v>
          </cell>
          <cell r="AM755">
            <v>20</v>
          </cell>
          <cell r="AN755">
            <v>20</v>
          </cell>
          <cell r="FC755">
            <v>73</v>
          </cell>
          <cell r="FD755">
            <v>73</v>
          </cell>
        </row>
        <row r="756">
          <cell r="E756" t="str">
            <v>SHORT</v>
          </cell>
          <cell r="M756" t="str">
            <v>Conv</v>
          </cell>
          <cell r="N756" t="str">
            <v>SE</v>
          </cell>
          <cell r="W756" t="str">
            <v>Otimização</v>
          </cell>
          <cell r="AK756">
            <v>20</v>
          </cell>
          <cell r="FA756">
            <v>71</v>
          </cell>
        </row>
        <row r="757">
          <cell r="E757" t="str">
            <v>SHORT</v>
          </cell>
          <cell r="M757" t="str">
            <v>Conv</v>
          </cell>
          <cell r="N757" t="str">
            <v>SE</v>
          </cell>
          <cell r="W757" t="str">
            <v>Otimização</v>
          </cell>
          <cell r="AK757">
            <v>1</v>
          </cell>
          <cell r="FA757">
            <v>71</v>
          </cell>
        </row>
        <row r="758">
          <cell r="E758" t="str">
            <v>SHORT</v>
          </cell>
          <cell r="M758" t="str">
            <v>Conv</v>
          </cell>
          <cell r="N758" t="str">
            <v>SE</v>
          </cell>
          <cell r="W758" t="str">
            <v>Otimização</v>
          </cell>
          <cell r="AM758">
            <v>2</v>
          </cell>
          <cell r="FC758">
            <v>73</v>
          </cell>
        </row>
        <row r="759">
          <cell r="E759" t="str">
            <v>LONG</v>
          </cell>
          <cell r="M759" t="str">
            <v>Conv</v>
          </cell>
          <cell r="N759" t="str">
            <v>SE</v>
          </cell>
          <cell r="W759" t="str">
            <v>Trading</v>
          </cell>
          <cell r="AN759">
            <v>20</v>
          </cell>
          <cell r="FD759">
            <v>73</v>
          </cell>
        </row>
        <row r="760">
          <cell r="E760" t="str">
            <v>SHORT</v>
          </cell>
          <cell r="M760" t="str">
            <v>Conv</v>
          </cell>
          <cell r="N760" t="str">
            <v>SE</v>
          </cell>
          <cell r="W760" t="str">
            <v>Trading Extra 23</v>
          </cell>
          <cell r="AP760">
            <v>10</v>
          </cell>
          <cell r="AQ760">
            <v>10</v>
          </cell>
          <cell r="AR760">
            <v>10</v>
          </cell>
          <cell r="FF760">
            <v>93</v>
          </cell>
          <cell r="FG760">
            <v>93</v>
          </cell>
          <cell r="FH760">
            <v>93</v>
          </cell>
        </row>
        <row r="761">
          <cell r="E761" t="str">
            <v>SHORT</v>
          </cell>
          <cell r="M761" t="str">
            <v>Conv</v>
          </cell>
          <cell r="N761" t="str">
            <v>SE</v>
          </cell>
          <cell r="W761" t="str">
            <v>Trading Extra 23</v>
          </cell>
          <cell r="AP761">
            <v>20</v>
          </cell>
          <cell r="AQ761">
            <v>20</v>
          </cell>
          <cell r="AR761">
            <v>20</v>
          </cell>
          <cell r="AS761">
            <v>20</v>
          </cell>
          <cell r="AT761">
            <v>20</v>
          </cell>
          <cell r="AU761">
            <v>20</v>
          </cell>
          <cell r="FF761">
            <v>93</v>
          </cell>
          <cell r="FG761">
            <v>93</v>
          </cell>
          <cell r="FH761">
            <v>93</v>
          </cell>
          <cell r="FI761">
            <v>93</v>
          </cell>
          <cell r="FJ761">
            <v>93</v>
          </cell>
          <cell r="FK761">
            <v>93</v>
          </cell>
        </row>
        <row r="762">
          <cell r="E762" t="str">
            <v>SHORT</v>
          </cell>
          <cell r="M762" t="str">
            <v>Conv</v>
          </cell>
          <cell r="N762" t="str">
            <v>SE</v>
          </cell>
          <cell r="W762" t="str">
            <v>Otimização</v>
          </cell>
          <cell r="AM762">
            <v>20</v>
          </cell>
          <cell r="FC762">
            <v>73</v>
          </cell>
        </row>
        <row r="763">
          <cell r="E763" t="str">
            <v>LONG</v>
          </cell>
          <cell r="M763" t="str">
            <v>Conv</v>
          </cell>
          <cell r="N763" t="str">
            <v>SE</v>
          </cell>
          <cell r="W763" t="str">
            <v>Otimização</v>
          </cell>
          <cell r="AP763">
            <v>10</v>
          </cell>
          <cell r="AQ763">
            <v>10</v>
          </cell>
          <cell r="AR763">
            <v>10</v>
          </cell>
          <cell r="AS763">
            <v>10</v>
          </cell>
          <cell r="AT763">
            <v>10</v>
          </cell>
          <cell r="AU763">
            <v>10</v>
          </cell>
          <cell r="FF763">
            <v>92</v>
          </cell>
          <cell r="FG763">
            <v>92</v>
          </cell>
          <cell r="FH763">
            <v>92</v>
          </cell>
          <cell r="FI763">
            <v>92</v>
          </cell>
          <cell r="FJ763">
            <v>92</v>
          </cell>
          <cell r="FK763">
            <v>92</v>
          </cell>
        </row>
        <row r="764">
          <cell r="E764" t="str">
            <v>SHORT</v>
          </cell>
          <cell r="M764" t="str">
            <v>Conv</v>
          </cell>
          <cell r="N764" t="str">
            <v>SE</v>
          </cell>
          <cell r="W764" t="str">
            <v>Otimização</v>
          </cell>
          <cell r="AL764">
            <v>20</v>
          </cell>
          <cell r="FB764">
            <v>71</v>
          </cell>
        </row>
        <row r="765">
          <cell r="E765" t="str">
            <v>SHORT</v>
          </cell>
          <cell r="M765" t="str">
            <v>Conv</v>
          </cell>
          <cell r="N765" t="str">
            <v>SE</v>
          </cell>
          <cell r="W765" t="str">
            <v>Otimização</v>
          </cell>
          <cell r="AL765">
            <v>2</v>
          </cell>
          <cell r="FB765">
            <v>71</v>
          </cell>
        </row>
        <row r="766">
          <cell r="E766" t="str">
            <v>SHORT</v>
          </cell>
          <cell r="M766" t="str">
            <v>Conv</v>
          </cell>
          <cell r="N766" t="str">
            <v>SE</v>
          </cell>
          <cell r="W766" t="str">
            <v>Otimização</v>
          </cell>
          <cell r="AM766">
            <v>10</v>
          </cell>
          <cell r="AN766">
            <v>10</v>
          </cell>
          <cell r="FC766">
            <v>73.5</v>
          </cell>
          <cell r="FD766">
            <v>73.5</v>
          </cell>
        </row>
        <row r="767">
          <cell r="E767" t="str">
            <v>SHORT</v>
          </cell>
          <cell r="M767" t="str">
            <v>Conv</v>
          </cell>
          <cell r="N767" t="str">
            <v>SE</v>
          </cell>
          <cell r="W767" t="str">
            <v>Otimização</v>
          </cell>
          <cell r="AN767">
            <v>2</v>
          </cell>
          <cell r="FD767">
            <v>74</v>
          </cell>
        </row>
        <row r="768">
          <cell r="E768" t="str">
            <v>LONG</v>
          </cell>
          <cell r="M768" t="str">
            <v>Conv</v>
          </cell>
          <cell r="N768" t="str">
            <v>SE</v>
          </cell>
          <cell r="W768" t="str">
            <v>Otimização</v>
          </cell>
          <cell r="AS768">
            <v>5</v>
          </cell>
          <cell r="AT768">
            <v>5</v>
          </cell>
          <cell r="AU768">
            <v>5</v>
          </cell>
          <cell r="FI768">
            <v>93</v>
          </cell>
          <cell r="FJ768">
            <v>93</v>
          </cell>
          <cell r="FK768">
            <v>93</v>
          </cell>
        </row>
        <row r="769">
          <cell r="E769" t="str">
            <v>LONG</v>
          </cell>
          <cell r="M769" t="str">
            <v>Conv</v>
          </cell>
          <cell r="N769" t="str">
            <v>SE</v>
          </cell>
          <cell r="W769" t="str">
            <v>Otimização</v>
          </cell>
          <cell r="AP769">
            <v>2</v>
          </cell>
          <cell r="AQ769">
            <v>2</v>
          </cell>
          <cell r="AR769">
            <v>2</v>
          </cell>
          <cell r="AS769">
            <v>2</v>
          </cell>
          <cell r="AT769">
            <v>2</v>
          </cell>
          <cell r="AU769">
            <v>2</v>
          </cell>
          <cell r="FF769">
            <v>91</v>
          </cell>
          <cell r="FG769">
            <v>91</v>
          </cell>
          <cell r="FH769">
            <v>91</v>
          </cell>
          <cell r="FI769">
            <v>91</v>
          </cell>
          <cell r="FJ769">
            <v>91</v>
          </cell>
          <cell r="FK769">
            <v>91</v>
          </cell>
        </row>
        <row r="770">
          <cell r="E770" t="str">
            <v>SHORT</v>
          </cell>
          <cell r="M770" t="str">
            <v>Conv</v>
          </cell>
          <cell r="N770" t="str">
            <v>SE</v>
          </cell>
          <cell r="W770" t="str">
            <v>Trading Extra 23</v>
          </cell>
          <cell r="AS770">
            <v>5</v>
          </cell>
          <cell r="AT770">
            <v>5</v>
          </cell>
          <cell r="AU770">
            <v>5</v>
          </cell>
          <cell r="FI770">
            <v>93</v>
          </cell>
          <cell r="FJ770">
            <v>93</v>
          </cell>
          <cell r="FK770">
            <v>93</v>
          </cell>
        </row>
        <row r="771">
          <cell r="E771" t="str">
            <v>LONG</v>
          </cell>
          <cell r="M771" t="str">
            <v>Conv</v>
          </cell>
          <cell r="N771" t="str">
            <v>SE</v>
          </cell>
          <cell r="W771" t="str">
            <v>Otimização</v>
          </cell>
          <cell r="AS771">
            <v>5</v>
          </cell>
          <cell r="AT771">
            <v>5</v>
          </cell>
          <cell r="AU771">
            <v>5</v>
          </cell>
          <cell r="FI771">
            <v>91</v>
          </cell>
          <cell r="FJ771">
            <v>91</v>
          </cell>
          <cell r="FK771">
            <v>91</v>
          </cell>
        </row>
        <row r="772">
          <cell r="E772" t="str">
            <v>SHORT</v>
          </cell>
          <cell r="M772" t="str">
            <v>Conv</v>
          </cell>
          <cell r="N772" t="str">
            <v>SE</v>
          </cell>
          <cell r="W772" t="str">
            <v>Otimização</v>
          </cell>
          <cell r="AJ772">
            <v>5</v>
          </cell>
          <cell r="AK772">
            <v>5</v>
          </cell>
          <cell r="AL772">
            <v>5</v>
          </cell>
          <cell r="AM772">
            <v>5</v>
          </cell>
          <cell r="AN772">
            <v>5</v>
          </cell>
          <cell r="EZ772">
            <v>71</v>
          </cell>
          <cell r="FA772">
            <v>71</v>
          </cell>
          <cell r="FB772">
            <v>71</v>
          </cell>
          <cell r="FC772">
            <v>71</v>
          </cell>
          <cell r="FD772">
            <v>71</v>
          </cell>
        </row>
        <row r="773">
          <cell r="E773" t="str">
            <v>SHORT</v>
          </cell>
          <cell r="M773" t="str">
            <v>Conv</v>
          </cell>
          <cell r="N773" t="str">
            <v>SE</v>
          </cell>
          <cell r="W773" t="str">
            <v>Otimização</v>
          </cell>
          <cell r="AJ773">
            <v>20</v>
          </cell>
          <cell r="AK773">
            <v>20</v>
          </cell>
          <cell r="AL773">
            <v>20</v>
          </cell>
          <cell r="EZ773">
            <v>70</v>
          </cell>
          <cell r="FA773">
            <v>70</v>
          </cell>
          <cell r="FB773">
            <v>70</v>
          </cell>
        </row>
        <row r="774">
          <cell r="E774" t="str">
            <v>SHORT</v>
          </cell>
          <cell r="M774" t="str">
            <v>Conv</v>
          </cell>
          <cell r="N774" t="str">
            <v>SE</v>
          </cell>
          <cell r="W774" t="str">
            <v>Otimização</v>
          </cell>
          <cell r="AJ774">
            <v>2</v>
          </cell>
          <cell r="AK774">
            <v>2</v>
          </cell>
          <cell r="AL774">
            <v>2</v>
          </cell>
          <cell r="EZ774">
            <v>70</v>
          </cell>
          <cell r="FA774">
            <v>70</v>
          </cell>
          <cell r="FB774">
            <v>70</v>
          </cell>
        </row>
        <row r="775">
          <cell r="E775" t="str">
            <v>SHORT</v>
          </cell>
          <cell r="M775" t="str">
            <v>i1</v>
          </cell>
          <cell r="N775" t="str">
            <v>SE</v>
          </cell>
          <cell r="W775" t="str">
            <v>Balanço</v>
          </cell>
          <cell r="AI775">
            <v>1.915</v>
          </cell>
          <cell r="EY775">
            <v>205.2</v>
          </cell>
        </row>
        <row r="776">
          <cell r="E776" t="str">
            <v>SHORT</v>
          </cell>
          <cell r="M776" t="str">
            <v>i1</v>
          </cell>
          <cell r="N776" t="str">
            <v>SE</v>
          </cell>
          <cell r="W776" t="str">
            <v>Balanço</v>
          </cell>
          <cell r="AI776">
            <v>1.885</v>
          </cell>
          <cell r="EY776">
            <v>205.7</v>
          </cell>
        </row>
        <row r="777">
          <cell r="E777" t="str">
            <v>LONG</v>
          </cell>
          <cell r="M777" t="str">
            <v>Conv</v>
          </cell>
          <cell r="N777" t="str">
            <v>SE</v>
          </cell>
          <cell r="W777" t="str">
            <v>Trading</v>
          </cell>
          <cell r="AI777">
            <v>10</v>
          </cell>
          <cell r="EY777">
            <v>54.85</v>
          </cell>
        </row>
        <row r="778">
          <cell r="E778" t="str">
            <v>SHORT</v>
          </cell>
          <cell r="M778" t="str">
            <v>i1</v>
          </cell>
          <cell r="N778" t="str">
            <v>SE</v>
          </cell>
          <cell r="W778" t="str">
            <v>Balanço</v>
          </cell>
          <cell r="AI778">
            <v>1.2</v>
          </cell>
          <cell r="EY778">
            <v>205.7</v>
          </cell>
        </row>
        <row r="779">
          <cell r="E779" t="str">
            <v>SHORT</v>
          </cell>
          <cell r="M779" t="str">
            <v>i1</v>
          </cell>
          <cell r="N779" t="str">
            <v>SE</v>
          </cell>
          <cell r="W779" t="str">
            <v>Balanço</v>
          </cell>
          <cell r="AI779">
            <v>5</v>
          </cell>
          <cell r="EY779">
            <v>205.2</v>
          </cell>
        </row>
        <row r="780">
          <cell r="E780" t="str">
            <v>SHORT</v>
          </cell>
          <cell r="M780" t="str">
            <v>Conv</v>
          </cell>
          <cell r="N780" t="str">
            <v>SE</v>
          </cell>
          <cell r="W780" t="str">
            <v>Otimização</v>
          </cell>
          <cell r="AJ780">
            <v>10</v>
          </cell>
          <cell r="AK780">
            <v>10</v>
          </cell>
          <cell r="AL780">
            <v>10</v>
          </cell>
          <cell r="EZ780">
            <v>69.5</v>
          </cell>
          <cell r="FA780">
            <v>69.5</v>
          </cell>
          <cell r="FB780">
            <v>69.5</v>
          </cell>
        </row>
        <row r="781">
          <cell r="E781" t="str">
            <v>SHORT</v>
          </cell>
          <cell r="M781" t="str">
            <v>Conv</v>
          </cell>
          <cell r="N781" t="str">
            <v>SE</v>
          </cell>
          <cell r="W781" t="str">
            <v>Otimização</v>
          </cell>
          <cell r="AJ781">
            <v>10</v>
          </cell>
          <cell r="AK781">
            <v>10</v>
          </cell>
          <cell r="AL781">
            <v>10</v>
          </cell>
          <cell r="EZ781">
            <v>69.5</v>
          </cell>
          <cell r="FA781">
            <v>69.5</v>
          </cell>
          <cell r="FB781">
            <v>69.5</v>
          </cell>
        </row>
        <row r="782">
          <cell r="E782" t="str">
            <v>SHORT</v>
          </cell>
          <cell r="M782" t="str">
            <v>Conv</v>
          </cell>
          <cell r="N782" t="str">
            <v>SE</v>
          </cell>
          <cell r="W782" t="str">
            <v>Otimização</v>
          </cell>
          <cell r="AJ782">
            <v>0.5</v>
          </cell>
          <cell r="AK782">
            <v>0.5</v>
          </cell>
          <cell r="AL782">
            <v>0.5</v>
          </cell>
          <cell r="EZ782">
            <v>70</v>
          </cell>
          <cell r="FA782">
            <v>70</v>
          </cell>
          <cell r="FB782">
            <v>70</v>
          </cell>
        </row>
        <row r="783">
          <cell r="E783" t="str">
            <v>LONG</v>
          </cell>
          <cell r="M783" t="str">
            <v>Conv</v>
          </cell>
          <cell r="N783" t="str">
            <v>SE</v>
          </cell>
          <cell r="W783" t="str">
            <v>Trading</v>
          </cell>
          <cell r="AM783">
            <v>26.58</v>
          </cell>
          <cell r="FC783">
            <v>70</v>
          </cell>
        </row>
        <row r="784">
          <cell r="E784" t="str">
            <v>LONG</v>
          </cell>
          <cell r="M784" t="str">
            <v>Conv</v>
          </cell>
          <cell r="N784" t="str">
            <v>SE</v>
          </cell>
          <cell r="W784" t="str">
            <v>Trading</v>
          </cell>
          <cell r="AN784">
            <v>2.36</v>
          </cell>
          <cell r="FD784">
            <v>70</v>
          </cell>
        </row>
        <row r="785">
          <cell r="E785" t="str">
            <v>LONG</v>
          </cell>
          <cell r="M785" t="str">
            <v>Conv</v>
          </cell>
          <cell r="N785" t="str">
            <v>SE</v>
          </cell>
          <cell r="W785" t="str">
            <v>Trading</v>
          </cell>
          <cell r="AI785">
            <v>5</v>
          </cell>
          <cell r="EY785">
            <v>54.95</v>
          </cell>
        </row>
        <row r="786">
          <cell r="E786" t="str">
            <v>LONG</v>
          </cell>
          <cell r="M786" t="str">
            <v>Conv</v>
          </cell>
          <cell r="N786" t="str">
            <v>SE</v>
          </cell>
          <cell r="W786" t="str">
            <v>Trading</v>
          </cell>
          <cell r="AI786">
            <v>1</v>
          </cell>
          <cell r="EY786">
            <v>55.6</v>
          </cell>
        </row>
        <row r="787">
          <cell r="E787" t="str">
            <v>LONG</v>
          </cell>
          <cell r="M787" t="str">
            <v>Conv</v>
          </cell>
          <cell r="N787" t="str">
            <v>SE</v>
          </cell>
          <cell r="W787" t="str">
            <v>Trading</v>
          </cell>
          <cell r="AI787">
            <v>1</v>
          </cell>
          <cell r="EY787">
            <v>55.2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INEL DE CONTROLE"/>
      <sheetName val="RESULTADO"/>
      <sheetName val="Resumo book"/>
      <sheetName val="DASHBOARD"/>
      <sheetName val="MtM"/>
      <sheetName val="MtM Releases"/>
      <sheetName val="HWM"/>
      <sheetName val="GPH-VOL"/>
      <sheetName val="GPH-VAR PAR"/>
      <sheetName val="GPH-SL"/>
      <sheetName val="pREFs_VaR"/>
      <sheetName val="pREFs"/>
      <sheetName val="DB"/>
      <sheetName val="AUXVOLUMES"/>
      <sheetName val="AUXVOLUMES_RL"/>
      <sheetName val="VaR-Covar Matrix_Dcide"/>
      <sheetName val="VaR-Covar Matrix_FPC BER"/>
      <sheetName val="DB2"/>
      <sheetName val="RELEASES"/>
      <sheetName val="Estratégias"/>
      <sheetName val="Resumo MI"/>
      <sheetName val="PIVOTS"/>
      <sheetName val="CrossChecks"/>
      <sheetName val="lookups"/>
    </sheetNames>
    <sheetDataSet>
      <sheetData sheetId="0">
        <row r="1">
          <cell r="AA1">
            <v>0</v>
          </cell>
        </row>
        <row r="2">
          <cell r="AA2">
            <v>43070</v>
          </cell>
        </row>
        <row r="3">
          <cell r="AA3">
            <v>43101</v>
          </cell>
        </row>
        <row r="4">
          <cell r="AA4">
            <v>43132</v>
          </cell>
        </row>
        <row r="5">
          <cell r="AA5">
            <v>43160</v>
          </cell>
        </row>
        <row r="6">
          <cell r="AA6">
            <v>43191</v>
          </cell>
        </row>
        <row r="7">
          <cell r="AA7">
            <v>43221</v>
          </cell>
        </row>
        <row r="8">
          <cell r="AA8">
            <v>43252</v>
          </cell>
        </row>
        <row r="9">
          <cell r="AA9">
            <v>43282</v>
          </cell>
        </row>
        <row r="10">
          <cell r="AA10">
            <v>43313</v>
          </cell>
        </row>
        <row r="11">
          <cell r="AA11">
            <v>43344</v>
          </cell>
        </row>
        <row r="12">
          <cell r="AA12">
            <v>43374</v>
          </cell>
        </row>
        <row r="13">
          <cell r="AA13">
            <v>43405</v>
          </cell>
        </row>
        <row r="14">
          <cell r="AA14">
            <v>43435</v>
          </cell>
        </row>
        <row r="15">
          <cell r="AA15">
            <v>43466</v>
          </cell>
        </row>
        <row r="16">
          <cell r="AA16">
            <v>43497</v>
          </cell>
        </row>
        <row r="17">
          <cell r="AA17">
            <v>43525</v>
          </cell>
        </row>
        <row r="18">
          <cell r="AA18">
            <v>43556</v>
          </cell>
        </row>
        <row r="19">
          <cell r="AA19">
            <v>43586</v>
          </cell>
        </row>
        <row r="20">
          <cell r="AA20">
            <v>43617</v>
          </cell>
        </row>
        <row r="21">
          <cell r="AA21">
            <v>43647</v>
          </cell>
        </row>
        <row r="22">
          <cell r="AA22">
            <v>43678</v>
          </cell>
        </row>
        <row r="23">
          <cell r="AA23">
            <v>43709</v>
          </cell>
        </row>
        <row r="24">
          <cell r="AA24">
            <v>43739</v>
          </cell>
        </row>
        <row r="25">
          <cell r="AA25">
            <v>43770</v>
          </cell>
        </row>
        <row r="26">
          <cell r="AA26">
            <v>43800</v>
          </cell>
        </row>
      </sheetData>
      <sheetData sheetId="1">
        <row r="144">
          <cell r="F144">
            <v>43405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7">
          <cell r="C37">
            <v>180.07</v>
          </cell>
        </row>
      </sheetData>
      <sheetData sheetId="12"/>
      <sheetData sheetId="13"/>
      <sheetData sheetId="14"/>
      <sheetData sheetId="15"/>
      <sheetData sheetId="16"/>
      <sheetData sheetId="17">
        <row r="3">
          <cell r="O3" t="str">
            <v>Volumes 2018</v>
          </cell>
        </row>
      </sheetData>
      <sheetData sheetId="18"/>
      <sheetData sheetId="19">
        <row r="6">
          <cell r="K6">
            <v>-512467.19999999995</v>
          </cell>
        </row>
      </sheetData>
      <sheetData sheetId="20"/>
      <sheetData sheetId="21"/>
      <sheetData sheetId="22"/>
      <sheetData sheetId="23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4">
    <tabColor theme="3"/>
  </sheetPr>
  <dimension ref="A1:BR60"/>
  <sheetViews>
    <sheetView showGridLines="0" tabSelected="1" workbookViewId="0">
      <pane xSplit="2" ySplit="4" topLeftCell="C19" activePane="bottomRight" state="frozen"/>
      <selection pane="topRight" activeCell="E1" sqref="E1"/>
      <selection pane="bottomLeft" activeCell="A5" sqref="A5"/>
      <selection pane="bottomRight" activeCell="O55" sqref="O55"/>
    </sheetView>
  </sheetViews>
  <sheetFormatPr defaultRowHeight="15" outlineLevelRow="1" outlineLevelCol="1" x14ac:dyDescent="0.25"/>
  <cols>
    <col min="1" max="1" width="2.42578125" customWidth="1"/>
    <col min="2" max="2" width="25.5703125" bestFit="1" customWidth="1"/>
    <col min="3" max="3" width="18.7109375" customWidth="1" outlineLevel="1"/>
    <col min="4" max="4" width="14.42578125" customWidth="1" outlineLevel="1"/>
    <col min="5" max="20" width="12.7109375" customWidth="1"/>
    <col min="21" max="68" width="12.7109375" customWidth="1" outlineLevel="1"/>
  </cols>
  <sheetData>
    <row r="1" spans="2:70" x14ac:dyDescent="0.25">
      <c r="O1" s="1"/>
    </row>
    <row r="2" spans="2:70" ht="15" hidden="1" customHeight="1" outlineLevel="1" x14ac:dyDescent="0.25">
      <c r="E2" s="2">
        <f>[1]RESULTADO!C2</f>
        <v>744</v>
      </c>
      <c r="F2" s="2">
        <f>[1]RESULTADO!D2</f>
        <v>672</v>
      </c>
      <c r="G2" s="2">
        <f>[1]RESULTADO!E2</f>
        <v>744</v>
      </c>
      <c r="H2" s="2">
        <f>[1]RESULTADO!F2</f>
        <v>720</v>
      </c>
      <c r="I2" s="2">
        <f>[1]RESULTADO!G2</f>
        <v>744</v>
      </c>
      <c r="J2" s="2">
        <f>[1]RESULTADO!H2</f>
        <v>720</v>
      </c>
      <c r="K2" s="2">
        <f>[1]RESULTADO!I2</f>
        <v>744</v>
      </c>
      <c r="L2" s="2">
        <f>[1]RESULTADO!J2</f>
        <v>744</v>
      </c>
      <c r="M2" s="2">
        <f>[1]RESULTADO!K2</f>
        <v>720</v>
      </c>
      <c r="N2" s="2">
        <f>[1]RESULTADO!L2</f>
        <v>744</v>
      </c>
      <c r="O2" s="2">
        <f>[1]RESULTADO!M2</f>
        <v>720</v>
      </c>
      <c r="P2" s="2">
        <f>[1]RESULTADO!N2</f>
        <v>744</v>
      </c>
      <c r="Q2" s="2">
        <f t="shared" ref="Q2" si="0">+SUM(U2:AF2)</f>
        <v>8760</v>
      </c>
      <c r="R2" s="2">
        <f t="shared" ref="R2" si="1">+SUM(AG2:AR2)</f>
        <v>8784</v>
      </c>
      <c r="S2" s="2">
        <f t="shared" ref="S2" si="2">+SUM(AS2:BD2)</f>
        <v>8760</v>
      </c>
      <c r="T2" s="2">
        <f t="shared" ref="T2" si="3">+SUM(BE2:BP2)</f>
        <v>8760</v>
      </c>
      <c r="U2" s="2">
        <f>[1]RESULTADO!O2</f>
        <v>744</v>
      </c>
      <c r="V2" s="2">
        <f>[1]RESULTADO!P2</f>
        <v>672</v>
      </c>
      <c r="W2" s="2">
        <f>[1]RESULTADO!Q2</f>
        <v>744</v>
      </c>
      <c r="X2" s="2">
        <f>[1]RESULTADO!R2</f>
        <v>720</v>
      </c>
      <c r="Y2" s="2">
        <f>[1]RESULTADO!S2</f>
        <v>744</v>
      </c>
      <c r="Z2" s="2">
        <f>[1]RESULTADO!T2</f>
        <v>720</v>
      </c>
      <c r="AA2" s="2">
        <f>[1]RESULTADO!U2</f>
        <v>744</v>
      </c>
      <c r="AB2" s="2">
        <f>[1]RESULTADO!V2</f>
        <v>744</v>
      </c>
      <c r="AC2" s="2">
        <f>[1]RESULTADO!W2</f>
        <v>720</v>
      </c>
      <c r="AD2" s="2">
        <f>[1]RESULTADO!X2</f>
        <v>744</v>
      </c>
      <c r="AE2" s="2">
        <f>[1]RESULTADO!Y2</f>
        <v>720</v>
      </c>
      <c r="AF2" s="2">
        <f>[1]RESULTADO!Z2</f>
        <v>744</v>
      </c>
      <c r="AG2" s="2">
        <f>[1]RESULTADO!AA2</f>
        <v>744</v>
      </c>
      <c r="AH2" s="2">
        <f>[1]RESULTADO!AB2</f>
        <v>696</v>
      </c>
      <c r="AI2" s="2">
        <f>[1]RESULTADO!AC2</f>
        <v>744</v>
      </c>
      <c r="AJ2" s="2">
        <f>[1]RESULTADO!AD2</f>
        <v>720</v>
      </c>
      <c r="AK2" s="2">
        <f>[1]RESULTADO!AE2</f>
        <v>744</v>
      </c>
      <c r="AL2" s="2">
        <f>[1]RESULTADO!AF2</f>
        <v>720</v>
      </c>
      <c r="AM2" s="2">
        <f>[1]RESULTADO!AG2</f>
        <v>744</v>
      </c>
      <c r="AN2" s="2">
        <f>[1]RESULTADO!AH2</f>
        <v>744</v>
      </c>
      <c r="AO2" s="2">
        <f>[1]RESULTADO!AI2</f>
        <v>720</v>
      </c>
      <c r="AP2" s="2">
        <f>[1]RESULTADO!AJ2</f>
        <v>744</v>
      </c>
      <c r="AQ2" s="2">
        <f>[1]RESULTADO!AK2</f>
        <v>720</v>
      </c>
      <c r="AR2" s="2">
        <f>[1]RESULTADO!AL2</f>
        <v>744</v>
      </c>
      <c r="AS2" s="2">
        <f>[1]RESULTADO!AM2</f>
        <v>744</v>
      </c>
      <c r="AT2" s="2">
        <f>[1]RESULTADO!AN2</f>
        <v>672</v>
      </c>
      <c r="AU2" s="2">
        <f>[1]RESULTADO!AO2</f>
        <v>744</v>
      </c>
      <c r="AV2" s="2">
        <f>[1]RESULTADO!AP2</f>
        <v>720</v>
      </c>
      <c r="AW2" s="2">
        <f>[1]RESULTADO!AQ2</f>
        <v>744</v>
      </c>
      <c r="AX2" s="2">
        <f>[1]RESULTADO!AR2</f>
        <v>720</v>
      </c>
      <c r="AY2" s="2">
        <f>[1]RESULTADO!AS2</f>
        <v>744</v>
      </c>
      <c r="AZ2" s="2">
        <f>[1]RESULTADO!AT2</f>
        <v>744</v>
      </c>
      <c r="BA2" s="2">
        <f>[1]RESULTADO!AU2</f>
        <v>720</v>
      </c>
      <c r="BB2" s="2">
        <f>[1]RESULTADO!AV2</f>
        <v>744</v>
      </c>
      <c r="BC2" s="2">
        <f>[1]RESULTADO!AW2</f>
        <v>720</v>
      </c>
      <c r="BD2" s="2">
        <f>[1]RESULTADO!AX2</f>
        <v>744</v>
      </c>
      <c r="BE2" s="2">
        <f>[1]RESULTADO!AY2</f>
        <v>744</v>
      </c>
      <c r="BF2" s="2">
        <f>[1]RESULTADO!AZ2</f>
        <v>672</v>
      </c>
      <c r="BG2" s="2">
        <f>[1]RESULTADO!BA2</f>
        <v>744</v>
      </c>
      <c r="BH2" s="2">
        <f>[1]RESULTADO!BB2</f>
        <v>720</v>
      </c>
      <c r="BI2" s="2">
        <f>[1]RESULTADO!BC2</f>
        <v>744</v>
      </c>
      <c r="BJ2" s="2">
        <f>[1]RESULTADO!BD2</f>
        <v>720</v>
      </c>
      <c r="BK2" s="2">
        <f>[1]RESULTADO!BE2</f>
        <v>744</v>
      </c>
      <c r="BL2" s="2">
        <f>[1]RESULTADO!BF2</f>
        <v>744</v>
      </c>
      <c r="BM2" s="2">
        <f>[1]RESULTADO!BG2</f>
        <v>720</v>
      </c>
      <c r="BN2" s="2">
        <f>[1]RESULTADO!BH2</f>
        <v>744</v>
      </c>
      <c r="BO2" s="2">
        <f>[1]RESULTADO!BI2</f>
        <v>720</v>
      </c>
      <c r="BP2" s="2">
        <f>[1]RESULTADO!BJ2</f>
        <v>744</v>
      </c>
    </row>
    <row r="3" spans="2:70" collapsed="1" x14ac:dyDescent="0.25">
      <c r="B3" s="119" t="s">
        <v>0</v>
      </c>
      <c r="C3" s="120"/>
      <c r="D3" s="120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01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2"/>
      <c r="AG3" s="103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2"/>
      <c r="AS3" s="103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2"/>
      <c r="BE3" s="103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4"/>
    </row>
    <row r="4" spans="2:70" ht="15.75" thickBot="1" x14ac:dyDescent="0.3">
      <c r="B4" s="3" t="s">
        <v>47</v>
      </c>
      <c r="C4" s="108" t="s">
        <v>61</v>
      </c>
      <c r="D4" s="108" t="s">
        <v>59</v>
      </c>
      <c r="E4" s="4">
        <f>[1]RESULTADO!C3</f>
        <v>44562</v>
      </c>
      <c r="F4" s="4">
        <f>[1]RESULTADO!D3</f>
        <v>44593</v>
      </c>
      <c r="G4" s="4">
        <f>[1]RESULTADO!E3</f>
        <v>44621</v>
      </c>
      <c r="H4" s="4">
        <f>[1]RESULTADO!F3</f>
        <v>44652</v>
      </c>
      <c r="I4" s="4">
        <f>[1]RESULTADO!G3</f>
        <v>44682</v>
      </c>
      <c r="J4" s="4">
        <f>[1]RESULTADO!H3</f>
        <v>44713</v>
      </c>
      <c r="K4" s="4">
        <f>[1]RESULTADO!I3</f>
        <v>44743</v>
      </c>
      <c r="L4" s="4">
        <f>[1]RESULTADO!J3</f>
        <v>44774</v>
      </c>
      <c r="M4" s="4">
        <f>[1]RESULTADO!K3</f>
        <v>44805</v>
      </c>
      <c r="N4" s="4">
        <f>[1]RESULTADO!L3</f>
        <v>44835</v>
      </c>
      <c r="O4" s="4">
        <f>[1]RESULTADO!M3</f>
        <v>44866</v>
      </c>
      <c r="P4" s="51">
        <f>[1]RESULTADO!N3</f>
        <v>44896</v>
      </c>
      <c r="Q4" s="74">
        <f>YEAR(U4)</f>
        <v>2023</v>
      </c>
      <c r="R4" s="74">
        <f>YEAR(AG4)</f>
        <v>2024</v>
      </c>
      <c r="S4" s="74">
        <f>YEAR(AS4)</f>
        <v>2025</v>
      </c>
      <c r="T4" s="52">
        <f>YEAR(BE4)</f>
        <v>2026</v>
      </c>
      <c r="U4" s="5">
        <f>[1]RESULTADO!O3</f>
        <v>44927</v>
      </c>
      <c r="V4" s="5">
        <f>[1]RESULTADO!P3</f>
        <v>44958</v>
      </c>
      <c r="W4" s="5">
        <f>[1]RESULTADO!Q3</f>
        <v>44986</v>
      </c>
      <c r="X4" s="5">
        <f>[1]RESULTADO!R3</f>
        <v>45017</v>
      </c>
      <c r="Y4" s="5">
        <f>[1]RESULTADO!S3</f>
        <v>45047</v>
      </c>
      <c r="Z4" s="5">
        <f>[1]RESULTADO!T3</f>
        <v>45078</v>
      </c>
      <c r="AA4" s="5">
        <f>[1]RESULTADO!U3</f>
        <v>45108</v>
      </c>
      <c r="AB4" s="5">
        <f>[1]RESULTADO!V3</f>
        <v>45139</v>
      </c>
      <c r="AC4" s="5">
        <f>[1]RESULTADO!W3</f>
        <v>45170</v>
      </c>
      <c r="AD4" s="5">
        <f>[1]RESULTADO!X3</f>
        <v>45200</v>
      </c>
      <c r="AE4" s="5">
        <f>[1]RESULTADO!Y3</f>
        <v>45231</v>
      </c>
      <c r="AF4" s="51">
        <f>[1]RESULTADO!Z3</f>
        <v>45261</v>
      </c>
      <c r="AG4" s="85">
        <f>[1]RESULTADO!AA3</f>
        <v>45292</v>
      </c>
      <c r="AH4" s="5">
        <f>[1]RESULTADO!AB3</f>
        <v>45323</v>
      </c>
      <c r="AI4" s="5">
        <f>[1]RESULTADO!AC3</f>
        <v>45352</v>
      </c>
      <c r="AJ4" s="5">
        <f>[1]RESULTADO!AD3</f>
        <v>45383</v>
      </c>
      <c r="AK4" s="5">
        <f>[1]RESULTADO!AE3</f>
        <v>45413</v>
      </c>
      <c r="AL4" s="5">
        <f>[1]RESULTADO!AF3</f>
        <v>45444</v>
      </c>
      <c r="AM4" s="5">
        <f>[1]RESULTADO!AG3</f>
        <v>45474</v>
      </c>
      <c r="AN4" s="5">
        <f>[1]RESULTADO!AH3</f>
        <v>45505</v>
      </c>
      <c r="AO4" s="5">
        <f>[1]RESULTADO!AI3</f>
        <v>45536</v>
      </c>
      <c r="AP4" s="5">
        <f>[1]RESULTADO!AJ3</f>
        <v>45566</v>
      </c>
      <c r="AQ4" s="5">
        <f>[1]RESULTADO!AK3</f>
        <v>45597</v>
      </c>
      <c r="AR4" s="51">
        <f>[1]RESULTADO!AL3</f>
        <v>45627</v>
      </c>
      <c r="AS4" s="85">
        <f>[1]RESULTADO!AM3</f>
        <v>45658</v>
      </c>
      <c r="AT4" s="5">
        <f>[1]RESULTADO!AN3</f>
        <v>45689</v>
      </c>
      <c r="AU4" s="5">
        <f>[1]RESULTADO!AO3</f>
        <v>45717</v>
      </c>
      <c r="AV4" s="5">
        <f>[1]RESULTADO!AP3</f>
        <v>45748</v>
      </c>
      <c r="AW4" s="5">
        <f>[1]RESULTADO!AQ3</f>
        <v>45778</v>
      </c>
      <c r="AX4" s="5">
        <f>[1]RESULTADO!AR3</f>
        <v>45809</v>
      </c>
      <c r="AY4" s="5">
        <f>[1]RESULTADO!AS3</f>
        <v>45839</v>
      </c>
      <c r="AZ4" s="5">
        <f>[1]RESULTADO!AT3</f>
        <v>45870</v>
      </c>
      <c r="BA4" s="5">
        <f>[1]RESULTADO!AU3</f>
        <v>45901</v>
      </c>
      <c r="BB4" s="5">
        <f>[1]RESULTADO!AV3</f>
        <v>45931</v>
      </c>
      <c r="BC4" s="5">
        <f>[1]RESULTADO!AW3</f>
        <v>45962</v>
      </c>
      <c r="BD4" s="51">
        <f>[1]RESULTADO!AX3</f>
        <v>45992</v>
      </c>
      <c r="BE4" s="85">
        <f>[1]RESULTADO!AY3</f>
        <v>46023</v>
      </c>
      <c r="BF4" s="5">
        <f>[1]RESULTADO!AZ3</f>
        <v>46054</v>
      </c>
      <c r="BG4" s="5">
        <f>[1]RESULTADO!BA3</f>
        <v>46082</v>
      </c>
      <c r="BH4" s="5">
        <f>[1]RESULTADO!BB3</f>
        <v>46113</v>
      </c>
      <c r="BI4" s="5">
        <f>[1]RESULTADO!BC3</f>
        <v>46143</v>
      </c>
      <c r="BJ4" s="5">
        <f>[1]RESULTADO!BD3</f>
        <v>46174</v>
      </c>
      <c r="BK4" s="5">
        <f>[1]RESULTADO!BE3</f>
        <v>46204</v>
      </c>
      <c r="BL4" s="5">
        <f>[1]RESULTADO!BF3</f>
        <v>46235</v>
      </c>
      <c r="BM4" s="5">
        <f>[1]RESULTADO!BG3</f>
        <v>46266</v>
      </c>
      <c r="BN4" s="5">
        <f>[1]RESULTADO!BH3</f>
        <v>46296</v>
      </c>
      <c r="BO4" s="5">
        <f>[1]RESULTADO!BI3</f>
        <v>46327</v>
      </c>
      <c r="BP4" s="18">
        <f>[1]RESULTADO!BJ3</f>
        <v>46357</v>
      </c>
    </row>
    <row r="5" spans="2:70" hidden="1" outlineLevel="1" x14ac:dyDescent="0.25">
      <c r="B5" s="14" t="s">
        <v>1</v>
      </c>
      <c r="C5" s="109" t="s">
        <v>48</v>
      </c>
      <c r="D5" s="109" t="s">
        <v>57</v>
      </c>
      <c r="E5" s="7">
        <f>+SUMIFS([1]DB!X:X,[1]DB!$W:$W,"Trading",[1]DB!$E:$E,$D5,[1]DB!$N:$N,$C5)</f>
        <v>46.050186491935484</v>
      </c>
      <c r="F5" s="7">
        <f>+SUMIFS([1]DB!Y:Y,[1]DB!$W:$W,"Trading",[1]DB!$E:$E,$D5,[1]DB!$N:$N,$C5)</f>
        <v>49.162706473214286</v>
      </c>
      <c r="G5" s="7">
        <f>+SUMIFS([1]DB!Z:Z,[1]DB!$W:$W,"Trading",[1]DB!$E:$E,$D5,[1]DB!$N:$N,$C5)</f>
        <v>48.650186491935486</v>
      </c>
      <c r="H5" s="7">
        <f>+SUMIFS([1]DB!AA:AA,[1]DB!$W:$W,"Trading",[1]DB!$E:$E,$D5,[1]DB!$N:$N,$C5)</f>
        <v>33.685192708333332</v>
      </c>
      <c r="I5" s="7">
        <f>+SUMIFS([1]DB!AB:AB,[1]DB!$W:$W,"Trading",[1]DB!$E:$E,$D5,[1]DB!$N:$N,$C5)</f>
        <v>78.930186491935487</v>
      </c>
      <c r="J5" s="7">
        <f>+SUMIFS([1]DB!AC:AC,[1]DB!$W:$W,"Trading",[1]DB!$E:$E,$D5,[1]DB!$N:$N,$C5)</f>
        <v>105.76519270833334</v>
      </c>
      <c r="K5" s="7">
        <f>+SUMIFS([1]DB!AD:AD,[1]DB!$W:$W,"Trading",[1]DB!$E:$E,$D5,[1]DB!$N:$N,$C5)</f>
        <v>87.730186491935484</v>
      </c>
      <c r="L5" s="7">
        <f>+SUMIFS([1]DB!AE:AE,[1]DB!$W:$W,"Trading",[1]DB!$E:$E,$D5,[1]DB!$N:$N,$C5)</f>
        <v>84.330186491935493</v>
      </c>
      <c r="M5" s="7">
        <f>+SUMIFS([1]DB!AF:AF,[1]DB!$W:$W,"Trading",[1]DB!$E:$E,$D5,[1]DB!$N:$N,$C5)</f>
        <v>108.16519270833335</v>
      </c>
      <c r="N5" s="7">
        <f>+SUMIFS([1]DB!AG:AG,[1]DB!$W:$W,"Trading",[1]DB!$E:$E,$D5,[1]DB!$N:$N,$C5)</f>
        <v>127.71074849193549</v>
      </c>
      <c r="O5" s="7">
        <f>+SUMIFS([1]DB!AH:AH,[1]DB!$W:$W,"Trading",[1]DB!$E:$E,$D5,[1]DB!$N:$N,$C5)</f>
        <v>122.76519270833333</v>
      </c>
      <c r="P5" s="53">
        <f>+SUMIFS([1]DB!AI:AI,[1]DB!$W:$W,"Trading",[1]DB!$E:$E,$D5,[1]DB!$N:$N,$C5)</f>
        <v>111.73018649193548</v>
      </c>
      <c r="Q5" s="75">
        <f t="shared" ref="Q5:Q18" si="4">+SUMPRODUCT(U5:AF5,$U$2:$AF$2)/SUM($U$2:$AF$2)</f>
        <v>31.605369863013703</v>
      </c>
      <c r="R5" s="75">
        <f>+SUMPRODUCT(AG5:AR5,$AG$2:$AR$2)/SUM($AG$2:$AR$2)</f>
        <v>8</v>
      </c>
      <c r="S5" s="75">
        <f>+SUMPRODUCT(AS5:BD5,$AS$2:$BD$2)/SUM($AS$2:$BD$2)</f>
        <v>0</v>
      </c>
      <c r="T5" s="54">
        <f>+SUMPRODUCT(BE5:BP5,$BE$2:$BP$2)/SUM($BE$2:$BP$2)</f>
        <v>0</v>
      </c>
      <c r="U5" s="29">
        <f>+SUMIFS([1]DB!AJ:AJ,[1]DB!$W:$W,"Trading",[1]DB!$E:$E,$D5,[1]DB!$N:$N,$C5)</f>
        <v>49.7</v>
      </c>
      <c r="V5" s="29">
        <f>+SUMIFS([1]DB!AK:AK,[1]DB!$W:$W,"Trading",[1]DB!$E:$E,$D5,[1]DB!$N:$N,$C5)</f>
        <v>39</v>
      </c>
      <c r="W5" s="29">
        <f>+SUMIFS([1]DB!AL:AL,[1]DB!$W:$W,"Trading",[1]DB!$E:$E,$D5,[1]DB!$N:$N,$C5)</f>
        <v>38.700000000000003</v>
      </c>
      <c r="X5" s="29">
        <f>+SUMIFS([1]DB!AM:AM,[1]DB!$W:$W,"Trading",[1]DB!$E:$E,$D5,[1]DB!$N:$N,$C5)</f>
        <v>55.58</v>
      </c>
      <c r="Y5" s="29">
        <f>+SUMIFS([1]DB!AN:AN,[1]DB!$W:$W,"Trading",[1]DB!$E:$E,$D5,[1]DB!$N:$N,$C5)</f>
        <v>62.36</v>
      </c>
      <c r="Z5" s="29">
        <f>+SUMIFS([1]DB!AO:AO,[1]DB!$W:$W,"Trading",[1]DB!$E:$E,$D5,[1]DB!$N:$N,$C5)</f>
        <v>29</v>
      </c>
      <c r="AA5" s="29">
        <f>+SUMIFS([1]DB!AP:AP,[1]DB!$W:$W,"Trading",[1]DB!$E:$E,$D5,[1]DB!$N:$N,$C5)</f>
        <v>11</v>
      </c>
      <c r="AB5" s="29">
        <f>+SUMIFS([1]DB!AQ:AQ,[1]DB!$W:$W,"Trading",[1]DB!$E:$E,$D5,[1]DB!$N:$N,$C5)</f>
        <v>11</v>
      </c>
      <c r="AC5" s="29">
        <f>+SUMIFS([1]DB!AR:AR,[1]DB!$W:$W,"Trading",[1]DB!$E:$E,$D5,[1]DB!$N:$N,$C5)</f>
        <v>11</v>
      </c>
      <c r="AD5" s="29">
        <f>+SUMIFS([1]DB!AS:AS,[1]DB!$W:$W,"Trading",[1]DB!$E:$E,$D5,[1]DB!$N:$N,$C5)</f>
        <v>11</v>
      </c>
      <c r="AE5" s="29">
        <f>+SUMIFS([1]DB!AT:AT,[1]DB!$W:$W,"Trading",[1]DB!$E:$E,$D5,[1]DB!$N:$N,$C5)</f>
        <v>11</v>
      </c>
      <c r="AF5" s="53">
        <f>+SUMIFS([1]DB!AU:AU,[1]DB!$W:$W,"Trading",[1]DB!$E:$E,$D5,[1]DB!$N:$N,$C5)</f>
        <v>50</v>
      </c>
      <c r="AG5" s="86">
        <f>+SUMIFS([1]DB!AV:AV,[1]DB!$W:$W,"Trading",[1]DB!$E:$E,$D5,[1]DB!$N:$N,$C5)</f>
        <v>8</v>
      </c>
      <c r="AH5" s="29">
        <f>+SUMIFS([1]DB!AW:AW,[1]DB!$W:$W,"Trading",[1]DB!$E:$E,$D5,[1]DB!$N:$N,$C5)</f>
        <v>8</v>
      </c>
      <c r="AI5" s="29">
        <f>+SUMIFS([1]DB!AX:AX,[1]DB!$W:$W,"Trading",[1]DB!$E:$E,$D5,[1]DB!$N:$N,$C5)</f>
        <v>8</v>
      </c>
      <c r="AJ5" s="29">
        <f>+SUMIFS([1]DB!AY:AY,[1]DB!$W:$W,"Trading",[1]DB!$E:$E,$D5,[1]DB!$N:$N,$C5)</f>
        <v>8</v>
      </c>
      <c r="AK5" s="29">
        <f>+SUMIFS([1]DB!AZ:AZ,[1]DB!$W:$W,"Trading",[1]DB!$E:$E,$D5,[1]DB!$N:$N,$C5)</f>
        <v>8</v>
      </c>
      <c r="AL5" s="29">
        <f>+SUMIFS([1]DB!BA:BA,[1]DB!$W:$W,"Trading",[1]DB!$E:$E,$D5,[1]DB!$N:$N,$C5)</f>
        <v>8</v>
      </c>
      <c r="AM5" s="29">
        <f>+SUMIFS([1]DB!BB:BB,[1]DB!$W:$W,"Trading",[1]DB!$E:$E,$D5,[1]DB!$N:$N,$C5)</f>
        <v>8</v>
      </c>
      <c r="AN5" s="29">
        <f>+SUMIFS([1]DB!BC:BC,[1]DB!$W:$W,"Trading",[1]DB!$E:$E,$D5,[1]DB!$N:$N,$C5)</f>
        <v>8</v>
      </c>
      <c r="AO5" s="29">
        <f>+SUMIFS([1]DB!BD:BD,[1]DB!$W:$W,"Trading",[1]DB!$E:$E,$D5,[1]DB!$N:$N,$C5)</f>
        <v>8</v>
      </c>
      <c r="AP5" s="29">
        <f>+SUMIFS([1]DB!BE:BE,[1]DB!$W:$W,"Trading",[1]DB!$E:$E,$D5,[1]DB!$N:$N,$C5)</f>
        <v>8</v>
      </c>
      <c r="AQ5" s="29">
        <f>+SUMIFS([1]DB!BF:BF,[1]DB!$W:$W,"Trading",[1]DB!$E:$E,$D5,[1]DB!$N:$N,$C5)</f>
        <v>8</v>
      </c>
      <c r="AR5" s="53">
        <f>+SUMIFS([1]DB!BG:BG,[1]DB!$W:$W,"Trading",[1]DB!$E:$E,$D5,[1]DB!$N:$N,$C5)</f>
        <v>8</v>
      </c>
      <c r="AS5" s="86">
        <f>+SUMIFS([1]DB!BH:BH,[1]DB!$W:$W,"Trading",[1]DB!$E:$E,$D5,[1]DB!$N:$N,$C5)</f>
        <v>0</v>
      </c>
      <c r="AT5" s="29">
        <f>+SUMIFS([1]DB!BI:BI,[1]DB!$W:$W,"Trading",[1]DB!$E:$E,$D5,[1]DB!$N:$N,$C5)</f>
        <v>0</v>
      </c>
      <c r="AU5" s="29">
        <f>+SUMIFS([1]DB!BJ:BJ,[1]DB!$W:$W,"Trading",[1]DB!$E:$E,$D5,[1]DB!$N:$N,$C5)</f>
        <v>0</v>
      </c>
      <c r="AV5" s="29">
        <f>+SUMIFS([1]DB!BK:BK,[1]DB!$W:$W,"Trading",[1]DB!$E:$E,$D5,[1]DB!$N:$N,$C5)</f>
        <v>0</v>
      </c>
      <c r="AW5" s="29">
        <f>+SUMIFS([1]DB!BL:BL,[1]DB!$W:$W,"Trading",[1]DB!$E:$E,$D5,[1]DB!$N:$N,$C5)</f>
        <v>0</v>
      </c>
      <c r="AX5" s="29">
        <f>+SUMIFS([1]DB!BM:BM,[1]DB!$W:$W,"Trading",[1]DB!$E:$E,$D5,[1]DB!$N:$N,$C5)</f>
        <v>0</v>
      </c>
      <c r="AY5" s="29">
        <f>+SUMIFS([1]DB!BN:BN,[1]DB!$W:$W,"Trading",[1]DB!$E:$E,$D5,[1]DB!$N:$N,$C5)</f>
        <v>0</v>
      </c>
      <c r="AZ5" s="29">
        <f>+SUMIFS([1]DB!BO:BO,[1]DB!$W:$W,"Trading",[1]DB!$E:$E,$D5,[1]DB!$N:$N,$C5)</f>
        <v>0</v>
      </c>
      <c r="BA5" s="29">
        <f>+SUMIFS([1]DB!BP:BP,[1]DB!$W:$W,"Trading",[1]DB!$E:$E,$D5,[1]DB!$N:$N,$C5)</f>
        <v>0</v>
      </c>
      <c r="BB5" s="29">
        <f>+SUMIFS([1]DB!BQ:BQ,[1]DB!$W:$W,"Trading",[1]DB!$E:$E,$D5,[1]DB!$N:$N,$C5)</f>
        <v>0</v>
      </c>
      <c r="BC5" s="29">
        <f>+SUMIFS([1]DB!BR:BR,[1]DB!$W:$W,"Trading",[1]DB!$E:$E,$D5,[1]DB!$N:$N,$C5)</f>
        <v>0</v>
      </c>
      <c r="BD5" s="53">
        <f>+SUMIFS([1]DB!BS:BS,[1]DB!$W:$W,"Trading",[1]DB!$E:$E,$D5,[1]DB!$N:$N,$C5)</f>
        <v>0</v>
      </c>
      <c r="BE5" s="86">
        <f>+SUMIFS([1]DB!BT:BT,[1]DB!$W:$W,"Trading",[1]DB!$E:$E,$D5,[1]DB!$N:$N,$C5)</f>
        <v>0</v>
      </c>
      <c r="BF5" s="29">
        <f>+SUMIFS([1]DB!BU:BU,[1]DB!$W:$W,"Trading",[1]DB!$E:$E,$D5,[1]DB!$N:$N,$C5)</f>
        <v>0</v>
      </c>
      <c r="BG5" s="29">
        <f>+SUMIFS([1]DB!BV:BV,[1]DB!$W:$W,"Trading",[1]DB!$E:$E,$D5,[1]DB!$N:$N,$C5)</f>
        <v>0</v>
      </c>
      <c r="BH5" s="29">
        <f>+SUMIFS([1]DB!BW:BW,[1]DB!$W:$W,"Trading",[1]DB!$E:$E,$D5,[1]DB!$N:$N,$C5)</f>
        <v>0</v>
      </c>
      <c r="BI5" s="29">
        <f>+SUMIFS([1]DB!BX:BX,[1]DB!$W:$W,"Trading",[1]DB!$E:$E,$D5,[1]DB!$N:$N,$C5)</f>
        <v>0</v>
      </c>
      <c r="BJ5" s="29">
        <f>+SUMIFS([1]DB!BY:BY,[1]DB!$W:$W,"Trading",[1]DB!$E:$E,$D5,[1]DB!$N:$N,$C5)</f>
        <v>0</v>
      </c>
      <c r="BK5" s="29">
        <f>+SUMIFS([1]DB!BZ:BZ,[1]DB!$W:$W,"Trading",[1]DB!$E:$E,$D5,[1]DB!$N:$N,$C5)</f>
        <v>0</v>
      </c>
      <c r="BL5" s="29">
        <f>+SUMIFS([1]DB!CA:CA,[1]DB!$W:$W,"Trading",[1]DB!$E:$E,$D5,[1]DB!$N:$N,$C5)</f>
        <v>0</v>
      </c>
      <c r="BM5" s="29">
        <f>+SUMIFS([1]DB!CB:CB,[1]DB!$W:$W,"Trading",[1]DB!$E:$E,$D5,[1]DB!$N:$N,$C5)</f>
        <v>0</v>
      </c>
      <c r="BN5" s="29">
        <f>+SUMIFS([1]DB!CC:CC,[1]DB!$W:$W,"Trading",[1]DB!$E:$E,$D5,[1]DB!$N:$N,$C5)</f>
        <v>0</v>
      </c>
      <c r="BO5" s="29">
        <f>+SUMIFS([1]DB!CD:CD,[1]DB!$W:$W,"Trading",[1]DB!$E:$E,$D5,[1]DB!$N:$N,$C5)</f>
        <v>0</v>
      </c>
      <c r="BP5" s="30">
        <f>+SUMIFS([1]DB!CE:CE,[1]DB!$W:$W,"Trading",[1]DB!$E:$E,$D5,[1]DB!$N:$N,$C5)</f>
        <v>0</v>
      </c>
      <c r="BR5" s="107">
        <f>N5-N6</f>
        <v>0.91056199999999876</v>
      </c>
    </row>
    <row r="6" spans="2:70" hidden="1" outlineLevel="1" x14ac:dyDescent="0.25">
      <c r="B6" s="13" t="s">
        <v>2</v>
      </c>
      <c r="C6" s="110" t="s">
        <v>48</v>
      </c>
      <c r="D6" s="110" t="s">
        <v>58</v>
      </c>
      <c r="E6" s="25">
        <f>+SUMIFS([1]DB!X:X,[1]DB!$W:$W,"Trading",[1]DB!$E:$E,$D6,[1]DB!$N:$N,$C6)</f>
        <v>46.02018649193549</v>
      </c>
      <c r="F6" s="25">
        <f>+SUMIFS([1]DB!Y:Y,[1]DB!$W:$W,"Trading",[1]DB!$E:$E,$D6,[1]DB!$N:$N,$C6)</f>
        <v>49.132706473214284</v>
      </c>
      <c r="G6" s="25">
        <f>+SUMIFS([1]DB!Z:Z,[1]DB!$W:$W,"Trading",[1]DB!$E:$E,$D6,[1]DB!$N:$N,$C6)</f>
        <v>68.620186491935499</v>
      </c>
      <c r="H6" s="25">
        <f>+SUMIFS([1]DB!AA:AA,[1]DB!$W:$W,"Trading",[1]DB!$E:$E,$D6,[1]DB!$N:$N,$C6)</f>
        <v>63.655192708333338</v>
      </c>
      <c r="I6" s="25">
        <f>+SUMIFS([1]DB!AB:AB,[1]DB!$W:$W,"Trading",[1]DB!$E:$E,$D6,[1]DB!$N:$N,$C6)</f>
        <v>87.9001864919355</v>
      </c>
      <c r="J6" s="25">
        <f>+SUMIFS([1]DB!AC:AC,[1]DB!$W:$W,"Trading",[1]DB!$E:$E,$D6,[1]DB!$N:$N,$C6)</f>
        <v>105.73519270833334</v>
      </c>
      <c r="K6" s="25">
        <f>+SUMIFS([1]DB!AD:AD,[1]DB!$W:$W,"Trading",[1]DB!$E:$E,$D6,[1]DB!$N:$N,$C6)</f>
        <v>87.700186491935497</v>
      </c>
      <c r="L6" s="25">
        <f>+SUMIFS([1]DB!AE:AE,[1]DB!$W:$W,"Trading",[1]DB!$E:$E,$D6,[1]DB!$N:$N,$C6)</f>
        <v>74.300186491935492</v>
      </c>
      <c r="M6" s="25">
        <f>+SUMIFS([1]DB!AF:AF,[1]DB!$W:$W,"Trading",[1]DB!$E:$E,$D6,[1]DB!$N:$N,$C6)</f>
        <v>108.40741470833335</v>
      </c>
      <c r="N6" s="25">
        <f>+SUMIFS([1]DB!AG:AG,[1]DB!$W:$W,"Trading",[1]DB!$E:$E,$D6,[1]DB!$N:$N,$C6)</f>
        <v>126.80018649193549</v>
      </c>
      <c r="O6" s="25">
        <f>+SUMIFS([1]DB!AH:AH,[1]DB!$W:$W,"Trading",[1]DB!$E:$E,$D6,[1]DB!$N:$N,$C6)</f>
        <v>122.73519270833334</v>
      </c>
      <c r="P6" s="55">
        <f>+SUMIFS([1]DB!AI:AI,[1]DB!$W:$W,"Trading",[1]DB!$E:$E,$D6,[1]DB!$N:$N,$C6)</f>
        <v>107.2001864919355</v>
      </c>
      <c r="Q6" s="76">
        <f t="shared" si="4"/>
        <v>47.447945287671232</v>
      </c>
      <c r="R6" s="76">
        <f t="shared" ref="R6:R12" si="5">+SUMPRODUCT(AG6:AR6,$AG$2:$AR$2)/SUM($AG$2:$AR$2)</f>
        <v>22</v>
      </c>
      <c r="S6" s="76">
        <f t="shared" ref="S6:S12" si="6">+SUMPRODUCT(AS6:BD6,$AS$2:$BD$2)/SUM($AS$2:$BD$2)</f>
        <v>0</v>
      </c>
      <c r="T6" s="56">
        <f t="shared" ref="T6:T12" si="7">+SUMPRODUCT(BE6:BP6,$BE$2:$BP$2)/SUM($BE$2:$BP$2)</f>
        <v>0</v>
      </c>
      <c r="U6" s="25">
        <f>+SUMIFS([1]DB!AJ:AJ,[1]DB!$W:$W,"Trading",[1]DB!$E:$E,$D6,[1]DB!$N:$N,$C6)</f>
        <v>63.366667000000007</v>
      </c>
      <c r="V6" s="25">
        <f>+SUMIFS([1]DB!AK:AK,[1]DB!$W:$W,"Trading",[1]DB!$E:$E,$D6,[1]DB!$N:$N,$C6)</f>
        <v>41.866667000000007</v>
      </c>
      <c r="W6" s="25">
        <f>+SUMIFS([1]DB!AL:AL,[1]DB!$W:$W,"Trading",[1]DB!$E:$E,$D6,[1]DB!$N:$N,$C6)</f>
        <v>38.866667000000007</v>
      </c>
      <c r="X6" s="25">
        <f>+SUMIFS([1]DB!AM:AM,[1]DB!$W:$W,"Trading",[1]DB!$E:$E,$D6,[1]DB!$N:$N,$C6)</f>
        <v>71</v>
      </c>
      <c r="Y6" s="25">
        <f>+SUMIFS([1]DB!AN:AN,[1]DB!$W:$W,"Trading",[1]DB!$E:$E,$D6,[1]DB!$N:$N,$C6)</f>
        <v>97</v>
      </c>
      <c r="Z6" s="25">
        <f>+SUMIFS([1]DB!AO:AO,[1]DB!$W:$W,"Trading",[1]DB!$E:$E,$D6,[1]DB!$N:$N,$C6)</f>
        <v>61</v>
      </c>
      <c r="AA6" s="25">
        <f>+SUMIFS([1]DB!AP:AP,[1]DB!$W:$W,"Trading",[1]DB!$E:$E,$D6,[1]DB!$N:$N,$C6)</f>
        <v>37.5</v>
      </c>
      <c r="AB6" s="25">
        <f>+SUMIFS([1]DB!AQ:AQ,[1]DB!$W:$W,"Trading",[1]DB!$E:$E,$D6,[1]DB!$N:$N,$C6)</f>
        <v>32.5</v>
      </c>
      <c r="AC6" s="25">
        <f>+SUMIFS([1]DB!AR:AR,[1]DB!$W:$W,"Trading",[1]DB!$E:$E,$D6,[1]DB!$N:$N,$C6)</f>
        <v>32.5</v>
      </c>
      <c r="AD6" s="25">
        <f>+SUMIFS([1]DB!AS:AS,[1]DB!$W:$W,"Trading",[1]DB!$E:$E,$D6,[1]DB!$N:$N,$C6)</f>
        <v>18</v>
      </c>
      <c r="AE6" s="25">
        <f>+SUMIFS([1]DB!AT:AT,[1]DB!$W:$W,"Trading",[1]DB!$E:$E,$D6,[1]DB!$N:$N,$C6)</f>
        <v>18</v>
      </c>
      <c r="AF6" s="55">
        <f>+SUMIFS([1]DB!AU:AU,[1]DB!$W:$W,"Trading",[1]DB!$E:$E,$D6,[1]DB!$N:$N,$C6)</f>
        <v>57</v>
      </c>
      <c r="AG6" s="87">
        <f>+SUMIFS([1]DB!AV:AV,[1]DB!$W:$W,"Trading",[1]DB!$E:$E,$D6,[1]DB!$N:$N,$C6)</f>
        <v>22</v>
      </c>
      <c r="AH6" s="25">
        <f>+SUMIFS([1]DB!AW:AW,[1]DB!$W:$W,"Trading",[1]DB!$E:$E,$D6,[1]DB!$N:$N,$C6)</f>
        <v>22</v>
      </c>
      <c r="AI6" s="25">
        <f>+SUMIFS([1]DB!AX:AX,[1]DB!$W:$W,"Trading",[1]DB!$E:$E,$D6,[1]DB!$N:$N,$C6)</f>
        <v>22</v>
      </c>
      <c r="AJ6" s="25">
        <f>+SUMIFS([1]DB!AY:AY,[1]DB!$W:$W,"Trading",[1]DB!$E:$E,$D6,[1]DB!$N:$N,$C6)</f>
        <v>22</v>
      </c>
      <c r="AK6" s="25">
        <f>+SUMIFS([1]DB!AZ:AZ,[1]DB!$W:$W,"Trading",[1]DB!$E:$E,$D6,[1]DB!$N:$N,$C6)</f>
        <v>22</v>
      </c>
      <c r="AL6" s="25">
        <f>+SUMIFS([1]DB!BA:BA,[1]DB!$W:$W,"Trading",[1]DB!$E:$E,$D6,[1]DB!$N:$N,$C6)</f>
        <v>22</v>
      </c>
      <c r="AM6" s="25">
        <f>+SUMIFS([1]DB!BB:BB,[1]DB!$W:$W,"Trading",[1]DB!$E:$E,$D6,[1]DB!$N:$N,$C6)</f>
        <v>22</v>
      </c>
      <c r="AN6" s="25">
        <f>+SUMIFS([1]DB!BC:BC,[1]DB!$W:$W,"Trading",[1]DB!$E:$E,$D6,[1]DB!$N:$N,$C6)</f>
        <v>22</v>
      </c>
      <c r="AO6" s="25">
        <f>+SUMIFS([1]DB!BD:BD,[1]DB!$W:$W,"Trading",[1]DB!$E:$E,$D6,[1]DB!$N:$N,$C6)</f>
        <v>22</v>
      </c>
      <c r="AP6" s="25">
        <f>+SUMIFS([1]DB!BE:BE,[1]DB!$W:$W,"Trading",[1]DB!$E:$E,$D6,[1]DB!$N:$N,$C6)</f>
        <v>22</v>
      </c>
      <c r="AQ6" s="25">
        <f>+SUMIFS([1]DB!BF:BF,[1]DB!$W:$W,"Trading",[1]DB!$E:$E,$D6,[1]DB!$N:$N,$C6)</f>
        <v>22</v>
      </c>
      <c r="AR6" s="55">
        <f>+SUMIFS([1]DB!BG:BG,[1]DB!$W:$W,"Trading",[1]DB!$E:$E,$D6,[1]DB!$N:$N,$C6)</f>
        <v>22</v>
      </c>
      <c r="AS6" s="87">
        <f>+SUMIFS([1]DB!BH:BH,[1]DB!$W:$W,"Trading",[1]DB!$E:$E,$D6,[1]DB!$N:$N,$C6)</f>
        <v>0</v>
      </c>
      <c r="AT6" s="25">
        <f>+SUMIFS([1]DB!BI:BI,[1]DB!$W:$W,"Trading",[1]DB!$E:$E,$D6,[1]DB!$N:$N,$C6)</f>
        <v>0</v>
      </c>
      <c r="AU6" s="25">
        <f>+SUMIFS([1]DB!BJ:BJ,[1]DB!$W:$W,"Trading",[1]DB!$E:$E,$D6,[1]DB!$N:$N,$C6)</f>
        <v>0</v>
      </c>
      <c r="AV6" s="25">
        <f>+SUMIFS([1]DB!BK:BK,[1]DB!$W:$W,"Trading",[1]DB!$E:$E,$D6,[1]DB!$N:$N,$C6)</f>
        <v>0</v>
      </c>
      <c r="AW6" s="25">
        <f>+SUMIFS([1]DB!BL:BL,[1]DB!$W:$W,"Trading",[1]DB!$E:$E,$D6,[1]DB!$N:$N,$C6)</f>
        <v>0</v>
      </c>
      <c r="AX6" s="25">
        <f>+SUMIFS([1]DB!BM:BM,[1]DB!$W:$W,"Trading",[1]DB!$E:$E,$D6,[1]DB!$N:$N,$C6)</f>
        <v>0</v>
      </c>
      <c r="AY6" s="25">
        <f>+SUMIFS([1]DB!BN:BN,[1]DB!$W:$W,"Trading",[1]DB!$E:$E,$D6,[1]DB!$N:$N,$C6)</f>
        <v>0</v>
      </c>
      <c r="AZ6" s="25">
        <f>+SUMIFS([1]DB!BO:BO,[1]DB!$W:$W,"Trading",[1]DB!$E:$E,$D6,[1]DB!$N:$N,$C6)</f>
        <v>0</v>
      </c>
      <c r="BA6" s="25">
        <f>+SUMIFS([1]DB!BP:BP,[1]DB!$W:$W,"Trading",[1]DB!$E:$E,$D6,[1]DB!$N:$N,$C6)</f>
        <v>0</v>
      </c>
      <c r="BB6" s="25">
        <f>+SUMIFS([1]DB!BQ:BQ,[1]DB!$W:$W,"Trading",[1]DB!$E:$E,$D6,[1]DB!$N:$N,$C6)</f>
        <v>0</v>
      </c>
      <c r="BC6" s="25">
        <f>+SUMIFS([1]DB!BR:BR,[1]DB!$W:$W,"Trading",[1]DB!$E:$E,$D6,[1]DB!$N:$N,$C6)</f>
        <v>0</v>
      </c>
      <c r="BD6" s="55">
        <f>+SUMIFS([1]DB!BS:BS,[1]DB!$W:$W,"Trading",[1]DB!$E:$E,$D6,[1]DB!$N:$N,$C6)</f>
        <v>0</v>
      </c>
      <c r="BE6" s="87">
        <f>+SUMIFS([1]DB!BT:BT,[1]DB!$W:$W,"Trading",[1]DB!$E:$E,$D6,[1]DB!$N:$N,$C6)</f>
        <v>0</v>
      </c>
      <c r="BF6" s="25">
        <f>+SUMIFS([1]DB!BU:BU,[1]DB!$W:$W,"Trading",[1]DB!$E:$E,$D6,[1]DB!$N:$N,$C6)</f>
        <v>0</v>
      </c>
      <c r="BG6" s="25">
        <f>+SUMIFS([1]DB!BV:BV,[1]DB!$W:$W,"Trading",[1]DB!$E:$E,$D6,[1]DB!$N:$N,$C6)</f>
        <v>0</v>
      </c>
      <c r="BH6" s="25">
        <f>+SUMIFS([1]DB!BW:BW,[1]DB!$W:$W,"Trading",[1]DB!$E:$E,$D6,[1]DB!$N:$N,$C6)</f>
        <v>0</v>
      </c>
      <c r="BI6" s="25">
        <f>+SUMIFS([1]DB!BX:BX,[1]DB!$W:$W,"Trading",[1]DB!$E:$E,$D6,[1]DB!$N:$N,$C6)</f>
        <v>0</v>
      </c>
      <c r="BJ6" s="25">
        <f>+SUMIFS([1]DB!BY:BY,[1]DB!$W:$W,"Trading",[1]DB!$E:$E,$D6,[1]DB!$N:$N,$C6)</f>
        <v>0</v>
      </c>
      <c r="BK6" s="25">
        <f>+SUMIFS([1]DB!BZ:BZ,[1]DB!$W:$W,"Trading",[1]DB!$E:$E,$D6,[1]DB!$N:$N,$C6)</f>
        <v>0</v>
      </c>
      <c r="BL6" s="25">
        <f>+SUMIFS([1]DB!CA:CA,[1]DB!$W:$W,"Trading",[1]DB!$E:$E,$D6,[1]DB!$N:$N,$C6)</f>
        <v>0</v>
      </c>
      <c r="BM6" s="25">
        <f>+SUMIFS([1]DB!CB:CB,[1]DB!$W:$W,"Trading",[1]DB!$E:$E,$D6,[1]DB!$N:$N,$C6)</f>
        <v>0</v>
      </c>
      <c r="BN6" s="25">
        <f>+SUMIFS([1]DB!CC:CC,[1]DB!$W:$W,"Trading",[1]DB!$E:$E,$D6,[1]DB!$N:$N,$C6)</f>
        <v>0</v>
      </c>
      <c r="BO6" s="25">
        <f>+SUMIFS([1]DB!CD:CD,[1]DB!$W:$W,"Trading",[1]DB!$E:$E,$D6,[1]DB!$N:$N,$C6)</f>
        <v>0</v>
      </c>
      <c r="BP6" s="31">
        <f>+SUMIFS([1]DB!CE:CE,[1]DB!$W:$W,"Trading",[1]DB!$E:$E,$D6,[1]DB!$N:$N,$C6)</f>
        <v>0</v>
      </c>
    </row>
    <row r="7" spans="2:70" hidden="1" outlineLevel="1" x14ac:dyDescent="0.25">
      <c r="B7" s="14" t="s">
        <v>3</v>
      </c>
      <c r="C7" s="109" t="s">
        <v>49</v>
      </c>
      <c r="D7" s="109" t="s">
        <v>57</v>
      </c>
      <c r="E7" s="7">
        <f>+SUMIFS([1]DB!X:X,[1]DB!$W:$W,"Trading",[1]DB!$E:$E,$D7,[1]DB!$N:$N,$C7)</f>
        <v>0</v>
      </c>
      <c r="F7" s="7">
        <f>+SUMIFS([1]DB!Y:Y,[1]DB!$W:$W,"Trading",[1]DB!$E:$E,$D7,[1]DB!$N:$N,$C7)</f>
        <v>0</v>
      </c>
      <c r="G7" s="7">
        <f>+SUMIFS([1]DB!Z:Z,[1]DB!$W:$W,"Trading",[1]DB!$E:$E,$D7,[1]DB!$N:$N,$C7)</f>
        <v>0</v>
      </c>
      <c r="H7" s="7">
        <f>+SUMIFS([1]DB!AA:AA,[1]DB!$W:$W,"Trading",[1]DB!$E:$E,$D7,[1]DB!$N:$N,$C7)</f>
        <v>0</v>
      </c>
      <c r="I7" s="7">
        <f>+SUMIFS([1]DB!AB:AB,[1]DB!$W:$W,"Trading",[1]DB!$E:$E,$D7,[1]DB!$N:$N,$C7)</f>
        <v>0</v>
      </c>
      <c r="J7" s="7">
        <f>+SUMIFS([1]DB!AC:AC,[1]DB!$W:$W,"Trading",[1]DB!$E:$E,$D7,[1]DB!$N:$N,$C7)</f>
        <v>0</v>
      </c>
      <c r="K7" s="7">
        <f>+SUMIFS([1]DB!AD:AD,[1]DB!$W:$W,"Trading",[1]DB!$E:$E,$D7,[1]DB!$N:$N,$C7)</f>
        <v>0</v>
      </c>
      <c r="L7" s="7">
        <f>+SUMIFS([1]DB!AE:AE,[1]DB!$W:$W,"Trading",[1]DB!$E:$E,$D7,[1]DB!$N:$N,$C7)</f>
        <v>0</v>
      </c>
      <c r="M7" s="7">
        <f>+SUMIFS([1]DB!AF:AF,[1]DB!$W:$W,"Trading",[1]DB!$E:$E,$D7,[1]DB!$N:$N,$C7)</f>
        <v>0</v>
      </c>
      <c r="N7" s="7">
        <f>+SUMIFS([1]DB!AG:AG,[1]DB!$W:$W,"Trading",[1]DB!$E:$E,$D7,[1]DB!$N:$N,$C7)</f>
        <v>0</v>
      </c>
      <c r="O7" s="7">
        <f>+SUMIFS([1]DB!AH:AH,[1]DB!$W:$W,"Trading",[1]DB!$E:$E,$D7,[1]DB!$N:$N,$C7)</f>
        <v>0</v>
      </c>
      <c r="P7" s="57">
        <f>+SUMIFS([1]DB!AI:AI,[1]DB!$W:$W,"Trading",[1]DB!$E:$E,$D7,[1]DB!$N:$N,$C7)</f>
        <v>0</v>
      </c>
      <c r="Q7" s="75">
        <f t="shared" si="4"/>
        <v>0</v>
      </c>
      <c r="R7" s="75">
        <f t="shared" si="5"/>
        <v>0</v>
      </c>
      <c r="S7" s="75">
        <f t="shared" si="6"/>
        <v>0</v>
      </c>
      <c r="T7" s="54">
        <f t="shared" si="7"/>
        <v>0</v>
      </c>
      <c r="U7" s="7">
        <f>+SUMIFS([1]DB!AJ:AJ,[1]DB!$W:$W,"Trading",[1]DB!$E:$E,$D7,[1]DB!$N:$N,$C7)</f>
        <v>0</v>
      </c>
      <c r="V7" s="7">
        <f>+SUMIFS([1]DB!AK:AK,[1]DB!$W:$W,"Trading",[1]DB!$E:$E,$D7,[1]DB!$N:$N,$C7)</f>
        <v>0</v>
      </c>
      <c r="W7" s="7">
        <f>+SUMIFS([1]DB!AL:AL,[1]DB!$W:$W,"Trading",[1]DB!$E:$E,$D7,[1]DB!$N:$N,$C7)</f>
        <v>0</v>
      </c>
      <c r="X7" s="7">
        <f>+SUMIFS([1]DB!AM:AM,[1]DB!$W:$W,"Trading",[1]DB!$E:$E,$D7,[1]DB!$N:$N,$C7)</f>
        <v>0</v>
      </c>
      <c r="Y7" s="7">
        <f>+SUMIFS([1]DB!AN:AN,[1]DB!$W:$W,"Trading",[1]DB!$E:$E,$D7,[1]DB!$N:$N,$C7)</f>
        <v>0</v>
      </c>
      <c r="Z7" s="7">
        <f>+SUMIFS([1]DB!AO:AO,[1]DB!$W:$W,"Trading",[1]DB!$E:$E,$D7,[1]DB!$N:$N,$C7)</f>
        <v>0</v>
      </c>
      <c r="AA7" s="7">
        <f>+SUMIFS([1]DB!AP:AP,[1]DB!$W:$W,"Trading",[1]DB!$E:$E,$D7,[1]DB!$N:$N,$C7)</f>
        <v>0</v>
      </c>
      <c r="AB7" s="7">
        <f>+SUMIFS([1]DB!AQ:AQ,[1]DB!$W:$W,"Trading",[1]DB!$E:$E,$D7,[1]DB!$N:$N,$C7)</f>
        <v>0</v>
      </c>
      <c r="AC7" s="7">
        <f>+SUMIFS([1]DB!AR:AR,[1]DB!$W:$W,"Trading",[1]DB!$E:$E,$D7,[1]DB!$N:$N,$C7)</f>
        <v>0</v>
      </c>
      <c r="AD7" s="7">
        <f>+SUMIFS([1]DB!AS:AS,[1]DB!$W:$W,"Trading",[1]DB!$E:$E,$D7,[1]DB!$N:$N,$C7)</f>
        <v>0</v>
      </c>
      <c r="AE7" s="7">
        <f>+SUMIFS([1]DB!AT:AT,[1]DB!$W:$W,"Trading",[1]DB!$E:$E,$D7,[1]DB!$N:$N,$C7)</f>
        <v>0</v>
      </c>
      <c r="AF7" s="57">
        <f>+SUMIFS([1]DB!AU:AU,[1]DB!$W:$W,"Trading",[1]DB!$E:$E,$D7,[1]DB!$N:$N,$C7)</f>
        <v>0</v>
      </c>
      <c r="AG7" s="88">
        <f>+SUMIFS([1]DB!AV:AV,[1]DB!$W:$W,"Trading",[1]DB!$E:$E,$D7,[1]DB!$N:$N,$C7)</f>
        <v>0</v>
      </c>
      <c r="AH7" s="7">
        <f>+SUMIFS([1]DB!AW:AW,[1]DB!$W:$W,"Trading",[1]DB!$E:$E,$D7,[1]DB!$N:$N,$C7)</f>
        <v>0</v>
      </c>
      <c r="AI7" s="7">
        <f>+SUMIFS([1]DB!AX:AX,[1]DB!$W:$W,"Trading",[1]DB!$E:$E,$D7,[1]DB!$N:$N,$C7)</f>
        <v>0</v>
      </c>
      <c r="AJ7" s="7">
        <f>+SUMIFS([1]DB!AY:AY,[1]DB!$W:$W,"Trading",[1]DB!$E:$E,$D7,[1]DB!$N:$N,$C7)</f>
        <v>0</v>
      </c>
      <c r="AK7" s="7">
        <f>+SUMIFS([1]DB!AZ:AZ,[1]DB!$W:$W,"Trading",[1]DB!$E:$E,$D7,[1]DB!$N:$N,$C7)</f>
        <v>0</v>
      </c>
      <c r="AL7" s="7">
        <f>+SUMIFS([1]DB!BA:BA,[1]DB!$W:$W,"Trading",[1]DB!$E:$E,$D7,[1]DB!$N:$N,$C7)</f>
        <v>0</v>
      </c>
      <c r="AM7" s="7">
        <f>+SUMIFS([1]DB!BB:BB,[1]DB!$W:$W,"Trading",[1]DB!$E:$E,$D7,[1]DB!$N:$N,$C7)</f>
        <v>0</v>
      </c>
      <c r="AN7" s="7">
        <f>+SUMIFS([1]DB!BC:BC,[1]DB!$W:$W,"Trading",[1]DB!$E:$E,$D7,[1]DB!$N:$N,$C7)</f>
        <v>0</v>
      </c>
      <c r="AO7" s="7">
        <f>+SUMIFS([1]DB!BD:BD,[1]DB!$W:$W,"Trading",[1]DB!$E:$E,$D7,[1]DB!$N:$N,$C7)</f>
        <v>0</v>
      </c>
      <c r="AP7" s="7">
        <f>+SUMIFS([1]DB!BE:BE,[1]DB!$W:$W,"Trading",[1]DB!$E:$E,$D7,[1]DB!$N:$N,$C7)</f>
        <v>0</v>
      </c>
      <c r="AQ7" s="7">
        <f>+SUMIFS([1]DB!BF:BF,[1]DB!$W:$W,"Trading",[1]DB!$E:$E,$D7,[1]DB!$N:$N,$C7)</f>
        <v>0</v>
      </c>
      <c r="AR7" s="57">
        <f>+SUMIFS([1]DB!BG:BG,[1]DB!$W:$W,"Trading",[1]DB!$E:$E,$D7,[1]DB!$N:$N,$C7)</f>
        <v>0</v>
      </c>
      <c r="AS7" s="88">
        <f>+SUMIFS([1]DB!BH:BH,[1]DB!$W:$W,"Trading",[1]DB!$E:$E,$D7,[1]DB!$N:$N,$C7)</f>
        <v>0</v>
      </c>
      <c r="AT7" s="7">
        <f>+SUMIFS([1]DB!BI:BI,[1]DB!$W:$W,"Trading",[1]DB!$E:$E,$D7,[1]DB!$N:$N,$C7)</f>
        <v>0</v>
      </c>
      <c r="AU7" s="7">
        <f>+SUMIFS([1]DB!BJ:BJ,[1]DB!$W:$W,"Trading",[1]DB!$E:$E,$D7,[1]DB!$N:$N,$C7)</f>
        <v>0</v>
      </c>
      <c r="AV7" s="7">
        <f>+SUMIFS([1]DB!BK:BK,[1]DB!$W:$W,"Trading",[1]DB!$E:$E,$D7,[1]DB!$N:$N,$C7)</f>
        <v>0</v>
      </c>
      <c r="AW7" s="7">
        <f>+SUMIFS([1]DB!BL:BL,[1]DB!$W:$W,"Trading",[1]DB!$E:$E,$D7,[1]DB!$N:$N,$C7)</f>
        <v>0</v>
      </c>
      <c r="AX7" s="7">
        <f>+SUMIFS([1]DB!BM:BM,[1]DB!$W:$W,"Trading",[1]DB!$E:$E,$D7,[1]DB!$N:$N,$C7)</f>
        <v>0</v>
      </c>
      <c r="AY7" s="7">
        <f>+SUMIFS([1]DB!BN:BN,[1]DB!$W:$W,"Trading",[1]DB!$E:$E,$D7,[1]DB!$N:$N,$C7)</f>
        <v>0</v>
      </c>
      <c r="AZ7" s="7">
        <f>+SUMIFS([1]DB!BO:BO,[1]DB!$W:$W,"Trading",[1]DB!$E:$E,$D7,[1]DB!$N:$N,$C7)</f>
        <v>0</v>
      </c>
      <c r="BA7" s="7">
        <f>+SUMIFS([1]DB!BP:BP,[1]DB!$W:$W,"Trading",[1]DB!$E:$E,$D7,[1]DB!$N:$N,$C7)</f>
        <v>0</v>
      </c>
      <c r="BB7" s="7">
        <f>+SUMIFS([1]DB!BQ:BQ,[1]DB!$W:$W,"Trading",[1]DB!$E:$E,$D7,[1]DB!$N:$N,$C7)</f>
        <v>0</v>
      </c>
      <c r="BC7" s="7">
        <f>+SUMIFS([1]DB!BR:BR,[1]DB!$W:$W,"Trading",[1]DB!$E:$E,$D7,[1]DB!$N:$N,$C7)</f>
        <v>0</v>
      </c>
      <c r="BD7" s="57">
        <f>+SUMIFS([1]DB!BS:BS,[1]DB!$W:$W,"Trading",[1]DB!$E:$E,$D7,[1]DB!$N:$N,$C7)</f>
        <v>0</v>
      </c>
      <c r="BE7" s="88">
        <f>+SUMIFS([1]DB!BT:BT,[1]DB!$W:$W,"Trading",[1]DB!$E:$E,$D7,[1]DB!$N:$N,$C7)</f>
        <v>0</v>
      </c>
      <c r="BF7" s="7">
        <f>+SUMIFS([1]DB!BU:BU,[1]DB!$W:$W,"Trading",[1]DB!$E:$E,$D7,[1]DB!$N:$N,$C7)</f>
        <v>0</v>
      </c>
      <c r="BG7" s="7">
        <f>+SUMIFS([1]DB!BV:BV,[1]DB!$W:$W,"Trading",[1]DB!$E:$E,$D7,[1]DB!$N:$N,$C7)</f>
        <v>0</v>
      </c>
      <c r="BH7" s="7">
        <f>+SUMIFS([1]DB!BW:BW,[1]DB!$W:$W,"Trading",[1]DB!$E:$E,$D7,[1]DB!$N:$N,$C7)</f>
        <v>0</v>
      </c>
      <c r="BI7" s="7">
        <f>+SUMIFS([1]DB!BX:BX,[1]DB!$W:$W,"Trading",[1]DB!$E:$E,$D7,[1]DB!$N:$N,$C7)</f>
        <v>0</v>
      </c>
      <c r="BJ7" s="7">
        <f>+SUMIFS([1]DB!BY:BY,[1]DB!$W:$W,"Trading",[1]DB!$E:$E,$D7,[1]DB!$N:$N,$C7)</f>
        <v>0</v>
      </c>
      <c r="BK7" s="7">
        <f>+SUMIFS([1]DB!BZ:BZ,[1]DB!$W:$W,"Trading",[1]DB!$E:$E,$D7,[1]DB!$N:$N,$C7)</f>
        <v>0</v>
      </c>
      <c r="BL7" s="7">
        <f>+SUMIFS([1]DB!CA:CA,[1]DB!$W:$W,"Trading",[1]DB!$E:$E,$D7,[1]DB!$N:$N,$C7)</f>
        <v>0</v>
      </c>
      <c r="BM7" s="7">
        <f>+SUMIFS([1]DB!CB:CB,[1]DB!$W:$W,"Trading",[1]DB!$E:$E,$D7,[1]DB!$N:$N,$C7)</f>
        <v>0</v>
      </c>
      <c r="BN7" s="7">
        <f>+SUMIFS([1]DB!CC:CC,[1]DB!$W:$W,"Trading",[1]DB!$E:$E,$D7,[1]DB!$N:$N,$C7)</f>
        <v>0</v>
      </c>
      <c r="BO7" s="7">
        <f>+SUMIFS([1]DB!CD:CD,[1]DB!$W:$W,"Trading",[1]DB!$E:$E,$D7,[1]DB!$N:$N,$C7)</f>
        <v>0</v>
      </c>
      <c r="BP7" s="32">
        <f>+SUMIFS([1]DB!CE:CE,[1]DB!$W:$W,"Trading",[1]DB!$E:$E,$D7,[1]DB!$N:$N,$C7)</f>
        <v>0</v>
      </c>
    </row>
    <row r="8" spans="2:70" hidden="1" outlineLevel="1" x14ac:dyDescent="0.25">
      <c r="B8" s="13" t="s">
        <v>4</v>
      </c>
      <c r="C8" s="110" t="s">
        <v>49</v>
      </c>
      <c r="D8" s="110" t="s">
        <v>58</v>
      </c>
      <c r="E8" s="25">
        <f>+SUMIFS([1]DB!X:X,[1]DB!$W:$W,"Trading",[1]DB!$E:$E,$D8,[1]DB!$N:$N,$C8)</f>
        <v>0</v>
      </c>
      <c r="F8" s="25">
        <f>+SUMIFS([1]DB!Y:Y,[1]DB!$W:$W,"Trading",[1]DB!$E:$E,$D8,[1]DB!$N:$N,$C8)</f>
        <v>0</v>
      </c>
      <c r="G8" s="25">
        <f>+SUMIFS([1]DB!Z:Z,[1]DB!$W:$W,"Trading",[1]DB!$E:$E,$D8,[1]DB!$N:$N,$C8)</f>
        <v>0</v>
      </c>
      <c r="H8" s="25">
        <f>+SUMIFS([1]DB!AA:AA,[1]DB!$W:$W,"Trading",[1]DB!$E:$E,$D8,[1]DB!$N:$N,$C8)</f>
        <v>0</v>
      </c>
      <c r="I8" s="25">
        <f>+SUMIFS([1]DB!AB:AB,[1]DB!$W:$W,"Trading",[1]DB!$E:$E,$D8,[1]DB!$N:$N,$C8)</f>
        <v>0</v>
      </c>
      <c r="J8" s="25">
        <f>+SUMIFS([1]DB!AC:AC,[1]DB!$W:$W,"Trading",[1]DB!$E:$E,$D8,[1]DB!$N:$N,$C8)</f>
        <v>0</v>
      </c>
      <c r="K8" s="25">
        <f>+SUMIFS([1]DB!AD:AD,[1]DB!$W:$W,"Trading",[1]DB!$E:$E,$D8,[1]DB!$N:$N,$C8)</f>
        <v>0</v>
      </c>
      <c r="L8" s="25">
        <f>+SUMIFS([1]DB!AE:AE,[1]DB!$W:$W,"Trading",[1]DB!$E:$E,$D8,[1]DB!$N:$N,$C8)</f>
        <v>0</v>
      </c>
      <c r="M8" s="25">
        <f>+SUMIFS([1]DB!AF:AF,[1]DB!$W:$W,"Trading",[1]DB!$E:$E,$D8,[1]DB!$N:$N,$C8)</f>
        <v>0</v>
      </c>
      <c r="N8" s="25">
        <f>+SUMIFS([1]DB!AG:AG,[1]DB!$W:$W,"Trading",[1]DB!$E:$E,$D8,[1]DB!$N:$N,$C8)</f>
        <v>0</v>
      </c>
      <c r="O8" s="25">
        <f>+SUMIFS([1]DB!AH:AH,[1]DB!$W:$W,"Trading",[1]DB!$E:$E,$D8,[1]DB!$N:$N,$C8)</f>
        <v>0</v>
      </c>
      <c r="P8" s="55">
        <f>+SUMIFS([1]DB!AI:AI,[1]DB!$W:$W,"Trading",[1]DB!$E:$E,$D8,[1]DB!$N:$N,$C8)</f>
        <v>0</v>
      </c>
      <c r="Q8" s="76">
        <f t="shared" si="4"/>
        <v>0</v>
      </c>
      <c r="R8" s="76">
        <f t="shared" si="5"/>
        <v>0</v>
      </c>
      <c r="S8" s="76">
        <f t="shared" si="6"/>
        <v>0</v>
      </c>
      <c r="T8" s="56">
        <f t="shared" si="7"/>
        <v>0</v>
      </c>
      <c r="U8" s="25">
        <f>+SUMIFS([1]DB!AJ:AJ,[1]DB!$W:$W,"Trading",[1]DB!$E:$E,$D8,[1]DB!$N:$N,$C8)</f>
        <v>0</v>
      </c>
      <c r="V8" s="25">
        <f>+SUMIFS([1]DB!AK:AK,[1]DB!$W:$W,"Trading",[1]DB!$E:$E,$D8,[1]DB!$N:$N,$C8)</f>
        <v>0</v>
      </c>
      <c r="W8" s="25">
        <f>+SUMIFS([1]DB!AL:AL,[1]DB!$W:$W,"Trading",[1]DB!$E:$E,$D8,[1]DB!$N:$N,$C8)</f>
        <v>0</v>
      </c>
      <c r="X8" s="25">
        <f>+SUMIFS([1]DB!AM:AM,[1]DB!$W:$W,"Trading",[1]DB!$E:$E,$D8,[1]DB!$N:$N,$C8)</f>
        <v>0</v>
      </c>
      <c r="Y8" s="25">
        <f>+SUMIFS([1]DB!AN:AN,[1]DB!$W:$W,"Trading",[1]DB!$E:$E,$D8,[1]DB!$N:$N,$C8)</f>
        <v>0</v>
      </c>
      <c r="Z8" s="25">
        <f>+SUMIFS([1]DB!AO:AO,[1]DB!$W:$W,"Trading",[1]DB!$E:$E,$D8,[1]DB!$N:$N,$C8)</f>
        <v>0</v>
      </c>
      <c r="AA8" s="25">
        <f>+SUMIFS([1]DB!AP:AP,[1]DB!$W:$W,"Trading",[1]DB!$E:$E,$D8,[1]DB!$N:$N,$C8)</f>
        <v>0</v>
      </c>
      <c r="AB8" s="25">
        <f>+SUMIFS([1]DB!AQ:AQ,[1]DB!$W:$W,"Trading",[1]DB!$E:$E,$D8,[1]DB!$N:$N,$C8)</f>
        <v>0</v>
      </c>
      <c r="AC8" s="25">
        <f>+SUMIFS([1]DB!AR:AR,[1]DB!$W:$W,"Trading",[1]DB!$E:$E,$D8,[1]DB!$N:$N,$C8)</f>
        <v>0</v>
      </c>
      <c r="AD8" s="25">
        <f>+SUMIFS([1]DB!AS:AS,[1]DB!$W:$W,"Trading",[1]DB!$E:$E,$D8,[1]DB!$N:$N,$C8)</f>
        <v>0</v>
      </c>
      <c r="AE8" s="25">
        <f>+SUMIFS([1]DB!AT:AT,[1]DB!$W:$W,"Trading",[1]DB!$E:$E,$D8,[1]DB!$N:$N,$C8)</f>
        <v>0</v>
      </c>
      <c r="AF8" s="55">
        <f>+SUMIFS([1]DB!AU:AU,[1]DB!$W:$W,"Trading",[1]DB!$E:$E,$D8,[1]DB!$N:$N,$C8)</f>
        <v>0</v>
      </c>
      <c r="AG8" s="87">
        <f>+SUMIFS([1]DB!AV:AV,[1]DB!$W:$W,"Trading",[1]DB!$E:$E,$D8,[1]DB!$N:$N,$C8)</f>
        <v>0</v>
      </c>
      <c r="AH8" s="25">
        <f>+SUMIFS([1]DB!AW:AW,[1]DB!$W:$W,"Trading",[1]DB!$E:$E,$D8,[1]DB!$N:$N,$C8)</f>
        <v>0</v>
      </c>
      <c r="AI8" s="25">
        <f>+SUMIFS([1]DB!AX:AX,[1]DB!$W:$W,"Trading",[1]DB!$E:$E,$D8,[1]DB!$N:$N,$C8)</f>
        <v>0</v>
      </c>
      <c r="AJ8" s="25">
        <f>+SUMIFS([1]DB!AY:AY,[1]DB!$W:$W,"Trading",[1]DB!$E:$E,$D8,[1]DB!$N:$N,$C8)</f>
        <v>0</v>
      </c>
      <c r="AK8" s="25">
        <f>+SUMIFS([1]DB!AZ:AZ,[1]DB!$W:$W,"Trading",[1]DB!$E:$E,$D8,[1]DB!$N:$N,$C8)</f>
        <v>0</v>
      </c>
      <c r="AL8" s="25">
        <f>+SUMIFS([1]DB!BA:BA,[1]DB!$W:$W,"Trading",[1]DB!$E:$E,$D8,[1]DB!$N:$N,$C8)</f>
        <v>0</v>
      </c>
      <c r="AM8" s="25">
        <f>+SUMIFS([1]DB!BB:BB,[1]DB!$W:$W,"Trading",[1]DB!$E:$E,$D8,[1]DB!$N:$N,$C8)</f>
        <v>0</v>
      </c>
      <c r="AN8" s="25">
        <f>+SUMIFS([1]DB!BC:BC,[1]DB!$W:$W,"Trading",[1]DB!$E:$E,$D8,[1]DB!$N:$N,$C8)</f>
        <v>0</v>
      </c>
      <c r="AO8" s="25">
        <f>+SUMIFS([1]DB!BD:BD,[1]DB!$W:$W,"Trading",[1]DB!$E:$E,$D8,[1]DB!$N:$N,$C8)</f>
        <v>0</v>
      </c>
      <c r="AP8" s="25">
        <f>+SUMIFS([1]DB!BE:BE,[1]DB!$W:$W,"Trading",[1]DB!$E:$E,$D8,[1]DB!$N:$N,$C8)</f>
        <v>0</v>
      </c>
      <c r="AQ8" s="25">
        <f>+SUMIFS([1]DB!BF:BF,[1]DB!$W:$W,"Trading",[1]DB!$E:$E,$D8,[1]DB!$N:$N,$C8)</f>
        <v>0</v>
      </c>
      <c r="AR8" s="55">
        <f>+SUMIFS([1]DB!BG:BG,[1]DB!$W:$W,"Trading",[1]DB!$E:$E,$D8,[1]DB!$N:$N,$C8)</f>
        <v>0</v>
      </c>
      <c r="AS8" s="87">
        <f>+SUMIFS([1]DB!BH:BH,[1]DB!$W:$W,"Trading",[1]DB!$E:$E,$D8,[1]DB!$N:$N,$C8)</f>
        <v>0</v>
      </c>
      <c r="AT8" s="25">
        <f>+SUMIFS([1]DB!BI:BI,[1]DB!$W:$W,"Trading",[1]DB!$E:$E,$D8,[1]DB!$N:$N,$C8)</f>
        <v>0</v>
      </c>
      <c r="AU8" s="25">
        <f>+SUMIFS([1]DB!BJ:BJ,[1]DB!$W:$W,"Trading",[1]DB!$E:$E,$D8,[1]DB!$N:$N,$C8)</f>
        <v>0</v>
      </c>
      <c r="AV8" s="25">
        <f>+SUMIFS([1]DB!BK:BK,[1]DB!$W:$W,"Trading",[1]DB!$E:$E,$D8,[1]DB!$N:$N,$C8)</f>
        <v>0</v>
      </c>
      <c r="AW8" s="25">
        <f>+SUMIFS([1]DB!BL:BL,[1]DB!$W:$W,"Trading",[1]DB!$E:$E,$D8,[1]DB!$N:$N,$C8)</f>
        <v>0</v>
      </c>
      <c r="AX8" s="25">
        <f>+SUMIFS([1]DB!BM:BM,[1]DB!$W:$W,"Trading",[1]DB!$E:$E,$D8,[1]DB!$N:$N,$C8)</f>
        <v>0</v>
      </c>
      <c r="AY8" s="25">
        <f>+SUMIFS([1]DB!BN:BN,[1]DB!$W:$W,"Trading",[1]DB!$E:$E,$D8,[1]DB!$N:$N,$C8)</f>
        <v>0</v>
      </c>
      <c r="AZ8" s="25">
        <f>+SUMIFS([1]DB!BO:BO,[1]DB!$W:$W,"Trading",[1]DB!$E:$E,$D8,[1]DB!$N:$N,$C8)</f>
        <v>0</v>
      </c>
      <c r="BA8" s="25">
        <f>+SUMIFS([1]DB!BP:BP,[1]DB!$W:$W,"Trading",[1]DB!$E:$E,$D8,[1]DB!$N:$N,$C8)</f>
        <v>0</v>
      </c>
      <c r="BB8" s="25">
        <f>+SUMIFS([1]DB!BQ:BQ,[1]DB!$W:$W,"Trading",[1]DB!$E:$E,$D8,[1]DB!$N:$N,$C8)</f>
        <v>0</v>
      </c>
      <c r="BC8" s="25">
        <f>+SUMIFS([1]DB!BR:BR,[1]DB!$W:$W,"Trading",[1]DB!$E:$E,$D8,[1]DB!$N:$N,$C8)</f>
        <v>0</v>
      </c>
      <c r="BD8" s="55">
        <f>+SUMIFS([1]DB!BS:BS,[1]DB!$W:$W,"Trading",[1]DB!$E:$E,$D8,[1]DB!$N:$N,$C8)</f>
        <v>0</v>
      </c>
      <c r="BE8" s="87">
        <f>+SUMIFS([1]DB!BT:BT,[1]DB!$W:$W,"Trading",[1]DB!$E:$E,$D8,[1]DB!$N:$N,$C8)</f>
        <v>0</v>
      </c>
      <c r="BF8" s="25">
        <f>+SUMIFS([1]DB!BU:BU,[1]DB!$W:$W,"Trading",[1]DB!$E:$E,$D8,[1]DB!$N:$N,$C8)</f>
        <v>0</v>
      </c>
      <c r="BG8" s="25">
        <f>+SUMIFS([1]DB!BV:BV,[1]DB!$W:$W,"Trading",[1]DB!$E:$E,$D8,[1]DB!$N:$N,$C8)</f>
        <v>0</v>
      </c>
      <c r="BH8" s="25">
        <f>+SUMIFS([1]DB!BW:BW,[1]DB!$W:$W,"Trading",[1]DB!$E:$E,$D8,[1]DB!$N:$N,$C8)</f>
        <v>0</v>
      </c>
      <c r="BI8" s="25">
        <f>+SUMIFS([1]DB!BX:BX,[1]DB!$W:$W,"Trading",[1]DB!$E:$E,$D8,[1]DB!$N:$N,$C8)</f>
        <v>0</v>
      </c>
      <c r="BJ8" s="25">
        <f>+SUMIFS([1]DB!BY:BY,[1]DB!$W:$W,"Trading",[1]DB!$E:$E,$D8,[1]DB!$N:$N,$C8)</f>
        <v>0</v>
      </c>
      <c r="BK8" s="25">
        <f>+SUMIFS([1]DB!BZ:BZ,[1]DB!$W:$W,"Trading",[1]DB!$E:$E,$D8,[1]DB!$N:$N,$C8)</f>
        <v>0</v>
      </c>
      <c r="BL8" s="25">
        <f>+SUMIFS([1]DB!CA:CA,[1]DB!$W:$W,"Trading",[1]DB!$E:$E,$D8,[1]DB!$N:$N,$C8)</f>
        <v>0</v>
      </c>
      <c r="BM8" s="25">
        <f>+SUMIFS([1]DB!CB:CB,[1]DB!$W:$W,"Trading",[1]DB!$E:$E,$D8,[1]DB!$N:$N,$C8)</f>
        <v>0</v>
      </c>
      <c r="BN8" s="25">
        <f>+SUMIFS([1]DB!CC:CC,[1]DB!$W:$W,"Trading",[1]DB!$E:$E,$D8,[1]DB!$N:$N,$C8)</f>
        <v>0</v>
      </c>
      <c r="BO8" s="25">
        <f>+SUMIFS([1]DB!CD:CD,[1]DB!$W:$W,"Trading",[1]DB!$E:$E,$D8,[1]DB!$N:$N,$C8)</f>
        <v>0</v>
      </c>
      <c r="BP8" s="31">
        <f>+SUMIFS([1]DB!CE:CE,[1]DB!$W:$W,"Trading",[1]DB!$E:$E,$D8,[1]DB!$N:$N,$C8)</f>
        <v>0</v>
      </c>
    </row>
    <row r="9" spans="2:70" hidden="1" outlineLevel="1" x14ac:dyDescent="0.25">
      <c r="B9" s="14" t="s">
        <v>5</v>
      </c>
      <c r="C9" s="109" t="s">
        <v>50</v>
      </c>
      <c r="D9" s="109" t="s">
        <v>57</v>
      </c>
      <c r="E9" s="7">
        <f>+SUMIFS([1]DB!X:X,[1]DB!$W:$W,"Trading",[1]DB!$E:$E,$D9,[1]DB!$N:$N,$C9)</f>
        <v>0</v>
      </c>
      <c r="F9" s="7">
        <f>+SUMIFS([1]DB!Y:Y,[1]DB!$W:$W,"Trading",[1]DB!$E:$E,$D9,[1]DB!$N:$N,$C9)</f>
        <v>0</v>
      </c>
      <c r="G9" s="7">
        <f>+SUMIFS([1]DB!Z:Z,[1]DB!$W:$W,"Trading",[1]DB!$E:$E,$D9,[1]DB!$N:$N,$C9)</f>
        <v>0</v>
      </c>
      <c r="H9" s="7">
        <f>+SUMIFS([1]DB!AA:AA,[1]DB!$W:$W,"Trading",[1]DB!$E:$E,$D9,[1]DB!$N:$N,$C9)</f>
        <v>0</v>
      </c>
      <c r="I9" s="7">
        <f>+SUMIFS([1]DB!AB:AB,[1]DB!$W:$W,"Trading",[1]DB!$E:$E,$D9,[1]DB!$N:$N,$C9)</f>
        <v>0</v>
      </c>
      <c r="J9" s="7">
        <f>+SUMIFS([1]DB!AC:AC,[1]DB!$W:$W,"Trading",[1]DB!$E:$E,$D9,[1]DB!$N:$N,$C9)</f>
        <v>0</v>
      </c>
      <c r="K9" s="7">
        <f>+SUMIFS([1]DB!AD:AD,[1]DB!$W:$W,"Trading",[1]DB!$E:$E,$D9,[1]DB!$N:$N,$C9)</f>
        <v>0</v>
      </c>
      <c r="L9" s="7">
        <f>+SUMIFS([1]DB!AE:AE,[1]DB!$W:$W,"Trading",[1]DB!$E:$E,$D9,[1]DB!$N:$N,$C9)</f>
        <v>0</v>
      </c>
      <c r="M9" s="7">
        <f>+SUMIFS([1]DB!AF:AF,[1]DB!$W:$W,"Trading",[1]DB!$E:$E,$D9,[1]DB!$N:$N,$C9)</f>
        <v>0</v>
      </c>
      <c r="N9" s="7">
        <f>+SUMIFS([1]DB!AG:AG,[1]DB!$W:$W,"Trading",[1]DB!$E:$E,$D9,[1]DB!$N:$N,$C9)</f>
        <v>0</v>
      </c>
      <c r="O9" s="7">
        <f>+SUMIFS([1]DB!AH:AH,[1]DB!$W:$W,"Trading",[1]DB!$E:$E,$D9,[1]DB!$N:$N,$C9)</f>
        <v>0</v>
      </c>
      <c r="P9" s="57">
        <f>+SUMIFS([1]DB!AI:AI,[1]DB!$W:$W,"Trading",[1]DB!$E:$E,$D9,[1]DB!$N:$N,$C9)</f>
        <v>0</v>
      </c>
      <c r="Q9" s="75">
        <f t="shared" si="4"/>
        <v>0</v>
      </c>
      <c r="R9" s="75">
        <f t="shared" si="5"/>
        <v>0</v>
      </c>
      <c r="S9" s="75">
        <f t="shared" si="6"/>
        <v>0</v>
      </c>
      <c r="T9" s="54">
        <f t="shared" si="7"/>
        <v>0</v>
      </c>
      <c r="U9" s="7">
        <f>+SUMIFS([1]DB!AJ:AJ,[1]DB!$W:$W,"Trading",[1]DB!$E:$E,$D9,[1]DB!$N:$N,$C9)</f>
        <v>0</v>
      </c>
      <c r="V9" s="7">
        <f>+SUMIFS([1]DB!AK:AK,[1]DB!$W:$W,"Trading",[1]DB!$E:$E,$D9,[1]DB!$N:$N,$C9)</f>
        <v>0</v>
      </c>
      <c r="W9" s="7">
        <f>+SUMIFS([1]DB!AL:AL,[1]DB!$W:$W,"Trading",[1]DB!$E:$E,$D9,[1]DB!$N:$N,$C9)</f>
        <v>0</v>
      </c>
      <c r="X9" s="7">
        <f>+SUMIFS([1]DB!AM:AM,[1]DB!$W:$W,"Trading",[1]DB!$E:$E,$D9,[1]DB!$N:$N,$C9)</f>
        <v>0</v>
      </c>
      <c r="Y9" s="7">
        <f>+SUMIFS([1]DB!AN:AN,[1]DB!$W:$W,"Trading",[1]DB!$E:$E,$D9,[1]DB!$N:$N,$C9)</f>
        <v>0</v>
      </c>
      <c r="Z9" s="7">
        <f>+SUMIFS([1]DB!AO:AO,[1]DB!$W:$W,"Trading",[1]DB!$E:$E,$D9,[1]DB!$N:$N,$C9)</f>
        <v>0</v>
      </c>
      <c r="AA9" s="7">
        <f>+SUMIFS([1]DB!AP:AP,[1]DB!$W:$W,"Trading",[1]DB!$E:$E,$D9,[1]DB!$N:$N,$C9)</f>
        <v>0</v>
      </c>
      <c r="AB9" s="7">
        <f>+SUMIFS([1]DB!AQ:AQ,[1]DB!$W:$W,"Trading",[1]DB!$E:$E,$D9,[1]DB!$N:$N,$C9)</f>
        <v>0</v>
      </c>
      <c r="AC9" s="7">
        <f>+SUMIFS([1]DB!AR:AR,[1]DB!$W:$W,"Trading",[1]DB!$E:$E,$D9,[1]DB!$N:$N,$C9)</f>
        <v>0</v>
      </c>
      <c r="AD9" s="7">
        <f>+SUMIFS([1]DB!AS:AS,[1]DB!$W:$W,"Trading",[1]DB!$E:$E,$D9,[1]DB!$N:$N,$C9)</f>
        <v>0</v>
      </c>
      <c r="AE9" s="7">
        <f>+SUMIFS([1]DB!AT:AT,[1]DB!$W:$W,"Trading",[1]DB!$E:$E,$D9,[1]DB!$N:$N,$C9)</f>
        <v>0</v>
      </c>
      <c r="AF9" s="57">
        <f>+SUMIFS([1]DB!AU:AU,[1]DB!$W:$W,"Trading",[1]DB!$E:$E,$D9,[1]DB!$N:$N,$C9)</f>
        <v>0</v>
      </c>
      <c r="AG9" s="88">
        <f>+SUMIFS([1]DB!AV:AV,[1]DB!$W:$W,"Trading",[1]DB!$E:$E,$D9,[1]DB!$N:$N,$C9)</f>
        <v>0</v>
      </c>
      <c r="AH9" s="7">
        <f>+SUMIFS([1]DB!AW:AW,[1]DB!$W:$W,"Trading",[1]DB!$E:$E,$D9,[1]DB!$N:$N,$C9)</f>
        <v>0</v>
      </c>
      <c r="AI9" s="7">
        <f>+SUMIFS([1]DB!AX:AX,[1]DB!$W:$W,"Trading",[1]DB!$E:$E,$D9,[1]DB!$N:$N,$C9)</f>
        <v>0</v>
      </c>
      <c r="AJ9" s="7">
        <f>+SUMIFS([1]DB!AY:AY,[1]DB!$W:$W,"Trading",[1]DB!$E:$E,$D9,[1]DB!$N:$N,$C9)</f>
        <v>0</v>
      </c>
      <c r="AK9" s="7">
        <f>+SUMIFS([1]DB!AZ:AZ,[1]DB!$W:$W,"Trading",[1]DB!$E:$E,$D9,[1]DB!$N:$N,$C9)</f>
        <v>0</v>
      </c>
      <c r="AL9" s="7">
        <f>+SUMIFS([1]DB!BA:BA,[1]DB!$W:$W,"Trading",[1]DB!$E:$E,$D9,[1]DB!$N:$N,$C9)</f>
        <v>0</v>
      </c>
      <c r="AM9" s="7">
        <f>+SUMIFS([1]DB!BB:BB,[1]DB!$W:$W,"Trading",[1]DB!$E:$E,$D9,[1]DB!$N:$N,$C9)</f>
        <v>0</v>
      </c>
      <c r="AN9" s="7">
        <f>+SUMIFS([1]DB!BC:BC,[1]DB!$W:$W,"Trading",[1]DB!$E:$E,$D9,[1]DB!$N:$N,$C9)</f>
        <v>0</v>
      </c>
      <c r="AO9" s="7">
        <f>+SUMIFS([1]DB!BD:BD,[1]DB!$W:$W,"Trading",[1]DB!$E:$E,$D9,[1]DB!$N:$N,$C9)</f>
        <v>0</v>
      </c>
      <c r="AP9" s="7">
        <f>+SUMIFS([1]DB!BE:BE,[1]DB!$W:$W,"Trading",[1]DB!$E:$E,$D9,[1]DB!$N:$N,$C9)</f>
        <v>0</v>
      </c>
      <c r="AQ9" s="7">
        <f>+SUMIFS([1]DB!BF:BF,[1]DB!$W:$W,"Trading",[1]DB!$E:$E,$D9,[1]DB!$N:$N,$C9)</f>
        <v>0</v>
      </c>
      <c r="AR9" s="57">
        <f>+SUMIFS([1]DB!BG:BG,[1]DB!$W:$W,"Trading",[1]DB!$E:$E,$D9,[1]DB!$N:$N,$C9)</f>
        <v>0</v>
      </c>
      <c r="AS9" s="88">
        <f>+SUMIFS([1]DB!BH:BH,[1]DB!$W:$W,"Trading",[1]DB!$E:$E,$D9,[1]DB!$N:$N,$C9)</f>
        <v>0</v>
      </c>
      <c r="AT9" s="7">
        <f>+SUMIFS([1]DB!BI:BI,[1]DB!$W:$W,"Trading",[1]DB!$E:$E,$D9,[1]DB!$N:$N,$C9)</f>
        <v>0</v>
      </c>
      <c r="AU9" s="7">
        <f>+SUMIFS([1]DB!BJ:BJ,[1]DB!$W:$W,"Trading",[1]DB!$E:$E,$D9,[1]DB!$N:$N,$C9)</f>
        <v>0</v>
      </c>
      <c r="AV9" s="7">
        <f>+SUMIFS([1]DB!BK:BK,[1]DB!$W:$W,"Trading",[1]DB!$E:$E,$D9,[1]DB!$N:$N,$C9)</f>
        <v>0</v>
      </c>
      <c r="AW9" s="7">
        <f>+SUMIFS([1]DB!BL:BL,[1]DB!$W:$W,"Trading",[1]DB!$E:$E,$D9,[1]DB!$N:$N,$C9)</f>
        <v>0</v>
      </c>
      <c r="AX9" s="7">
        <f>+SUMIFS([1]DB!BM:BM,[1]DB!$W:$W,"Trading",[1]DB!$E:$E,$D9,[1]DB!$N:$N,$C9)</f>
        <v>0</v>
      </c>
      <c r="AY9" s="7">
        <f>+SUMIFS([1]DB!BN:BN,[1]DB!$W:$W,"Trading",[1]DB!$E:$E,$D9,[1]DB!$N:$N,$C9)</f>
        <v>0</v>
      </c>
      <c r="AZ9" s="7">
        <f>+SUMIFS([1]DB!BO:BO,[1]DB!$W:$W,"Trading",[1]DB!$E:$E,$D9,[1]DB!$N:$N,$C9)</f>
        <v>0</v>
      </c>
      <c r="BA9" s="7">
        <f>+SUMIFS([1]DB!BP:BP,[1]DB!$W:$W,"Trading",[1]DB!$E:$E,$D9,[1]DB!$N:$N,$C9)</f>
        <v>0</v>
      </c>
      <c r="BB9" s="7">
        <f>+SUMIFS([1]DB!BQ:BQ,[1]DB!$W:$W,"Trading",[1]DB!$E:$E,$D9,[1]DB!$N:$N,$C9)</f>
        <v>0</v>
      </c>
      <c r="BC9" s="7">
        <f>+SUMIFS([1]DB!BR:BR,[1]DB!$W:$W,"Trading",[1]DB!$E:$E,$D9,[1]DB!$N:$N,$C9)</f>
        <v>0</v>
      </c>
      <c r="BD9" s="57">
        <f>+SUMIFS([1]DB!BS:BS,[1]DB!$W:$W,"Trading",[1]DB!$E:$E,$D9,[1]DB!$N:$N,$C9)</f>
        <v>0</v>
      </c>
      <c r="BE9" s="88">
        <f>+SUMIFS([1]DB!BT:BT,[1]DB!$W:$W,"Trading",[1]DB!$E:$E,$D9,[1]DB!$N:$N,$C9)</f>
        <v>0</v>
      </c>
      <c r="BF9" s="7">
        <f>+SUMIFS([1]DB!BU:BU,[1]DB!$W:$W,"Trading",[1]DB!$E:$E,$D9,[1]DB!$N:$N,$C9)</f>
        <v>0</v>
      </c>
      <c r="BG9" s="7">
        <f>+SUMIFS([1]DB!BV:BV,[1]DB!$W:$W,"Trading",[1]DB!$E:$E,$D9,[1]DB!$N:$N,$C9)</f>
        <v>0</v>
      </c>
      <c r="BH9" s="7">
        <f>+SUMIFS([1]DB!BW:BW,[1]DB!$W:$W,"Trading",[1]DB!$E:$E,$D9,[1]DB!$N:$N,$C9)</f>
        <v>0</v>
      </c>
      <c r="BI9" s="7">
        <f>+SUMIFS([1]DB!BX:BX,[1]DB!$W:$W,"Trading",[1]DB!$E:$E,$D9,[1]DB!$N:$N,$C9)</f>
        <v>0</v>
      </c>
      <c r="BJ9" s="7">
        <f>+SUMIFS([1]DB!BY:BY,[1]DB!$W:$W,"Trading",[1]DB!$E:$E,$D9,[1]DB!$N:$N,$C9)</f>
        <v>0</v>
      </c>
      <c r="BK9" s="7">
        <f>+SUMIFS([1]DB!BZ:BZ,[1]DB!$W:$W,"Trading",[1]DB!$E:$E,$D9,[1]DB!$N:$N,$C9)</f>
        <v>0</v>
      </c>
      <c r="BL9" s="7">
        <f>+SUMIFS([1]DB!CA:CA,[1]DB!$W:$W,"Trading",[1]DB!$E:$E,$D9,[1]DB!$N:$N,$C9)</f>
        <v>0</v>
      </c>
      <c r="BM9" s="7">
        <f>+SUMIFS([1]DB!CB:CB,[1]DB!$W:$W,"Trading",[1]DB!$E:$E,$D9,[1]DB!$N:$N,$C9)</f>
        <v>0</v>
      </c>
      <c r="BN9" s="7">
        <f>+SUMIFS([1]DB!CC:CC,[1]DB!$W:$W,"Trading",[1]DB!$E:$E,$D9,[1]DB!$N:$N,$C9)</f>
        <v>0</v>
      </c>
      <c r="BO9" s="7">
        <f>+SUMIFS([1]DB!CD:CD,[1]DB!$W:$W,"Trading",[1]DB!$E:$E,$D9,[1]DB!$N:$N,$C9)</f>
        <v>0</v>
      </c>
      <c r="BP9" s="32">
        <f>+SUMIFS([1]DB!CE:CE,[1]DB!$W:$W,"Trading",[1]DB!$E:$E,$D9,[1]DB!$N:$N,$C9)</f>
        <v>0</v>
      </c>
    </row>
    <row r="10" spans="2:70" hidden="1" outlineLevel="1" x14ac:dyDescent="0.25">
      <c r="B10" s="13" t="s">
        <v>6</v>
      </c>
      <c r="C10" s="110" t="s">
        <v>50</v>
      </c>
      <c r="D10" s="110" t="s">
        <v>58</v>
      </c>
      <c r="E10" s="25">
        <f>+SUMIFS([1]DB!X:X,[1]DB!$W:$W,"Trading",[1]DB!$E:$E,$D10,[1]DB!$N:$N,$C10)</f>
        <v>0</v>
      </c>
      <c r="F10" s="25">
        <f>+SUMIFS([1]DB!Y:Y,[1]DB!$W:$W,"Trading",[1]DB!$E:$E,$D10,[1]DB!$N:$N,$C10)</f>
        <v>0</v>
      </c>
      <c r="G10" s="25">
        <f>+SUMIFS([1]DB!Z:Z,[1]DB!$W:$W,"Trading",[1]DB!$E:$E,$D10,[1]DB!$N:$N,$C10)</f>
        <v>0</v>
      </c>
      <c r="H10" s="25">
        <f>+SUMIFS([1]DB!AA:AA,[1]DB!$W:$W,"Trading",[1]DB!$E:$E,$D10,[1]DB!$N:$N,$C10)</f>
        <v>0</v>
      </c>
      <c r="I10" s="25">
        <f>+SUMIFS([1]DB!AB:AB,[1]DB!$W:$W,"Trading",[1]DB!$E:$E,$D10,[1]DB!$N:$N,$C10)</f>
        <v>0</v>
      </c>
      <c r="J10" s="25">
        <f>+SUMIFS([1]DB!AC:AC,[1]DB!$W:$W,"Trading",[1]DB!$E:$E,$D10,[1]DB!$N:$N,$C10)</f>
        <v>0</v>
      </c>
      <c r="K10" s="25">
        <f>+SUMIFS([1]DB!AD:AD,[1]DB!$W:$W,"Trading",[1]DB!$E:$E,$D10,[1]DB!$N:$N,$C10)</f>
        <v>0</v>
      </c>
      <c r="L10" s="25">
        <f>+SUMIFS([1]DB!AE:AE,[1]DB!$W:$W,"Trading",[1]DB!$E:$E,$D10,[1]DB!$N:$N,$C10)</f>
        <v>0</v>
      </c>
      <c r="M10" s="25">
        <f>+SUMIFS([1]DB!AF:AF,[1]DB!$W:$W,"Trading",[1]DB!$E:$E,$D10,[1]DB!$N:$N,$C10)</f>
        <v>0</v>
      </c>
      <c r="N10" s="25">
        <f>+SUMIFS([1]DB!AG:AG,[1]DB!$W:$W,"Trading",[1]DB!$E:$E,$D10,[1]DB!$N:$N,$C10)</f>
        <v>0</v>
      </c>
      <c r="O10" s="25">
        <f>+SUMIFS([1]DB!AH:AH,[1]DB!$W:$W,"Trading",[1]DB!$E:$E,$D10,[1]DB!$N:$N,$C10)</f>
        <v>0</v>
      </c>
      <c r="P10" s="55">
        <f>+SUMIFS([1]DB!AI:AI,[1]DB!$W:$W,"Trading",[1]DB!$E:$E,$D10,[1]DB!$N:$N,$C10)</f>
        <v>0</v>
      </c>
      <c r="Q10" s="76">
        <f t="shared" si="4"/>
        <v>0</v>
      </c>
      <c r="R10" s="76">
        <f t="shared" si="5"/>
        <v>0</v>
      </c>
      <c r="S10" s="76">
        <f t="shared" si="6"/>
        <v>0</v>
      </c>
      <c r="T10" s="56">
        <f t="shared" si="7"/>
        <v>0</v>
      </c>
      <c r="U10" s="25">
        <f>+SUMIFS([1]DB!AJ:AJ,[1]DB!$W:$W,"Trading",[1]DB!$E:$E,$D10,[1]DB!$N:$N,$C10)</f>
        <v>0</v>
      </c>
      <c r="V10" s="25">
        <f>+SUMIFS([1]DB!AK:AK,[1]DB!$W:$W,"Trading",[1]DB!$E:$E,$D10,[1]DB!$N:$N,$C10)</f>
        <v>0</v>
      </c>
      <c r="W10" s="25">
        <f>+SUMIFS([1]DB!AL:AL,[1]DB!$W:$W,"Trading",[1]DB!$E:$E,$D10,[1]DB!$N:$N,$C10)</f>
        <v>0</v>
      </c>
      <c r="X10" s="25">
        <f>+SUMIFS([1]DB!AM:AM,[1]DB!$W:$W,"Trading",[1]DB!$E:$E,$D10,[1]DB!$N:$N,$C10)</f>
        <v>0</v>
      </c>
      <c r="Y10" s="25">
        <f>+SUMIFS([1]DB!AN:AN,[1]DB!$W:$W,"Trading",[1]DB!$E:$E,$D10,[1]DB!$N:$N,$C10)</f>
        <v>0</v>
      </c>
      <c r="Z10" s="25">
        <f>+SUMIFS([1]DB!AO:AO,[1]DB!$W:$W,"Trading",[1]DB!$E:$E,$D10,[1]DB!$N:$N,$C10)</f>
        <v>0</v>
      </c>
      <c r="AA10" s="25">
        <f>+SUMIFS([1]DB!AP:AP,[1]DB!$W:$W,"Trading",[1]DB!$E:$E,$D10,[1]DB!$N:$N,$C10)</f>
        <v>0</v>
      </c>
      <c r="AB10" s="25">
        <f>+SUMIFS([1]DB!AQ:AQ,[1]DB!$W:$W,"Trading",[1]DB!$E:$E,$D10,[1]DB!$N:$N,$C10)</f>
        <v>0</v>
      </c>
      <c r="AC10" s="25">
        <f>+SUMIFS([1]DB!AR:AR,[1]DB!$W:$W,"Trading",[1]DB!$E:$E,$D10,[1]DB!$N:$N,$C10)</f>
        <v>0</v>
      </c>
      <c r="AD10" s="25">
        <f>+SUMIFS([1]DB!AS:AS,[1]DB!$W:$W,"Trading",[1]DB!$E:$E,$D10,[1]DB!$N:$N,$C10)</f>
        <v>0</v>
      </c>
      <c r="AE10" s="25">
        <f>+SUMIFS([1]DB!AT:AT,[1]DB!$W:$W,"Trading",[1]DB!$E:$E,$D10,[1]DB!$N:$N,$C10)</f>
        <v>0</v>
      </c>
      <c r="AF10" s="55">
        <f>+SUMIFS([1]DB!AU:AU,[1]DB!$W:$W,"Trading",[1]DB!$E:$E,$D10,[1]DB!$N:$N,$C10)</f>
        <v>0</v>
      </c>
      <c r="AG10" s="87">
        <f>+SUMIFS([1]DB!AV:AV,[1]DB!$W:$W,"Trading",[1]DB!$E:$E,$D10,[1]DB!$N:$N,$C10)</f>
        <v>0</v>
      </c>
      <c r="AH10" s="25">
        <f>+SUMIFS([1]DB!AW:AW,[1]DB!$W:$W,"Trading",[1]DB!$E:$E,$D10,[1]DB!$N:$N,$C10)</f>
        <v>0</v>
      </c>
      <c r="AI10" s="25">
        <f>+SUMIFS([1]DB!AX:AX,[1]DB!$W:$W,"Trading",[1]DB!$E:$E,$D10,[1]DB!$N:$N,$C10)</f>
        <v>0</v>
      </c>
      <c r="AJ10" s="25">
        <f>+SUMIFS([1]DB!AY:AY,[1]DB!$W:$W,"Trading",[1]DB!$E:$E,$D10,[1]DB!$N:$N,$C10)</f>
        <v>0</v>
      </c>
      <c r="AK10" s="25">
        <f>+SUMIFS([1]DB!AZ:AZ,[1]DB!$W:$W,"Trading",[1]DB!$E:$E,$D10,[1]DB!$N:$N,$C10)</f>
        <v>0</v>
      </c>
      <c r="AL10" s="25">
        <f>+SUMIFS([1]DB!BA:BA,[1]DB!$W:$W,"Trading",[1]DB!$E:$E,$D10,[1]DB!$N:$N,$C10)</f>
        <v>0</v>
      </c>
      <c r="AM10" s="25">
        <f>+SUMIFS([1]DB!BB:BB,[1]DB!$W:$W,"Trading",[1]DB!$E:$E,$D10,[1]DB!$N:$N,$C10)</f>
        <v>0</v>
      </c>
      <c r="AN10" s="25">
        <f>+SUMIFS([1]DB!BC:BC,[1]DB!$W:$W,"Trading",[1]DB!$E:$E,$D10,[1]DB!$N:$N,$C10)</f>
        <v>0</v>
      </c>
      <c r="AO10" s="25">
        <f>+SUMIFS([1]DB!BD:BD,[1]DB!$W:$W,"Trading",[1]DB!$E:$E,$D10,[1]DB!$N:$N,$C10)</f>
        <v>0</v>
      </c>
      <c r="AP10" s="25">
        <f>+SUMIFS([1]DB!BE:BE,[1]DB!$W:$W,"Trading",[1]DB!$E:$E,$D10,[1]DB!$N:$N,$C10)</f>
        <v>0</v>
      </c>
      <c r="AQ10" s="25">
        <f>+SUMIFS([1]DB!BF:BF,[1]DB!$W:$W,"Trading",[1]DB!$E:$E,$D10,[1]DB!$N:$N,$C10)</f>
        <v>0</v>
      </c>
      <c r="AR10" s="55">
        <f>+SUMIFS([1]DB!BG:BG,[1]DB!$W:$W,"Trading",[1]DB!$E:$E,$D10,[1]DB!$N:$N,$C10)</f>
        <v>0</v>
      </c>
      <c r="AS10" s="87">
        <f>+SUMIFS([1]DB!BH:BH,[1]DB!$W:$W,"Trading",[1]DB!$E:$E,$D10,[1]DB!$N:$N,$C10)</f>
        <v>0</v>
      </c>
      <c r="AT10" s="25">
        <f>+SUMIFS([1]DB!BI:BI,[1]DB!$W:$W,"Trading",[1]DB!$E:$E,$D10,[1]DB!$N:$N,$C10)</f>
        <v>0</v>
      </c>
      <c r="AU10" s="25">
        <f>+SUMIFS([1]DB!BJ:BJ,[1]DB!$W:$W,"Trading",[1]DB!$E:$E,$D10,[1]DB!$N:$N,$C10)</f>
        <v>0</v>
      </c>
      <c r="AV10" s="25">
        <f>+SUMIFS([1]DB!BK:BK,[1]DB!$W:$W,"Trading",[1]DB!$E:$E,$D10,[1]DB!$N:$N,$C10)</f>
        <v>0</v>
      </c>
      <c r="AW10" s="25">
        <f>+SUMIFS([1]DB!BL:BL,[1]DB!$W:$W,"Trading",[1]DB!$E:$E,$D10,[1]DB!$N:$N,$C10)</f>
        <v>0</v>
      </c>
      <c r="AX10" s="25">
        <f>+SUMIFS([1]DB!BM:BM,[1]DB!$W:$W,"Trading",[1]DB!$E:$E,$D10,[1]DB!$N:$N,$C10)</f>
        <v>0</v>
      </c>
      <c r="AY10" s="25">
        <f>+SUMIFS([1]DB!BN:BN,[1]DB!$W:$W,"Trading",[1]DB!$E:$E,$D10,[1]DB!$N:$N,$C10)</f>
        <v>0</v>
      </c>
      <c r="AZ10" s="25">
        <f>+SUMIFS([1]DB!BO:BO,[1]DB!$W:$W,"Trading",[1]DB!$E:$E,$D10,[1]DB!$N:$N,$C10)</f>
        <v>0</v>
      </c>
      <c r="BA10" s="25">
        <f>+SUMIFS([1]DB!BP:BP,[1]DB!$W:$W,"Trading",[1]DB!$E:$E,$D10,[1]DB!$N:$N,$C10)</f>
        <v>0</v>
      </c>
      <c r="BB10" s="25">
        <f>+SUMIFS([1]DB!BQ:BQ,[1]DB!$W:$W,"Trading",[1]DB!$E:$E,$D10,[1]DB!$N:$N,$C10)</f>
        <v>0</v>
      </c>
      <c r="BC10" s="25">
        <f>+SUMIFS([1]DB!BR:BR,[1]DB!$W:$W,"Trading",[1]DB!$E:$E,$D10,[1]DB!$N:$N,$C10)</f>
        <v>0</v>
      </c>
      <c r="BD10" s="55">
        <f>+SUMIFS([1]DB!BS:BS,[1]DB!$W:$W,"Trading",[1]DB!$E:$E,$D10,[1]DB!$N:$N,$C10)</f>
        <v>0</v>
      </c>
      <c r="BE10" s="87">
        <f>+SUMIFS([1]DB!BT:BT,[1]DB!$W:$W,"Trading",[1]DB!$E:$E,$D10,[1]DB!$N:$N,$C10)</f>
        <v>0</v>
      </c>
      <c r="BF10" s="25">
        <f>+SUMIFS([1]DB!BU:BU,[1]DB!$W:$W,"Trading",[1]DB!$E:$E,$D10,[1]DB!$N:$N,$C10)</f>
        <v>0</v>
      </c>
      <c r="BG10" s="25">
        <f>+SUMIFS([1]DB!BV:BV,[1]DB!$W:$W,"Trading",[1]DB!$E:$E,$D10,[1]DB!$N:$N,$C10)</f>
        <v>0</v>
      </c>
      <c r="BH10" s="25">
        <f>+SUMIFS([1]DB!BW:BW,[1]DB!$W:$W,"Trading",[1]DB!$E:$E,$D10,[1]DB!$N:$N,$C10)</f>
        <v>0</v>
      </c>
      <c r="BI10" s="25">
        <f>+SUMIFS([1]DB!BX:BX,[1]DB!$W:$W,"Trading",[1]DB!$E:$E,$D10,[1]DB!$N:$N,$C10)</f>
        <v>0</v>
      </c>
      <c r="BJ10" s="25">
        <f>+SUMIFS([1]DB!BY:BY,[1]DB!$W:$W,"Trading",[1]DB!$E:$E,$D10,[1]DB!$N:$N,$C10)</f>
        <v>0</v>
      </c>
      <c r="BK10" s="25">
        <f>+SUMIFS([1]DB!BZ:BZ,[1]DB!$W:$W,"Trading",[1]DB!$E:$E,$D10,[1]DB!$N:$N,$C10)</f>
        <v>0</v>
      </c>
      <c r="BL10" s="25">
        <f>+SUMIFS([1]DB!CA:CA,[1]DB!$W:$W,"Trading",[1]DB!$E:$E,$D10,[1]DB!$N:$N,$C10)</f>
        <v>0</v>
      </c>
      <c r="BM10" s="25">
        <f>+SUMIFS([1]DB!CB:CB,[1]DB!$W:$W,"Trading",[1]DB!$E:$E,$D10,[1]DB!$N:$N,$C10)</f>
        <v>0</v>
      </c>
      <c r="BN10" s="25">
        <f>+SUMIFS([1]DB!CC:CC,[1]DB!$W:$W,"Trading",[1]DB!$E:$E,$D10,[1]DB!$N:$N,$C10)</f>
        <v>0</v>
      </c>
      <c r="BO10" s="25">
        <f>+SUMIFS([1]DB!CD:CD,[1]DB!$W:$W,"Trading",[1]DB!$E:$E,$D10,[1]DB!$N:$N,$C10)</f>
        <v>0</v>
      </c>
      <c r="BP10" s="31">
        <f>+SUMIFS([1]DB!CE:CE,[1]DB!$W:$W,"Trading",[1]DB!$E:$E,$D10,[1]DB!$N:$N,$C10)</f>
        <v>0</v>
      </c>
    </row>
    <row r="11" spans="2:70" hidden="1" outlineLevel="1" x14ac:dyDescent="0.25">
      <c r="B11" s="14" t="s">
        <v>7</v>
      </c>
      <c r="C11" s="109" t="s">
        <v>51</v>
      </c>
      <c r="D11" s="109" t="s">
        <v>57</v>
      </c>
      <c r="E11" s="7">
        <f>+SUMIFS([1]DB!X:X,[1]DB!$W:$W,"Trading",[1]DB!$E:$E,$D11,[1]DB!$N:$N,$C11)</f>
        <v>0</v>
      </c>
      <c r="F11" s="7">
        <f>+SUMIFS([1]DB!Y:Y,[1]DB!$W:$W,"Trading",[1]DB!$E:$E,$D11,[1]DB!$N:$N,$C11)</f>
        <v>0</v>
      </c>
      <c r="G11" s="7">
        <f>+SUMIFS([1]DB!Z:Z,[1]DB!$W:$W,"Trading",[1]DB!$E:$E,$D11,[1]DB!$N:$N,$C11)</f>
        <v>0</v>
      </c>
      <c r="H11" s="7">
        <f>+SUMIFS([1]DB!AA:AA,[1]DB!$W:$W,"Trading",[1]DB!$E:$E,$D11,[1]DB!$N:$N,$C11)</f>
        <v>0</v>
      </c>
      <c r="I11" s="7">
        <f>+SUMIFS([1]DB!AB:AB,[1]DB!$W:$W,"Trading",[1]DB!$E:$E,$D11,[1]DB!$N:$N,$C11)</f>
        <v>0</v>
      </c>
      <c r="J11" s="7">
        <f>+SUMIFS([1]DB!AC:AC,[1]DB!$W:$W,"Trading",[1]DB!$E:$E,$D11,[1]DB!$N:$N,$C11)</f>
        <v>0</v>
      </c>
      <c r="K11" s="7">
        <f>+SUMIFS([1]DB!AD:AD,[1]DB!$W:$W,"Trading",[1]DB!$E:$E,$D11,[1]DB!$N:$N,$C11)</f>
        <v>0</v>
      </c>
      <c r="L11" s="7">
        <f>+SUMIFS([1]DB!AE:AE,[1]DB!$W:$W,"Trading",[1]DB!$E:$E,$D11,[1]DB!$N:$N,$C11)</f>
        <v>0</v>
      </c>
      <c r="M11" s="7">
        <f>+SUMIFS([1]DB!AF:AF,[1]DB!$W:$W,"Trading",[1]DB!$E:$E,$D11,[1]DB!$N:$N,$C11)</f>
        <v>0</v>
      </c>
      <c r="N11" s="7">
        <f>+SUMIFS([1]DB!AG:AG,[1]DB!$W:$W,"Trading",[1]DB!$E:$E,$D11,[1]DB!$N:$N,$C11)</f>
        <v>0</v>
      </c>
      <c r="O11" s="7">
        <f>+SUMIFS([1]DB!AH:AH,[1]DB!$W:$W,"Trading",[1]DB!$E:$E,$D11,[1]DB!$N:$N,$C11)</f>
        <v>0</v>
      </c>
      <c r="P11" s="57">
        <f>+SUMIFS([1]DB!AI:AI,[1]DB!$W:$W,"Trading",[1]DB!$E:$E,$D11,[1]DB!$N:$N,$C11)</f>
        <v>0</v>
      </c>
      <c r="Q11" s="75">
        <f t="shared" si="4"/>
        <v>0</v>
      </c>
      <c r="R11" s="75">
        <f t="shared" si="5"/>
        <v>0</v>
      </c>
      <c r="S11" s="75">
        <f t="shared" si="6"/>
        <v>0</v>
      </c>
      <c r="T11" s="54">
        <f t="shared" si="7"/>
        <v>0</v>
      </c>
      <c r="U11" s="7">
        <f>+SUMIFS([1]DB!AJ:AJ,[1]DB!$W:$W,"Trading",[1]DB!$E:$E,$D11,[1]DB!$N:$N,$C11)</f>
        <v>0</v>
      </c>
      <c r="V11" s="7">
        <f>+SUMIFS([1]DB!AK:AK,[1]DB!$W:$W,"Trading",[1]DB!$E:$E,$D11,[1]DB!$N:$N,$C11)</f>
        <v>0</v>
      </c>
      <c r="W11" s="7">
        <f>+SUMIFS([1]DB!AL:AL,[1]DB!$W:$W,"Trading",[1]DB!$E:$E,$D11,[1]DB!$N:$N,$C11)</f>
        <v>0</v>
      </c>
      <c r="X11" s="7">
        <f>+SUMIFS([1]DB!AM:AM,[1]DB!$W:$W,"Trading",[1]DB!$E:$E,$D11,[1]DB!$N:$N,$C11)</f>
        <v>0</v>
      </c>
      <c r="Y11" s="7">
        <f>+SUMIFS([1]DB!AN:AN,[1]DB!$W:$W,"Trading",[1]DB!$E:$E,$D11,[1]DB!$N:$N,$C11)</f>
        <v>0</v>
      </c>
      <c r="Z11" s="7">
        <f>+SUMIFS([1]DB!AO:AO,[1]DB!$W:$W,"Trading",[1]DB!$E:$E,$D11,[1]DB!$N:$N,$C11)</f>
        <v>0</v>
      </c>
      <c r="AA11" s="7">
        <f>+SUMIFS([1]DB!AP:AP,[1]DB!$W:$W,"Trading",[1]DB!$E:$E,$D11,[1]DB!$N:$N,$C11)</f>
        <v>0</v>
      </c>
      <c r="AB11" s="7">
        <f>+SUMIFS([1]DB!AQ:AQ,[1]DB!$W:$W,"Trading",[1]DB!$E:$E,$D11,[1]DB!$N:$N,$C11)</f>
        <v>0</v>
      </c>
      <c r="AC11" s="7">
        <f>+SUMIFS([1]DB!AR:AR,[1]DB!$W:$W,"Trading",[1]DB!$E:$E,$D11,[1]DB!$N:$N,$C11)</f>
        <v>0</v>
      </c>
      <c r="AD11" s="7">
        <f>+SUMIFS([1]DB!AS:AS,[1]DB!$W:$W,"Trading",[1]DB!$E:$E,$D11,[1]DB!$N:$N,$C11)</f>
        <v>0</v>
      </c>
      <c r="AE11" s="7">
        <f>+SUMIFS([1]DB!AT:AT,[1]DB!$W:$W,"Trading",[1]DB!$E:$E,$D11,[1]DB!$N:$N,$C11)</f>
        <v>0</v>
      </c>
      <c r="AF11" s="57">
        <f>+SUMIFS([1]DB!AU:AU,[1]DB!$W:$W,"Trading",[1]DB!$E:$E,$D11,[1]DB!$N:$N,$C11)</f>
        <v>0</v>
      </c>
      <c r="AG11" s="88">
        <f>+SUMIFS([1]DB!AV:AV,[1]DB!$W:$W,"Trading",[1]DB!$E:$E,$D11,[1]DB!$N:$N,$C11)</f>
        <v>0</v>
      </c>
      <c r="AH11" s="7">
        <f>+SUMIFS([1]DB!AW:AW,[1]DB!$W:$W,"Trading",[1]DB!$E:$E,$D11,[1]DB!$N:$N,$C11)</f>
        <v>0</v>
      </c>
      <c r="AI11" s="7">
        <f>+SUMIFS([1]DB!AX:AX,[1]DB!$W:$W,"Trading",[1]DB!$E:$E,$D11,[1]DB!$N:$N,$C11)</f>
        <v>0</v>
      </c>
      <c r="AJ11" s="7">
        <f>+SUMIFS([1]DB!AY:AY,[1]DB!$W:$W,"Trading",[1]DB!$E:$E,$D11,[1]DB!$N:$N,$C11)</f>
        <v>0</v>
      </c>
      <c r="AK11" s="7">
        <f>+SUMIFS([1]DB!AZ:AZ,[1]DB!$W:$W,"Trading",[1]DB!$E:$E,$D11,[1]DB!$N:$N,$C11)</f>
        <v>0</v>
      </c>
      <c r="AL11" s="7">
        <f>+SUMIFS([1]DB!BA:BA,[1]DB!$W:$W,"Trading",[1]DB!$E:$E,$D11,[1]DB!$N:$N,$C11)</f>
        <v>0</v>
      </c>
      <c r="AM11" s="7">
        <f>+SUMIFS([1]DB!BB:BB,[1]DB!$W:$W,"Trading",[1]DB!$E:$E,$D11,[1]DB!$N:$N,$C11)</f>
        <v>0</v>
      </c>
      <c r="AN11" s="7">
        <f>+SUMIFS([1]DB!BC:BC,[1]DB!$W:$W,"Trading",[1]DB!$E:$E,$D11,[1]DB!$N:$N,$C11)</f>
        <v>0</v>
      </c>
      <c r="AO11" s="7">
        <f>+SUMIFS([1]DB!BD:BD,[1]DB!$W:$W,"Trading",[1]DB!$E:$E,$D11,[1]DB!$N:$N,$C11)</f>
        <v>0</v>
      </c>
      <c r="AP11" s="7">
        <f>+SUMIFS([1]DB!BE:BE,[1]DB!$W:$W,"Trading",[1]DB!$E:$E,$D11,[1]DB!$N:$N,$C11)</f>
        <v>0</v>
      </c>
      <c r="AQ11" s="7">
        <f>+SUMIFS([1]DB!BF:BF,[1]DB!$W:$W,"Trading",[1]DB!$E:$E,$D11,[1]DB!$N:$N,$C11)</f>
        <v>0</v>
      </c>
      <c r="AR11" s="57">
        <f>+SUMIFS([1]DB!BG:BG,[1]DB!$W:$W,"Trading",[1]DB!$E:$E,$D11,[1]DB!$N:$N,$C11)</f>
        <v>0</v>
      </c>
      <c r="AS11" s="88">
        <f>+SUMIFS([1]DB!BH:BH,[1]DB!$W:$W,"Trading",[1]DB!$E:$E,$D11,[1]DB!$N:$N,$C11)</f>
        <v>0</v>
      </c>
      <c r="AT11" s="7">
        <f>+SUMIFS([1]DB!BI:BI,[1]DB!$W:$W,"Trading",[1]DB!$E:$E,$D11,[1]DB!$N:$N,$C11)</f>
        <v>0</v>
      </c>
      <c r="AU11" s="7">
        <f>+SUMIFS([1]DB!BJ:BJ,[1]DB!$W:$W,"Trading",[1]DB!$E:$E,$D11,[1]DB!$N:$N,$C11)</f>
        <v>0</v>
      </c>
      <c r="AV11" s="7">
        <f>+SUMIFS([1]DB!BK:BK,[1]DB!$W:$W,"Trading",[1]DB!$E:$E,$D11,[1]DB!$N:$N,$C11)</f>
        <v>0</v>
      </c>
      <c r="AW11" s="7">
        <f>+SUMIFS([1]DB!BL:BL,[1]DB!$W:$W,"Trading",[1]DB!$E:$E,$D11,[1]DB!$N:$N,$C11)</f>
        <v>0</v>
      </c>
      <c r="AX11" s="7">
        <f>+SUMIFS([1]DB!BM:BM,[1]DB!$W:$W,"Trading",[1]DB!$E:$E,$D11,[1]DB!$N:$N,$C11)</f>
        <v>0</v>
      </c>
      <c r="AY11" s="7">
        <f>+SUMIFS([1]DB!BN:BN,[1]DB!$W:$W,"Trading",[1]DB!$E:$E,$D11,[1]DB!$N:$N,$C11)</f>
        <v>0</v>
      </c>
      <c r="AZ11" s="7">
        <f>+SUMIFS([1]DB!BO:BO,[1]DB!$W:$W,"Trading",[1]DB!$E:$E,$D11,[1]DB!$N:$N,$C11)</f>
        <v>0</v>
      </c>
      <c r="BA11" s="7">
        <f>+SUMIFS([1]DB!BP:BP,[1]DB!$W:$W,"Trading",[1]DB!$E:$E,$D11,[1]DB!$N:$N,$C11)</f>
        <v>0</v>
      </c>
      <c r="BB11" s="7">
        <f>+SUMIFS([1]DB!BQ:BQ,[1]DB!$W:$W,"Trading",[1]DB!$E:$E,$D11,[1]DB!$N:$N,$C11)</f>
        <v>0</v>
      </c>
      <c r="BC11" s="7">
        <f>+SUMIFS([1]DB!BR:BR,[1]DB!$W:$W,"Trading",[1]DB!$E:$E,$D11,[1]DB!$N:$N,$C11)</f>
        <v>0</v>
      </c>
      <c r="BD11" s="57">
        <f>+SUMIFS([1]DB!BS:BS,[1]DB!$W:$W,"Trading",[1]DB!$E:$E,$D11,[1]DB!$N:$N,$C11)</f>
        <v>0</v>
      </c>
      <c r="BE11" s="88">
        <f>+SUMIFS([1]DB!BT:BT,[1]DB!$W:$W,"Trading",[1]DB!$E:$E,$D11,[1]DB!$N:$N,$C11)</f>
        <v>0</v>
      </c>
      <c r="BF11" s="7">
        <f>+SUMIFS([1]DB!BU:BU,[1]DB!$W:$W,"Trading",[1]DB!$E:$E,$D11,[1]DB!$N:$N,$C11)</f>
        <v>0</v>
      </c>
      <c r="BG11" s="7">
        <f>+SUMIFS([1]DB!BV:BV,[1]DB!$W:$W,"Trading",[1]DB!$E:$E,$D11,[1]DB!$N:$N,$C11)</f>
        <v>0</v>
      </c>
      <c r="BH11" s="7">
        <f>+SUMIFS([1]DB!BW:BW,[1]DB!$W:$W,"Trading",[1]DB!$E:$E,$D11,[1]DB!$N:$N,$C11)</f>
        <v>0</v>
      </c>
      <c r="BI11" s="7">
        <f>+SUMIFS([1]DB!BX:BX,[1]DB!$W:$W,"Trading",[1]DB!$E:$E,$D11,[1]DB!$N:$N,$C11)</f>
        <v>0</v>
      </c>
      <c r="BJ11" s="7">
        <f>+SUMIFS([1]DB!BY:BY,[1]DB!$W:$W,"Trading",[1]DB!$E:$E,$D11,[1]DB!$N:$N,$C11)</f>
        <v>0</v>
      </c>
      <c r="BK11" s="7">
        <f>+SUMIFS([1]DB!BZ:BZ,[1]DB!$W:$W,"Trading",[1]DB!$E:$E,$D11,[1]DB!$N:$N,$C11)</f>
        <v>0</v>
      </c>
      <c r="BL11" s="7">
        <f>+SUMIFS([1]DB!CA:CA,[1]DB!$W:$W,"Trading",[1]DB!$E:$E,$D11,[1]DB!$N:$N,$C11)</f>
        <v>0</v>
      </c>
      <c r="BM11" s="7">
        <f>+SUMIFS([1]DB!CB:CB,[1]DB!$W:$W,"Trading",[1]DB!$E:$E,$D11,[1]DB!$N:$N,$C11)</f>
        <v>0</v>
      </c>
      <c r="BN11" s="7">
        <f>+SUMIFS([1]DB!CC:CC,[1]DB!$W:$W,"Trading",[1]DB!$E:$E,$D11,[1]DB!$N:$N,$C11)</f>
        <v>0</v>
      </c>
      <c r="BO11" s="7">
        <f>+SUMIFS([1]DB!CD:CD,[1]DB!$W:$W,"Trading",[1]DB!$E:$E,$D11,[1]DB!$N:$N,$C11)</f>
        <v>0</v>
      </c>
      <c r="BP11" s="32">
        <f>+SUMIFS([1]DB!CE:CE,[1]DB!$W:$W,"Trading",[1]DB!$E:$E,$D11,[1]DB!$N:$N,$C11)</f>
        <v>0</v>
      </c>
    </row>
    <row r="12" spans="2:70" ht="15.75" hidden="1" outlineLevel="1" thickBot="1" x14ac:dyDescent="0.3">
      <c r="B12" s="26" t="s">
        <v>8</v>
      </c>
      <c r="C12" s="111" t="s">
        <v>51</v>
      </c>
      <c r="D12" s="110" t="s">
        <v>58</v>
      </c>
      <c r="E12" s="33">
        <f>+SUMIFS([1]DB!X:X,[1]DB!$W:$W,"Trading",[1]DB!$E:$E,$D12,[1]DB!$N:$N,$C12)</f>
        <v>0</v>
      </c>
      <c r="F12" s="33">
        <f>+SUMIFS([1]DB!Y:Y,[1]DB!$W:$W,"Trading",[1]DB!$E:$E,$D12,[1]DB!$N:$N,$C12)</f>
        <v>0</v>
      </c>
      <c r="G12" s="33">
        <f>+SUMIFS([1]DB!Z:Z,[1]DB!$W:$W,"Trading",[1]DB!$E:$E,$D12,[1]DB!$N:$N,$C12)</f>
        <v>0</v>
      </c>
      <c r="H12" s="33">
        <f>+SUMIFS([1]DB!AA:AA,[1]DB!$W:$W,"Trading",[1]DB!$E:$E,$D12,[1]DB!$N:$N,$C12)</f>
        <v>0</v>
      </c>
      <c r="I12" s="33">
        <f>+SUMIFS([1]DB!AB:AB,[1]DB!$W:$W,"Trading",[1]DB!$E:$E,$D12,[1]DB!$N:$N,$C12)</f>
        <v>0</v>
      </c>
      <c r="J12" s="33">
        <f>+SUMIFS([1]DB!AC:AC,[1]DB!$W:$W,"Trading",[1]DB!$E:$E,$D12,[1]DB!$N:$N,$C12)</f>
        <v>0</v>
      </c>
      <c r="K12" s="33">
        <f>+SUMIFS([1]DB!AD:AD,[1]DB!$W:$W,"Trading",[1]DB!$E:$E,$D12,[1]DB!$N:$N,$C12)</f>
        <v>0</v>
      </c>
      <c r="L12" s="33">
        <f>+SUMIFS([1]DB!AE:AE,[1]DB!$W:$W,"Trading",[1]DB!$E:$E,$D12,[1]DB!$N:$N,$C12)</f>
        <v>0</v>
      </c>
      <c r="M12" s="33">
        <f>+SUMIFS([1]DB!AF:AF,[1]DB!$W:$W,"Trading",[1]DB!$E:$E,$D12,[1]DB!$N:$N,$C12)</f>
        <v>0</v>
      </c>
      <c r="N12" s="33">
        <f>+SUMIFS([1]DB!AG:AG,[1]DB!$W:$W,"Trading",[1]DB!$E:$E,$D12,[1]DB!$N:$N,$C12)</f>
        <v>0</v>
      </c>
      <c r="O12" s="33">
        <f>+SUMIFS([1]DB!AH:AH,[1]DB!$W:$W,"Trading",[1]DB!$E:$E,$D12,[1]DB!$N:$N,$C12)</f>
        <v>0</v>
      </c>
      <c r="P12" s="58">
        <f>+SUMIFS([1]DB!AI:AI,[1]DB!$W:$W,"Trading",[1]DB!$E:$E,$D12,[1]DB!$N:$N,$C12)</f>
        <v>0</v>
      </c>
      <c r="Q12" s="77">
        <f t="shared" si="4"/>
        <v>0</v>
      </c>
      <c r="R12" s="77">
        <f t="shared" si="5"/>
        <v>0</v>
      </c>
      <c r="S12" s="77">
        <f t="shared" si="6"/>
        <v>0</v>
      </c>
      <c r="T12" s="59">
        <f t="shared" si="7"/>
        <v>0</v>
      </c>
      <c r="U12" s="33">
        <f>+SUMIFS([1]DB!AJ:AJ,[1]DB!$W:$W,"Trading",[1]DB!$E:$E,$D12,[1]DB!$N:$N,$C12)</f>
        <v>0</v>
      </c>
      <c r="V12" s="33">
        <f>+SUMIFS([1]DB!AK:AK,[1]DB!$W:$W,"Trading",[1]DB!$E:$E,$D12,[1]DB!$N:$N,$C12)</f>
        <v>0</v>
      </c>
      <c r="W12" s="33">
        <f>+SUMIFS([1]DB!AL:AL,[1]DB!$W:$W,"Trading",[1]DB!$E:$E,$D12,[1]DB!$N:$N,$C12)</f>
        <v>0</v>
      </c>
      <c r="X12" s="33">
        <f>+SUMIFS([1]DB!AM:AM,[1]DB!$W:$W,"Trading",[1]DB!$E:$E,$D12,[1]DB!$N:$N,$C12)</f>
        <v>0</v>
      </c>
      <c r="Y12" s="33">
        <f>+SUMIFS([1]DB!AN:AN,[1]DB!$W:$W,"Trading",[1]DB!$E:$E,$D12,[1]DB!$N:$N,$C12)</f>
        <v>0</v>
      </c>
      <c r="Z12" s="33">
        <f>+SUMIFS([1]DB!AO:AO,[1]DB!$W:$W,"Trading",[1]DB!$E:$E,$D12,[1]DB!$N:$N,$C12)</f>
        <v>0</v>
      </c>
      <c r="AA12" s="33">
        <f>+SUMIFS([1]DB!AP:AP,[1]DB!$W:$W,"Trading",[1]DB!$E:$E,$D12,[1]DB!$N:$N,$C12)</f>
        <v>0</v>
      </c>
      <c r="AB12" s="33">
        <f>+SUMIFS([1]DB!AQ:AQ,[1]DB!$W:$W,"Trading",[1]DB!$E:$E,$D12,[1]DB!$N:$N,$C12)</f>
        <v>0</v>
      </c>
      <c r="AC12" s="33">
        <f>+SUMIFS([1]DB!AR:AR,[1]DB!$W:$W,"Trading",[1]DB!$E:$E,$D12,[1]DB!$N:$N,$C12)</f>
        <v>0</v>
      </c>
      <c r="AD12" s="33">
        <f>+SUMIFS([1]DB!AS:AS,[1]DB!$W:$W,"Trading",[1]DB!$E:$E,$D12,[1]DB!$N:$N,$C12)</f>
        <v>0</v>
      </c>
      <c r="AE12" s="33">
        <f>+SUMIFS([1]DB!AT:AT,[1]DB!$W:$W,"Trading",[1]DB!$E:$E,$D12,[1]DB!$N:$N,$C12)</f>
        <v>0</v>
      </c>
      <c r="AF12" s="58">
        <f>+SUMIFS([1]DB!AU:AU,[1]DB!$W:$W,"Trading",[1]DB!$E:$E,$D12,[1]DB!$N:$N,$C12)</f>
        <v>0</v>
      </c>
      <c r="AG12" s="89">
        <f>+SUMIFS([1]DB!AV:AV,[1]DB!$W:$W,"Trading",[1]DB!$E:$E,$D12,[1]DB!$N:$N,$C12)</f>
        <v>0</v>
      </c>
      <c r="AH12" s="33">
        <f>+SUMIFS([1]DB!AW:AW,[1]DB!$W:$W,"Trading",[1]DB!$E:$E,$D12,[1]DB!$N:$N,$C12)</f>
        <v>0</v>
      </c>
      <c r="AI12" s="33">
        <f>+SUMIFS([1]DB!AX:AX,[1]DB!$W:$W,"Trading",[1]DB!$E:$E,$D12,[1]DB!$N:$N,$C12)</f>
        <v>0</v>
      </c>
      <c r="AJ12" s="33">
        <f>+SUMIFS([1]DB!AY:AY,[1]DB!$W:$W,"Trading",[1]DB!$E:$E,$D12,[1]DB!$N:$N,$C12)</f>
        <v>0</v>
      </c>
      <c r="AK12" s="33">
        <f>+SUMIFS([1]DB!AZ:AZ,[1]DB!$W:$W,"Trading",[1]DB!$E:$E,$D12,[1]DB!$N:$N,$C12)</f>
        <v>0</v>
      </c>
      <c r="AL12" s="33">
        <f>+SUMIFS([1]DB!BA:BA,[1]DB!$W:$W,"Trading",[1]DB!$E:$E,$D12,[1]DB!$N:$N,$C12)</f>
        <v>0</v>
      </c>
      <c r="AM12" s="33">
        <f>+SUMIFS([1]DB!BB:BB,[1]DB!$W:$W,"Trading",[1]DB!$E:$E,$D12,[1]DB!$N:$N,$C12)</f>
        <v>0</v>
      </c>
      <c r="AN12" s="33">
        <f>+SUMIFS([1]DB!BC:BC,[1]DB!$W:$W,"Trading",[1]DB!$E:$E,$D12,[1]DB!$N:$N,$C12)</f>
        <v>0</v>
      </c>
      <c r="AO12" s="33">
        <f>+SUMIFS([1]DB!BD:BD,[1]DB!$W:$W,"Trading",[1]DB!$E:$E,$D12,[1]DB!$N:$N,$C12)</f>
        <v>0</v>
      </c>
      <c r="AP12" s="33">
        <f>+SUMIFS([1]DB!BE:BE,[1]DB!$W:$W,"Trading",[1]DB!$E:$E,$D12,[1]DB!$N:$N,$C12)</f>
        <v>0</v>
      </c>
      <c r="AQ12" s="33">
        <f>+SUMIFS([1]DB!BF:BF,[1]DB!$W:$W,"Trading",[1]DB!$E:$E,$D12,[1]DB!$N:$N,$C12)</f>
        <v>0</v>
      </c>
      <c r="AR12" s="58">
        <f>+SUMIFS([1]DB!BG:BG,[1]DB!$W:$W,"Trading",[1]DB!$E:$E,$D12,[1]DB!$N:$N,$C12)</f>
        <v>0</v>
      </c>
      <c r="AS12" s="89">
        <f>+SUMIFS([1]DB!BH:BH,[1]DB!$W:$W,"Trading",[1]DB!$E:$E,$D12,[1]DB!$N:$N,$C12)</f>
        <v>0</v>
      </c>
      <c r="AT12" s="33">
        <f>+SUMIFS([1]DB!BI:BI,[1]DB!$W:$W,"Trading",[1]DB!$E:$E,$D12,[1]DB!$N:$N,$C12)</f>
        <v>0</v>
      </c>
      <c r="AU12" s="33">
        <f>+SUMIFS([1]DB!BJ:BJ,[1]DB!$W:$W,"Trading",[1]DB!$E:$E,$D12,[1]DB!$N:$N,$C12)</f>
        <v>0</v>
      </c>
      <c r="AV12" s="33">
        <f>+SUMIFS([1]DB!BK:BK,[1]DB!$W:$W,"Trading",[1]DB!$E:$E,$D12,[1]DB!$N:$N,$C12)</f>
        <v>0</v>
      </c>
      <c r="AW12" s="33">
        <f>+SUMIFS([1]DB!BL:BL,[1]DB!$W:$W,"Trading",[1]DB!$E:$E,$D12,[1]DB!$N:$N,$C12)</f>
        <v>0</v>
      </c>
      <c r="AX12" s="33">
        <f>+SUMIFS([1]DB!BM:BM,[1]DB!$W:$W,"Trading",[1]DB!$E:$E,$D12,[1]DB!$N:$N,$C12)</f>
        <v>0</v>
      </c>
      <c r="AY12" s="33">
        <f>+SUMIFS([1]DB!BN:BN,[1]DB!$W:$W,"Trading",[1]DB!$E:$E,$D12,[1]DB!$N:$N,$C12)</f>
        <v>0</v>
      </c>
      <c r="AZ12" s="33">
        <f>+SUMIFS([1]DB!BO:BO,[1]DB!$W:$W,"Trading",[1]DB!$E:$E,$D12,[1]DB!$N:$N,$C12)</f>
        <v>0</v>
      </c>
      <c r="BA12" s="33">
        <f>+SUMIFS([1]DB!BP:BP,[1]DB!$W:$W,"Trading",[1]DB!$E:$E,$D12,[1]DB!$N:$N,$C12)</f>
        <v>0</v>
      </c>
      <c r="BB12" s="33">
        <f>+SUMIFS([1]DB!BQ:BQ,[1]DB!$W:$W,"Trading",[1]DB!$E:$E,$D12,[1]DB!$N:$N,$C12)</f>
        <v>0</v>
      </c>
      <c r="BC12" s="33">
        <f>+SUMIFS([1]DB!BR:BR,[1]DB!$W:$W,"Trading",[1]DB!$E:$E,$D12,[1]DB!$N:$N,$C12)</f>
        <v>0</v>
      </c>
      <c r="BD12" s="58">
        <f>+SUMIFS([1]DB!BS:BS,[1]DB!$W:$W,"Trading",[1]DB!$E:$E,$D12,[1]DB!$N:$N,$C12)</f>
        <v>0</v>
      </c>
      <c r="BE12" s="89">
        <f>+SUMIFS([1]DB!BT:BT,[1]DB!$W:$W,"Trading",[1]DB!$E:$E,$D12,[1]DB!$N:$N,$C12)</f>
        <v>0</v>
      </c>
      <c r="BF12" s="33">
        <f>+SUMIFS([1]DB!BU:BU,[1]DB!$W:$W,"Trading",[1]DB!$E:$E,$D12,[1]DB!$N:$N,$C12)</f>
        <v>0</v>
      </c>
      <c r="BG12" s="33">
        <f>+SUMIFS([1]DB!BV:BV,[1]DB!$W:$W,"Trading",[1]DB!$E:$E,$D12,[1]DB!$N:$N,$C12)</f>
        <v>0</v>
      </c>
      <c r="BH12" s="33">
        <f>+SUMIFS([1]DB!BW:BW,[1]DB!$W:$W,"Trading",[1]DB!$E:$E,$D12,[1]DB!$N:$N,$C12)</f>
        <v>0</v>
      </c>
      <c r="BI12" s="33">
        <f>+SUMIFS([1]DB!BX:BX,[1]DB!$W:$W,"Trading",[1]DB!$E:$E,$D12,[1]DB!$N:$N,$C12)</f>
        <v>0</v>
      </c>
      <c r="BJ12" s="33">
        <f>+SUMIFS([1]DB!BY:BY,[1]DB!$W:$W,"Trading",[1]DB!$E:$E,$D12,[1]DB!$N:$N,$C12)</f>
        <v>0</v>
      </c>
      <c r="BK12" s="33">
        <f>+SUMIFS([1]DB!BZ:BZ,[1]DB!$W:$W,"Trading",[1]DB!$E:$E,$D12,[1]DB!$N:$N,$C12)</f>
        <v>0</v>
      </c>
      <c r="BL12" s="33">
        <f>+SUMIFS([1]DB!CA:CA,[1]DB!$W:$W,"Trading",[1]DB!$E:$E,$D12,[1]DB!$N:$N,$C12)</f>
        <v>0</v>
      </c>
      <c r="BM12" s="33">
        <f>+SUMIFS([1]DB!CB:CB,[1]DB!$W:$W,"Trading",[1]DB!$E:$E,$D12,[1]DB!$N:$N,$C12)</f>
        <v>0</v>
      </c>
      <c r="BN12" s="33">
        <f>+SUMIFS([1]DB!CC:CC,[1]DB!$W:$W,"Trading",[1]DB!$E:$E,$D12,[1]DB!$N:$N,$C12)</f>
        <v>0</v>
      </c>
      <c r="BO12" s="33">
        <f>+SUMIFS([1]DB!CD:CD,[1]DB!$W:$W,"Trading",[1]DB!$E:$E,$D12,[1]DB!$N:$N,$C12)</f>
        <v>0</v>
      </c>
      <c r="BP12" s="34">
        <f>+SUMIFS([1]DB!CE:CE,[1]DB!$W:$W,"Trading",[1]DB!$E:$E,$D12,[1]DB!$N:$N,$C12)</f>
        <v>0</v>
      </c>
    </row>
    <row r="13" spans="2:70" ht="15" hidden="1" customHeight="1" outlineLevel="1" x14ac:dyDescent="0.25">
      <c r="B13" s="27" t="s">
        <v>42</v>
      </c>
      <c r="C13" s="112" t="s">
        <v>42</v>
      </c>
      <c r="D13" s="112" t="s">
        <v>60</v>
      </c>
      <c r="E13" s="35">
        <f>+SUMIFS([1]DB!X:X,[1]DB!$W:$W,"Trading",[1]DB!$E:$E,"LONG",[1]DB!$N:$N,"SE",[1]DB!$M:$M,$C13)
-SUMIFS([1]DB!X:X,[1]DB!$W:$W,"Trading",[1]DB!$E:$E,"SHORT",[1]DB!$N:$N,"SE",[1]DB!$M:$M,$C13)
+SUMIFS([1]DB!X:X,[1]DB!$W:$W,"Trading",[1]DB!$E:$E,"LONG",[1]DB!$N:$N,"S",[1]DB!$M:$M,$C13)
-SUMIFS([1]DB!X:X,[1]DB!$W:$W,"Trading",[1]DB!$E:$E,"SHORT",[1]DB!$N:$N,"S",[1]DB!$M:$M,$C13)
+SUMIFS([1]DB!X:X,[1]DB!$W:$W,"Trading",[1]DB!$E:$E,"LONG",[1]DB!$N:$N,"NE",[1]DB!$M:$M,$C13)
-SUMIFS([1]DB!X:X,[1]DB!$W:$W,"Trading",[1]DB!$E:$E,"SHORT",[1]DB!$N:$N,"NE",[1]DB!$M:$M,$C13)
+SUMIFS([1]DB!X:X,[1]DB!$W:$W,"Trading",[1]DB!$E:$E,"LONG",[1]DB!$N:$N,"N",[1]DB!$M:$M,$C13)
-SUMIFS([1]DB!X:X,[1]DB!$W:$W,"Trading",[1]DB!$E:$E,"SHORT",[1]DB!$N:$N,"N",[1]DB!$M:$M,$C13)</f>
        <v>2.9999999999994031E-2</v>
      </c>
      <c r="F13" s="35">
        <f>+SUMIFS([1]DB!Y:Y,[1]DB!$W:$W,"Trading",[1]DB!$E:$E,"LONG",[1]DB!$N:$N,"SE",[1]DB!$M:$M,$C13)
-SUMIFS([1]DB!Y:Y,[1]DB!$W:$W,"Trading",[1]DB!$E:$E,"SHORT",[1]DB!$N:$N,"SE",[1]DB!$M:$M,$C13)
+SUMIFS([1]DB!Y:Y,[1]DB!$W:$W,"Trading",[1]DB!$E:$E,"LONG",[1]DB!$N:$N,"S",[1]DB!$M:$M,$C13)
-SUMIFS([1]DB!Y:Y,[1]DB!$W:$W,"Trading",[1]DB!$E:$E,"SHORT",[1]DB!$N:$N,"S",[1]DB!$M:$M,$C13)
+SUMIFS([1]DB!Y:Y,[1]DB!$W:$W,"Trading",[1]DB!$E:$E,"LONG",[1]DB!$N:$N,"NE",[1]DB!$M:$M,$C13)
-SUMIFS([1]DB!Y:Y,[1]DB!$W:$W,"Trading",[1]DB!$E:$E,"SHORT",[1]DB!$N:$N,"NE",[1]DB!$M:$M,$C13)
+SUMIFS([1]DB!Y:Y,[1]DB!$W:$W,"Trading",[1]DB!$E:$E,"LONG",[1]DB!$N:$N,"N",[1]DB!$M:$M,$C13)
-SUMIFS([1]DB!Y:Y,[1]DB!$W:$W,"Trading",[1]DB!$E:$E,"SHORT",[1]DB!$N:$N,"N",[1]DB!$M:$M,$C13)</f>
        <v>3.0000000000001137E-2</v>
      </c>
      <c r="G13" s="35">
        <f>+SUMIFS([1]DB!Z:Z,[1]DB!$W:$W,"Trading",[1]DB!$E:$E,"LONG",[1]DB!$N:$N,"SE",[1]DB!$M:$M,$C13)
-SUMIFS([1]DB!Z:Z,[1]DB!$W:$W,"Trading",[1]DB!$E:$E,"SHORT",[1]DB!$N:$N,"SE",[1]DB!$M:$M,$C13)
+SUMIFS([1]DB!Z:Z,[1]DB!$W:$W,"Trading",[1]DB!$E:$E,"LONG",[1]DB!$N:$N,"S",[1]DB!$M:$M,$C13)
-SUMIFS([1]DB!Z:Z,[1]DB!$W:$W,"Trading",[1]DB!$E:$E,"SHORT",[1]DB!$N:$N,"S",[1]DB!$M:$M,$C13)
+SUMIFS([1]DB!Z:Z,[1]DB!$W:$W,"Trading",[1]DB!$E:$E,"LONG",[1]DB!$N:$N,"NE",[1]DB!$M:$M,$C13)
-SUMIFS([1]DB!Z:Z,[1]DB!$W:$W,"Trading",[1]DB!$E:$E,"SHORT",[1]DB!$N:$N,"NE",[1]DB!$M:$M,$C13)
+SUMIFS([1]DB!Z:Z,[1]DB!$W:$W,"Trading",[1]DB!$E:$E,"LONG",[1]DB!$N:$N,"N",[1]DB!$M:$M,$C13)
-SUMIFS([1]DB!Z:Z,[1]DB!$W:$W,"Trading",[1]DB!$E:$E,"SHORT",[1]DB!$N:$N,"N",[1]DB!$M:$M,$C13)</f>
        <v>-19.970000000000013</v>
      </c>
      <c r="H13" s="35">
        <f>+SUMIFS([1]DB!AA:AA,[1]DB!$W:$W,"Trading",[1]DB!$E:$E,"LONG",[1]DB!$N:$N,"SE",[1]DB!$M:$M,$C13)
-SUMIFS([1]DB!AA:AA,[1]DB!$W:$W,"Trading",[1]DB!$E:$E,"SHORT",[1]DB!$N:$N,"SE",[1]DB!$M:$M,$C13)
+SUMIFS([1]DB!AA:AA,[1]DB!$W:$W,"Trading",[1]DB!$E:$E,"LONG",[1]DB!$N:$N,"S",[1]DB!$M:$M,$C13)
-SUMIFS([1]DB!AA:AA,[1]DB!$W:$W,"Trading",[1]DB!$E:$E,"SHORT",[1]DB!$N:$N,"S",[1]DB!$M:$M,$C13)
+SUMIFS([1]DB!AA:AA,[1]DB!$W:$W,"Trading",[1]DB!$E:$E,"LONG",[1]DB!$N:$N,"NE",[1]DB!$M:$M,$C13)
-SUMIFS([1]DB!AA:AA,[1]DB!$W:$W,"Trading",[1]DB!$E:$E,"SHORT",[1]DB!$N:$N,"NE",[1]DB!$M:$M,$C13)
+SUMIFS([1]DB!AA:AA,[1]DB!$W:$W,"Trading",[1]DB!$E:$E,"LONG",[1]DB!$N:$N,"N",[1]DB!$M:$M,$C13)
-SUMIFS([1]DB!AA:AA,[1]DB!$W:$W,"Trading",[1]DB!$E:$E,"SHORT",[1]DB!$N:$N,"N",[1]DB!$M:$M,$C13)</f>
        <v>-29.970000000000006</v>
      </c>
      <c r="I13" s="35">
        <f>+SUMIFS([1]DB!AB:AB,[1]DB!$W:$W,"Trading",[1]DB!$E:$E,"LONG",[1]DB!$N:$N,"SE",[1]DB!$M:$M,$C13)
-SUMIFS([1]DB!AB:AB,[1]DB!$W:$W,"Trading",[1]DB!$E:$E,"SHORT",[1]DB!$N:$N,"SE",[1]DB!$M:$M,$C13)
+SUMIFS([1]DB!AB:AB,[1]DB!$W:$W,"Trading",[1]DB!$E:$E,"LONG",[1]DB!$N:$N,"S",[1]DB!$M:$M,$C13)
-SUMIFS([1]DB!AB:AB,[1]DB!$W:$W,"Trading",[1]DB!$E:$E,"SHORT",[1]DB!$N:$N,"S",[1]DB!$M:$M,$C13)
+SUMIFS([1]DB!AB:AB,[1]DB!$W:$W,"Trading",[1]DB!$E:$E,"LONG",[1]DB!$N:$N,"NE",[1]DB!$M:$M,$C13)
-SUMIFS([1]DB!AB:AB,[1]DB!$W:$W,"Trading",[1]DB!$E:$E,"SHORT",[1]DB!$N:$N,"NE",[1]DB!$M:$M,$C13)
+SUMIFS([1]DB!AB:AB,[1]DB!$W:$W,"Trading",[1]DB!$E:$E,"LONG",[1]DB!$N:$N,"N",[1]DB!$M:$M,$C13)
-SUMIFS([1]DB!AB:AB,[1]DB!$W:$W,"Trading",[1]DB!$E:$E,"SHORT",[1]DB!$N:$N,"N",[1]DB!$M:$M,$C13)</f>
        <v>-8.9700000000000131</v>
      </c>
      <c r="J13" s="35">
        <f>+SUMIFS([1]DB!AC:AC,[1]DB!$W:$W,"Trading",[1]DB!$E:$E,"LONG",[1]DB!$N:$N,"SE",[1]DB!$M:$M,$C13)
-SUMIFS([1]DB!AC:AC,[1]DB!$W:$W,"Trading",[1]DB!$E:$E,"SHORT",[1]DB!$N:$N,"SE",[1]DB!$M:$M,$C13)
+SUMIFS([1]DB!AC:AC,[1]DB!$W:$W,"Trading",[1]DB!$E:$E,"LONG",[1]DB!$N:$N,"S",[1]DB!$M:$M,$C13)
-SUMIFS([1]DB!AC:AC,[1]DB!$W:$W,"Trading",[1]DB!$E:$E,"SHORT",[1]DB!$N:$N,"S",[1]DB!$M:$M,$C13)
+SUMIFS([1]DB!AC:AC,[1]DB!$W:$W,"Trading",[1]DB!$E:$E,"LONG",[1]DB!$N:$N,"NE",[1]DB!$M:$M,$C13)
-SUMIFS([1]DB!AC:AC,[1]DB!$W:$W,"Trading",[1]DB!$E:$E,"SHORT",[1]DB!$N:$N,"NE",[1]DB!$M:$M,$C13)
+SUMIFS([1]DB!AC:AC,[1]DB!$W:$W,"Trading",[1]DB!$E:$E,"LONG",[1]DB!$N:$N,"N",[1]DB!$M:$M,$C13)
-SUMIFS([1]DB!AC:AC,[1]DB!$W:$W,"Trading",[1]DB!$E:$E,"SHORT",[1]DB!$N:$N,"N",[1]DB!$M:$M,$C13)</f>
        <v>3.0000000000001137E-2</v>
      </c>
      <c r="K13" s="35">
        <f>+SUMIFS([1]DB!AD:AD,[1]DB!$W:$W,"Trading",[1]DB!$E:$E,"LONG",[1]DB!$N:$N,"SE",[1]DB!$M:$M,$C13)
-SUMIFS([1]DB!AD:AD,[1]DB!$W:$W,"Trading",[1]DB!$E:$E,"SHORT",[1]DB!$N:$N,"SE",[1]DB!$M:$M,$C13)
+SUMIFS([1]DB!AD:AD,[1]DB!$W:$W,"Trading",[1]DB!$E:$E,"LONG",[1]DB!$N:$N,"S",[1]DB!$M:$M,$C13)
-SUMIFS([1]DB!AD:AD,[1]DB!$W:$W,"Trading",[1]DB!$E:$E,"SHORT",[1]DB!$N:$N,"S",[1]DB!$M:$M,$C13)
+SUMIFS([1]DB!AD:AD,[1]DB!$W:$W,"Trading",[1]DB!$E:$E,"LONG",[1]DB!$N:$N,"NE",[1]DB!$M:$M,$C13)
-SUMIFS([1]DB!AD:AD,[1]DB!$W:$W,"Trading",[1]DB!$E:$E,"SHORT",[1]DB!$N:$N,"NE",[1]DB!$M:$M,$C13)
+SUMIFS([1]DB!AD:AD,[1]DB!$W:$W,"Trading",[1]DB!$E:$E,"LONG",[1]DB!$N:$N,"N",[1]DB!$M:$M,$C13)
-SUMIFS([1]DB!AD:AD,[1]DB!$W:$W,"Trading",[1]DB!$E:$E,"SHORT",[1]DB!$N:$N,"N",[1]DB!$M:$M,$C13)</f>
        <v>2.9999999999986926E-2</v>
      </c>
      <c r="L13" s="35">
        <f>+SUMIFS([1]DB!AE:AE,[1]DB!$W:$W,"Trading",[1]DB!$E:$E,"LONG",[1]DB!$N:$N,"SE",[1]DB!$M:$M,$C13)
-SUMIFS([1]DB!AE:AE,[1]DB!$W:$W,"Trading",[1]DB!$E:$E,"SHORT",[1]DB!$N:$N,"SE",[1]DB!$M:$M,$C13)
+SUMIFS([1]DB!AE:AE,[1]DB!$W:$W,"Trading",[1]DB!$E:$E,"LONG",[1]DB!$N:$N,"S",[1]DB!$M:$M,$C13)
-SUMIFS([1]DB!AE:AE,[1]DB!$W:$W,"Trading",[1]DB!$E:$E,"SHORT",[1]DB!$N:$N,"S",[1]DB!$M:$M,$C13)
+SUMIFS([1]DB!AE:AE,[1]DB!$W:$W,"Trading",[1]DB!$E:$E,"LONG",[1]DB!$N:$N,"NE",[1]DB!$M:$M,$C13)
-SUMIFS([1]DB!AE:AE,[1]DB!$W:$W,"Trading",[1]DB!$E:$E,"SHORT",[1]DB!$N:$N,"NE",[1]DB!$M:$M,$C13)
+SUMIFS([1]DB!AE:AE,[1]DB!$W:$W,"Trading",[1]DB!$E:$E,"LONG",[1]DB!$N:$N,"N",[1]DB!$M:$M,$C13)
-SUMIFS([1]DB!AE:AE,[1]DB!$W:$W,"Trading",[1]DB!$E:$E,"SHORT",[1]DB!$N:$N,"N",[1]DB!$M:$M,$C13)</f>
        <v>3.0000000000001137E-2</v>
      </c>
      <c r="M13" s="35">
        <f>+SUMIFS([1]DB!AF:AF,[1]DB!$W:$W,"Trading",[1]DB!$E:$E,"LONG",[1]DB!$N:$N,"SE",[1]DB!$M:$M,$C13)
-SUMIFS([1]DB!AF:AF,[1]DB!$W:$W,"Trading",[1]DB!$E:$E,"SHORT",[1]DB!$N:$N,"SE",[1]DB!$M:$M,$C13)
+SUMIFS([1]DB!AF:AF,[1]DB!$W:$W,"Trading",[1]DB!$E:$E,"LONG",[1]DB!$N:$N,"S",[1]DB!$M:$M,$C13)
-SUMIFS([1]DB!AF:AF,[1]DB!$W:$W,"Trading",[1]DB!$E:$E,"SHORT",[1]DB!$N:$N,"S",[1]DB!$M:$M,$C13)
+SUMIFS([1]DB!AF:AF,[1]DB!$W:$W,"Trading",[1]DB!$E:$E,"LONG",[1]DB!$N:$N,"NE",[1]DB!$M:$M,$C13)
-SUMIFS([1]DB!AF:AF,[1]DB!$W:$W,"Trading",[1]DB!$E:$E,"SHORT",[1]DB!$N:$N,"NE",[1]DB!$M:$M,$C13)
+SUMIFS([1]DB!AF:AF,[1]DB!$W:$W,"Trading",[1]DB!$E:$E,"LONG",[1]DB!$N:$N,"N",[1]DB!$M:$M,$C13)
-SUMIFS([1]DB!AF:AF,[1]DB!$W:$W,"Trading",[1]DB!$E:$E,"SHORT",[1]DB!$N:$N,"N",[1]DB!$M:$M,$C13)</f>
        <v>-0.24222199999999816</v>
      </c>
      <c r="N13" s="35">
        <f>+SUMIFS([1]DB!AG:AG,[1]DB!$W:$W,"Trading",[1]DB!$E:$E,"LONG",[1]DB!$N:$N,"SE",[1]DB!$M:$M,$C13)
-SUMIFS([1]DB!AG:AG,[1]DB!$W:$W,"Trading",[1]DB!$E:$E,"SHORT",[1]DB!$N:$N,"SE",[1]DB!$M:$M,$C13)
+SUMIFS([1]DB!AG:AG,[1]DB!$W:$W,"Trading",[1]DB!$E:$E,"LONG",[1]DB!$N:$N,"S",[1]DB!$M:$M,$C13)
-SUMIFS([1]DB!AG:AG,[1]DB!$W:$W,"Trading",[1]DB!$E:$E,"SHORT",[1]DB!$N:$N,"S",[1]DB!$M:$M,$C13)
+SUMIFS([1]DB!AG:AG,[1]DB!$W:$W,"Trading",[1]DB!$E:$E,"LONG",[1]DB!$N:$N,"NE",[1]DB!$M:$M,$C13)
-SUMIFS([1]DB!AG:AG,[1]DB!$W:$W,"Trading",[1]DB!$E:$E,"SHORT",[1]DB!$N:$N,"NE",[1]DB!$M:$M,$C13)
+SUMIFS([1]DB!AG:AG,[1]DB!$W:$W,"Trading",[1]DB!$E:$E,"LONG",[1]DB!$N:$N,"N",[1]DB!$M:$M,$C13)
-SUMIFS([1]DB!AG:AG,[1]DB!$W:$W,"Trading",[1]DB!$E:$E,"SHORT",[1]DB!$N:$N,"N",[1]DB!$M:$M,$C13)</f>
        <v>0.91056200000001297</v>
      </c>
      <c r="O13" s="35">
        <f>+SUMIFS([1]DB!AH:AH,[1]DB!$W:$W,"Trading",[1]DB!$E:$E,"LONG",[1]DB!$N:$N,"SE",[1]DB!$M:$M,$C13)
-SUMIFS([1]DB!AH:AH,[1]DB!$W:$W,"Trading",[1]DB!$E:$E,"SHORT",[1]DB!$N:$N,"SE",[1]DB!$M:$M,$C13)
+SUMIFS([1]DB!AH:AH,[1]DB!$W:$W,"Trading",[1]DB!$E:$E,"LONG",[1]DB!$N:$N,"S",[1]DB!$M:$M,$C13)
-SUMIFS([1]DB!AH:AH,[1]DB!$W:$W,"Trading",[1]DB!$E:$E,"SHORT",[1]DB!$N:$N,"S",[1]DB!$M:$M,$C13)
+SUMIFS([1]DB!AH:AH,[1]DB!$W:$W,"Trading",[1]DB!$E:$E,"LONG",[1]DB!$N:$N,"NE",[1]DB!$M:$M,$C13)
-SUMIFS([1]DB!AH:AH,[1]DB!$W:$W,"Trading",[1]DB!$E:$E,"SHORT",[1]DB!$N:$N,"NE",[1]DB!$M:$M,$C13)
+SUMIFS([1]DB!AH:AH,[1]DB!$W:$W,"Trading",[1]DB!$E:$E,"LONG",[1]DB!$N:$N,"N",[1]DB!$M:$M,$C13)
-SUMIFS([1]DB!AH:AH,[1]DB!$W:$W,"Trading",[1]DB!$E:$E,"SHORT",[1]DB!$N:$N,"N",[1]DB!$M:$M,$C13)</f>
        <v>3.0000000000001137E-2</v>
      </c>
      <c r="P13" s="60">
        <f>+SUMIFS([1]DB!AI:AI,[1]DB!$W:$W,"Trading",[1]DB!$E:$E,"LONG",[1]DB!$N:$N,"SE",[1]DB!$M:$M,$C13)
-SUMIFS([1]DB!AI:AI,[1]DB!$W:$W,"Trading",[1]DB!$E:$E,"SHORT",[1]DB!$N:$N,"SE",[1]DB!$M:$M,$C13)
+SUMIFS([1]DB!AI:AI,[1]DB!$W:$W,"Trading",[1]DB!$E:$E,"LONG",[1]DB!$N:$N,"S",[1]DB!$M:$M,$C13)
-SUMIFS([1]DB!AI:AI,[1]DB!$W:$W,"Trading",[1]DB!$E:$E,"SHORT",[1]DB!$N:$N,"S",[1]DB!$M:$M,$C13)
+SUMIFS([1]DB!AI:AI,[1]DB!$W:$W,"Trading",[1]DB!$E:$E,"LONG",[1]DB!$N:$N,"NE",[1]DB!$M:$M,$C13)
-SUMIFS([1]DB!AI:AI,[1]DB!$W:$W,"Trading",[1]DB!$E:$E,"SHORT",[1]DB!$N:$N,"NE",[1]DB!$M:$M,$C13)
+SUMIFS([1]DB!AI:AI,[1]DB!$W:$W,"Trading",[1]DB!$E:$E,"LONG",[1]DB!$N:$N,"N",[1]DB!$M:$M,$C13)
-SUMIFS([1]DB!AI:AI,[1]DB!$W:$W,"Trading",[1]DB!$E:$E,"SHORT",[1]DB!$N:$N,"N",[1]DB!$M:$M,$C13)</f>
        <v>4.5299999999999869</v>
      </c>
      <c r="Q13" s="78">
        <f t="shared" si="4"/>
        <v>-15.842575424657534</v>
      </c>
      <c r="R13" s="78">
        <f t="shared" ref="R13:R18" si="8">+SUMPRODUCT(AG13:AR13,$AG$2:$AR$2)/SUM($AG$2:$AR$2)</f>
        <v>-9</v>
      </c>
      <c r="S13" s="78">
        <f t="shared" ref="S13:S18" si="9">+SUMPRODUCT(AS13:BD13,$AS$2:$BD$2)/SUM($AS$2:$BD$2)</f>
        <v>0</v>
      </c>
      <c r="T13" s="61">
        <f t="shared" ref="T13:T18" si="10">+SUMPRODUCT(BE13:BP13,$BE$2:$BP$2)/SUM($BE$2:$BP$2)</f>
        <v>0</v>
      </c>
      <c r="U13" s="35">
        <f>+SUMIFS([1]DB!AJ:AJ,[1]DB!$W:$W,"Trading",[1]DB!$E:$E,"LONG",[1]DB!$N:$N,"SE",[1]DB!$M:$M,$C13)
-SUMIFS([1]DB!AJ:AJ,[1]DB!$W:$W,"Trading",[1]DB!$E:$E,"SHORT",[1]DB!$N:$N,"SE",[1]DB!$M:$M,$C13)
+SUMIFS([1]DB!AJ:AJ,[1]DB!$W:$W,"Trading",[1]DB!$E:$E,"LONG",[1]DB!$N:$N,"S",[1]DB!$M:$M,$C13)
-SUMIFS([1]DB!AJ:AJ,[1]DB!$W:$W,"Trading",[1]DB!$E:$E,"SHORT",[1]DB!$N:$N,"S",[1]DB!$M:$M,$C13)
+SUMIFS([1]DB!AJ:AJ,[1]DB!$W:$W,"Trading",[1]DB!$E:$E,"LONG",[1]DB!$N:$N,"NE",[1]DB!$M:$M,$C13)
-SUMIFS([1]DB!AJ:AJ,[1]DB!$W:$W,"Trading",[1]DB!$E:$E,"SHORT",[1]DB!$N:$N,"NE",[1]DB!$M:$M,$C13)
+SUMIFS([1]DB!AJ:AJ,[1]DB!$W:$W,"Trading",[1]DB!$E:$E,"LONG",[1]DB!$N:$N,"N",[1]DB!$M:$M,$C13)
-SUMIFS([1]DB!AJ:AJ,[1]DB!$W:$W,"Trading",[1]DB!$E:$E,"SHORT",[1]DB!$N:$N,"N",[1]DB!$M:$M,$C13)</f>
        <v>-13.666667000000004</v>
      </c>
      <c r="V13" s="35">
        <f>+SUMIFS([1]DB!AK:AK,[1]DB!$W:$W,"Trading",[1]DB!$E:$E,"LONG",[1]DB!$N:$N,"SE",[1]DB!$M:$M,$C13)
-SUMIFS([1]DB!AK:AK,[1]DB!$W:$W,"Trading",[1]DB!$E:$E,"SHORT",[1]DB!$N:$N,"SE",[1]DB!$M:$M,$C13)
+SUMIFS([1]DB!AK:AK,[1]DB!$W:$W,"Trading",[1]DB!$E:$E,"LONG",[1]DB!$N:$N,"S",[1]DB!$M:$M,$C13)
-SUMIFS([1]DB!AK:AK,[1]DB!$W:$W,"Trading",[1]DB!$E:$E,"SHORT",[1]DB!$N:$N,"S",[1]DB!$M:$M,$C13)
+SUMIFS([1]DB!AK:AK,[1]DB!$W:$W,"Trading",[1]DB!$E:$E,"LONG",[1]DB!$N:$N,"NE",[1]DB!$M:$M,$C13)
-SUMIFS([1]DB!AK:AK,[1]DB!$W:$W,"Trading",[1]DB!$E:$E,"SHORT",[1]DB!$N:$N,"NE",[1]DB!$M:$M,$C13)
+SUMIFS([1]DB!AK:AK,[1]DB!$W:$W,"Trading",[1]DB!$E:$E,"LONG",[1]DB!$N:$N,"N",[1]DB!$M:$M,$C13)
-SUMIFS([1]DB!AK:AK,[1]DB!$W:$W,"Trading",[1]DB!$E:$E,"SHORT",[1]DB!$N:$N,"N",[1]DB!$M:$M,$C13)</f>
        <v>-2.8666670000000067</v>
      </c>
      <c r="W13" s="35">
        <f>+SUMIFS([1]DB!AL:AL,[1]DB!$W:$W,"Trading",[1]DB!$E:$E,"LONG",[1]DB!$N:$N,"SE",[1]DB!$M:$M,$C13)
-SUMIFS([1]DB!AL:AL,[1]DB!$W:$W,"Trading",[1]DB!$E:$E,"SHORT",[1]DB!$N:$N,"SE",[1]DB!$M:$M,$C13)
+SUMIFS([1]DB!AL:AL,[1]DB!$W:$W,"Trading",[1]DB!$E:$E,"LONG",[1]DB!$N:$N,"S",[1]DB!$M:$M,$C13)
-SUMIFS([1]DB!AL:AL,[1]DB!$W:$W,"Trading",[1]DB!$E:$E,"SHORT",[1]DB!$N:$N,"S",[1]DB!$M:$M,$C13)
+SUMIFS([1]DB!AL:AL,[1]DB!$W:$W,"Trading",[1]DB!$E:$E,"LONG",[1]DB!$N:$N,"NE",[1]DB!$M:$M,$C13)
-SUMIFS([1]DB!AL:AL,[1]DB!$W:$W,"Trading",[1]DB!$E:$E,"SHORT",[1]DB!$N:$N,"NE",[1]DB!$M:$M,$C13)
+SUMIFS([1]DB!AL:AL,[1]DB!$W:$W,"Trading",[1]DB!$E:$E,"LONG",[1]DB!$N:$N,"N",[1]DB!$M:$M,$C13)
-SUMIFS([1]DB!AL:AL,[1]DB!$W:$W,"Trading",[1]DB!$E:$E,"SHORT",[1]DB!$N:$N,"N",[1]DB!$M:$M,$C13)</f>
        <v>-0.1666670000000039</v>
      </c>
      <c r="X13" s="35">
        <f>+SUMIFS([1]DB!AM:AM,[1]DB!$W:$W,"Trading",[1]DB!$E:$E,"LONG",[1]DB!$N:$N,"SE",[1]DB!$M:$M,$C13)
-SUMIFS([1]DB!AM:AM,[1]DB!$W:$W,"Trading",[1]DB!$E:$E,"SHORT",[1]DB!$N:$N,"SE",[1]DB!$M:$M,$C13)
+SUMIFS([1]DB!AM:AM,[1]DB!$W:$W,"Trading",[1]DB!$E:$E,"LONG",[1]DB!$N:$N,"S",[1]DB!$M:$M,$C13)
-SUMIFS([1]DB!AM:AM,[1]DB!$W:$W,"Trading",[1]DB!$E:$E,"SHORT",[1]DB!$N:$N,"S",[1]DB!$M:$M,$C13)
+SUMIFS([1]DB!AM:AM,[1]DB!$W:$W,"Trading",[1]DB!$E:$E,"LONG",[1]DB!$N:$N,"NE",[1]DB!$M:$M,$C13)
-SUMIFS([1]DB!AM:AM,[1]DB!$W:$W,"Trading",[1]DB!$E:$E,"SHORT",[1]DB!$N:$N,"NE",[1]DB!$M:$M,$C13)
+SUMIFS([1]DB!AM:AM,[1]DB!$W:$W,"Trading",[1]DB!$E:$E,"LONG",[1]DB!$N:$N,"N",[1]DB!$M:$M,$C13)
-SUMIFS([1]DB!AM:AM,[1]DB!$W:$W,"Trading",[1]DB!$E:$E,"SHORT",[1]DB!$N:$N,"N",[1]DB!$M:$M,$C13)</f>
        <v>-15.420000000000002</v>
      </c>
      <c r="Y13" s="35">
        <f>+SUMIFS([1]DB!AN:AN,[1]DB!$W:$W,"Trading",[1]DB!$E:$E,"LONG",[1]DB!$N:$N,"SE",[1]DB!$M:$M,$C13)
-SUMIFS([1]DB!AN:AN,[1]DB!$W:$W,"Trading",[1]DB!$E:$E,"SHORT",[1]DB!$N:$N,"SE",[1]DB!$M:$M,$C13)
+SUMIFS([1]DB!AN:AN,[1]DB!$W:$W,"Trading",[1]DB!$E:$E,"LONG",[1]DB!$N:$N,"S",[1]DB!$M:$M,$C13)
-SUMIFS([1]DB!AN:AN,[1]DB!$W:$W,"Trading",[1]DB!$E:$E,"SHORT",[1]DB!$N:$N,"S",[1]DB!$M:$M,$C13)
+SUMIFS([1]DB!AN:AN,[1]DB!$W:$W,"Trading",[1]DB!$E:$E,"LONG",[1]DB!$N:$N,"NE",[1]DB!$M:$M,$C13)
-SUMIFS([1]DB!AN:AN,[1]DB!$W:$W,"Trading",[1]DB!$E:$E,"SHORT",[1]DB!$N:$N,"NE",[1]DB!$M:$M,$C13)
+SUMIFS([1]DB!AN:AN,[1]DB!$W:$W,"Trading",[1]DB!$E:$E,"LONG",[1]DB!$N:$N,"N",[1]DB!$M:$M,$C13)
-SUMIFS([1]DB!AN:AN,[1]DB!$W:$W,"Trading",[1]DB!$E:$E,"SHORT",[1]DB!$N:$N,"N",[1]DB!$M:$M,$C13)</f>
        <v>-34.64</v>
      </c>
      <c r="Z13" s="35">
        <f>+SUMIFS([1]DB!AO:AO,[1]DB!$W:$W,"Trading",[1]DB!$E:$E,"LONG",[1]DB!$N:$N,"SE",[1]DB!$M:$M,$C13)
-SUMIFS([1]DB!AO:AO,[1]DB!$W:$W,"Trading",[1]DB!$E:$E,"SHORT",[1]DB!$N:$N,"SE",[1]DB!$M:$M,$C13)
+SUMIFS([1]DB!AO:AO,[1]DB!$W:$W,"Trading",[1]DB!$E:$E,"LONG",[1]DB!$N:$N,"S",[1]DB!$M:$M,$C13)
-SUMIFS([1]DB!AO:AO,[1]DB!$W:$W,"Trading",[1]DB!$E:$E,"SHORT",[1]DB!$N:$N,"S",[1]DB!$M:$M,$C13)
+SUMIFS([1]DB!AO:AO,[1]DB!$W:$W,"Trading",[1]DB!$E:$E,"LONG",[1]DB!$N:$N,"NE",[1]DB!$M:$M,$C13)
-SUMIFS([1]DB!AO:AO,[1]DB!$W:$W,"Trading",[1]DB!$E:$E,"SHORT",[1]DB!$N:$N,"NE",[1]DB!$M:$M,$C13)
+SUMIFS([1]DB!AO:AO,[1]DB!$W:$W,"Trading",[1]DB!$E:$E,"LONG",[1]DB!$N:$N,"N",[1]DB!$M:$M,$C13)
-SUMIFS([1]DB!AO:AO,[1]DB!$W:$W,"Trading",[1]DB!$E:$E,"SHORT",[1]DB!$N:$N,"N",[1]DB!$M:$M,$C13)</f>
        <v>-32</v>
      </c>
      <c r="AA13" s="35">
        <f>+SUMIFS([1]DB!AP:AP,[1]DB!$W:$W,"Trading",[1]DB!$E:$E,"LONG",[1]DB!$N:$N,"SE",[1]DB!$M:$M,$C13)
-SUMIFS([1]DB!AP:AP,[1]DB!$W:$W,"Trading",[1]DB!$E:$E,"SHORT",[1]DB!$N:$N,"SE",[1]DB!$M:$M,$C13)
+SUMIFS([1]DB!AP:AP,[1]DB!$W:$W,"Trading",[1]DB!$E:$E,"LONG",[1]DB!$N:$N,"S",[1]DB!$M:$M,$C13)
-SUMIFS([1]DB!AP:AP,[1]DB!$W:$W,"Trading",[1]DB!$E:$E,"SHORT",[1]DB!$N:$N,"S",[1]DB!$M:$M,$C13)
+SUMIFS([1]DB!AP:AP,[1]DB!$W:$W,"Trading",[1]DB!$E:$E,"LONG",[1]DB!$N:$N,"NE",[1]DB!$M:$M,$C13)
-SUMIFS([1]DB!AP:AP,[1]DB!$W:$W,"Trading",[1]DB!$E:$E,"SHORT",[1]DB!$N:$N,"NE",[1]DB!$M:$M,$C13)
+SUMIFS([1]DB!AP:AP,[1]DB!$W:$W,"Trading",[1]DB!$E:$E,"LONG",[1]DB!$N:$N,"N",[1]DB!$M:$M,$C13)
-SUMIFS([1]DB!AP:AP,[1]DB!$W:$W,"Trading",[1]DB!$E:$E,"SHORT",[1]DB!$N:$N,"N",[1]DB!$M:$M,$C13)</f>
        <v>-26.5</v>
      </c>
      <c r="AB13" s="35">
        <f>+SUMIFS([1]DB!AQ:AQ,[1]DB!$W:$W,"Trading",[1]DB!$E:$E,"LONG",[1]DB!$N:$N,"SE",[1]DB!$M:$M,$C13)
-SUMIFS([1]DB!AQ:AQ,[1]DB!$W:$W,"Trading",[1]DB!$E:$E,"SHORT",[1]DB!$N:$N,"SE",[1]DB!$M:$M,$C13)
+SUMIFS([1]DB!AQ:AQ,[1]DB!$W:$W,"Trading",[1]DB!$E:$E,"LONG",[1]DB!$N:$N,"S",[1]DB!$M:$M,$C13)
-SUMIFS([1]DB!AQ:AQ,[1]DB!$W:$W,"Trading",[1]DB!$E:$E,"SHORT",[1]DB!$N:$N,"S",[1]DB!$M:$M,$C13)
+SUMIFS([1]DB!AQ:AQ,[1]DB!$W:$W,"Trading",[1]DB!$E:$E,"LONG",[1]DB!$N:$N,"NE",[1]DB!$M:$M,$C13)
-SUMIFS([1]DB!AQ:AQ,[1]DB!$W:$W,"Trading",[1]DB!$E:$E,"SHORT",[1]DB!$N:$N,"NE",[1]DB!$M:$M,$C13)
+SUMIFS([1]DB!AQ:AQ,[1]DB!$W:$W,"Trading",[1]DB!$E:$E,"LONG",[1]DB!$N:$N,"N",[1]DB!$M:$M,$C13)
-SUMIFS([1]DB!AQ:AQ,[1]DB!$W:$W,"Trading",[1]DB!$E:$E,"SHORT",[1]DB!$N:$N,"N",[1]DB!$M:$M,$C13)</f>
        <v>-21.5</v>
      </c>
      <c r="AC13" s="35">
        <f>+SUMIFS([1]DB!AR:AR,[1]DB!$W:$W,"Trading",[1]DB!$E:$E,"LONG",[1]DB!$N:$N,"SE",[1]DB!$M:$M,$C13)
-SUMIFS([1]DB!AR:AR,[1]DB!$W:$W,"Trading",[1]DB!$E:$E,"SHORT",[1]DB!$N:$N,"SE",[1]DB!$M:$M,$C13)
+SUMIFS([1]DB!AR:AR,[1]DB!$W:$W,"Trading",[1]DB!$E:$E,"LONG",[1]DB!$N:$N,"S",[1]DB!$M:$M,$C13)
-SUMIFS([1]DB!AR:AR,[1]DB!$W:$W,"Trading",[1]DB!$E:$E,"SHORT",[1]DB!$N:$N,"S",[1]DB!$M:$M,$C13)
+SUMIFS([1]DB!AR:AR,[1]DB!$W:$W,"Trading",[1]DB!$E:$E,"LONG",[1]DB!$N:$N,"NE",[1]DB!$M:$M,$C13)
-SUMIFS([1]DB!AR:AR,[1]DB!$W:$W,"Trading",[1]DB!$E:$E,"SHORT",[1]DB!$N:$N,"NE",[1]DB!$M:$M,$C13)
+SUMIFS([1]DB!AR:AR,[1]DB!$W:$W,"Trading",[1]DB!$E:$E,"LONG",[1]DB!$N:$N,"N",[1]DB!$M:$M,$C13)
-SUMIFS([1]DB!AR:AR,[1]DB!$W:$W,"Trading",[1]DB!$E:$E,"SHORT",[1]DB!$N:$N,"N",[1]DB!$M:$M,$C13)</f>
        <v>-21.5</v>
      </c>
      <c r="AD13" s="35">
        <f>+SUMIFS([1]DB!AS:AS,[1]DB!$W:$W,"Trading",[1]DB!$E:$E,"LONG",[1]DB!$N:$N,"SE",[1]DB!$M:$M,$C13)
-SUMIFS([1]DB!AS:AS,[1]DB!$W:$W,"Trading",[1]DB!$E:$E,"SHORT",[1]DB!$N:$N,"SE",[1]DB!$M:$M,$C13)
+SUMIFS([1]DB!AS:AS,[1]DB!$W:$W,"Trading",[1]DB!$E:$E,"LONG",[1]DB!$N:$N,"S",[1]DB!$M:$M,$C13)
-SUMIFS([1]DB!AS:AS,[1]DB!$W:$W,"Trading",[1]DB!$E:$E,"SHORT",[1]DB!$N:$N,"S",[1]DB!$M:$M,$C13)
+SUMIFS([1]DB!AS:AS,[1]DB!$W:$W,"Trading",[1]DB!$E:$E,"LONG",[1]DB!$N:$N,"NE",[1]DB!$M:$M,$C13)
-SUMIFS([1]DB!AS:AS,[1]DB!$W:$W,"Trading",[1]DB!$E:$E,"SHORT",[1]DB!$N:$N,"NE",[1]DB!$M:$M,$C13)
+SUMIFS([1]DB!AS:AS,[1]DB!$W:$W,"Trading",[1]DB!$E:$E,"LONG",[1]DB!$N:$N,"N",[1]DB!$M:$M,$C13)
-SUMIFS([1]DB!AS:AS,[1]DB!$W:$W,"Trading",[1]DB!$E:$E,"SHORT",[1]DB!$N:$N,"N",[1]DB!$M:$M,$C13)</f>
        <v>-7</v>
      </c>
      <c r="AE13" s="35">
        <f>+SUMIFS([1]DB!AT:AT,[1]DB!$W:$W,"Trading",[1]DB!$E:$E,"LONG",[1]DB!$N:$N,"SE",[1]DB!$M:$M,$C13)
-SUMIFS([1]DB!AT:AT,[1]DB!$W:$W,"Trading",[1]DB!$E:$E,"SHORT",[1]DB!$N:$N,"SE",[1]DB!$M:$M,$C13)
+SUMIFS([1]DB!AT:AT,[1]DB!$W:$W,"Trading",[1]DB!$E:$E,"LONG",[1]DB!$N:$N,"S",[1]DB!$M:$M,$C13)
-SUMIFS([1]DB!AT:AT,[1]DB!$W:$W,"Trading",[1]DB!$E:$E,"SHORT",[1]DB!$N:$N,"S",[1]DB!$M:$M,$C13)
+SUMIFS([1]DB!AT:AT,[1]DB!$W:$W,"Trading",[1]DB!$E:$E,"LONG",[1]DB!$N:$N,"NE",[1]DB!$M:$M,$C13)
-SUMIFS([1]DB!AT:AT,[1]DB!$W:$W,"Trading",[1]DB!$E:$E,"SHORT",[1]DB!$N:$N,"NE",[1]DB!$M:$M,$C13)
+SUMIFS([1]DB!AT:AT,[1]DB!$W:$W,"Trading",[1]DB!$E:$E,"LONG",[1]DB!$N:$N,"N",[1]DB!$M:$M,$C13)
-SUMIFS([1]DB!AT:AT,[1]DB!$W:$W,"Trading",[1]DB!$E:$E,"SHORT",[1]DB!$N:$N,"N",[1]DB!$M:$M,$C13)</f>
        <v>-7</v>
      </c>
      <c r="AF13" s="60">
        <f>+SUMIFS([1]DB!AU:AU,[1]DB!$W:$W,"Trading",[1]DB!$E:$E,"LONG",[1]DB!$N:$N,"SE",[1]DB!$M:$M,$C13)
-SUMIFS([1]DB!AU:AU,[1]DB!$W:$W,"Trading",[1]DB!$E:$E,"SHORT",[1]DB!$N:$N,"SE",[1]DB!$M:$M,$C13)
+SUMIFS([1]DB!AU:AU,[1]DB!$W:$W,"Trading",[1]DB!$E:$E,"LONG",[1]DB!$N:$N,"S",[1]DB!$M:$M,$C13)
-SUMIFS([1]DB!AU:AU,[1]DB!$W:$W,"Trading",[1]DB!$E:$E,"SHORT",[1]DB!$N:$N,"S",[1]DB!$M:$M,$C13)
+SUMIFS([1]DB!AU:AU,[1]DB!$W:$W,"Trading",[1]DB!$E:$E,"LONG",[1]DB!$N:$N,"NE",[1]DB!$M:$M,$C13)
-SUMIFS([1]DB!AU:AU,[1]DB!$W:$W,"Trading",[1]DB!$E:$E,"SHORT",[1]DB!$N:$N,"NE",[1]DB!$M:$M,$C13)
+SUMIFS([1]DB!AU:AU,[1]DB!$W:$W,"Trading",[1]DB!$E:$E,"LONG",[1]DB!$N:$N,"N",[1]DB!$M:$M,$C13)
-SUMIFS([1]DB!AU:AU,[1]DB!$W:$W,"Trading",[1]DB!$E:$E,"SHORT",[1]DB!$N:$N,"N",[1]DB!$M:$M,$C13)</f>
        <v>-7</v>
      </c>
      <c r="AG13" s="90">
        <f>+SUMIFS([1]DB!AV:AV,[1]DB!$W:$W,"Trading",[1]DB!$E:$E,"LONG",[1]DB!$N:$N,"SE",[1]DB!$M:$M,$C13)
-SUMIFS([1]DB!AV:AV,[1]DB!$W:$W,"Trading",[1]DB!$E:$E,"SHORT",[1]DB!$N:$N,"SE",[1]DB!$M:$M,$C13)
+SUMIFS([1]DB!AV:AV,[1]DB!$W:$W,"Trading",[1]DB!$E:$E,"LONG",[1]DB!$N:$N,"S",[1]DB!$M:$M,$C13)
-SUMIFS([1]DB!AV:AV,[1]DB!$W:$W,"Trading",[1]DB!$E:$E,"SHORT",[1]DB!$N:$N,"S",[1]DB!$M:$M,$C13)
+SUMIFS([1]DB!AV:AV,[1]DB!$W:$W,"Trading",[1]DB!$E:$E,"LONG",[1]DB!$N:$N,"NE",[1]DB!$M:$M,$C13)
-SUMIFS([1]DB!AV:AV,[1]DB!$W:$W,"Trading",[1]DB!$E:$E,"SHORT",[1]DB!$N:$N,"NE",[1]DB!$M:$M,$C13)
+SUMIFS([1]DB!AV:AV,[1]DB!$W:$W,"Trading",[1]DB!$E:$E,"LONG",[1]DB!$N:$N,"N",[1]DB!$M:$M,$C13)
-SUMIFS([1]DB!AV:AV,[1]DB!$W:$W,"Trading",[1]DB!$E:$E,"SHORT",[1]DB!$N:$N,"N",[1]DB!$M:$M,$C13)</f>
        <v>-9</v>
      </c>
      <c r="AH13" s="35">
        <f>+SUMIFS([1]DB!AW:AW,[1]DB!$W:$W,"Trading",[1]DB!$E:$E,"LONG",[1]DB!$N:$N,"SE",[1]DB!$M:$M,$C13)
-SUMIFS([1]DB!AW:AW,[1]DB!$W:$W,"Trading",[1]DB!$E:$E,"SHORT",[1]DB!$N:$N,"SE",[1]DB!$M:$M,$C13)
+SUMIFS([1]DB!AW:AW,[1]DB!$W:$W,"Trading",[1]DB!$E:$E,"LONG",[1]DB!$N:$N,"S",[1]DB!$M:$M,$C13)
-SUMIFS([1]DB!AW:AW,[1]DB!$W:$W,"Trading",[1]DB!$E:$E,"SHORT",[1]DB!$N:$N,"S",[1]DB!$M:$M,$C13)
+SUMIFS([1]DB!AW:AW,[1]DB!$W:$W,"Trading",[1]DB!$E:$E,"LONG",[1]DB!$N:$N,"NE",[1]DB!$M:$M,$C13)
-SUMIFS([1]DB!AW:AW,[1]DB!$W:$W,"Trading",[1]DB!$E:$E,"SHORT",[1]DB!$N:$N,"NE",[1]DB!$M:$M,$C13)
+SUMIFS([1]DB!AW:AW,[1]DB!$W:$W,"Trading",[1]DB!$E:$E,"LONG",[1]DB!$N:$N,"N",[1]DB!$M:$M,$C13)
-SUMIFS([1]DB!AW:AW,[1]DB!$W:$W,"Trading",[1]DB!$E:$E,"SHORT",[1]DB!$N:$N,"N",[1]DB!$M:$M,$C13)</f>
        <v>-9</v>
      </c>
      <c r="AI13" s="35">
        <f>+SUMIFS([1]DB!AX:AX,[1]DB!$W:$W,"Trading",[1]DB!$E:$E,"LONG",[1]DB!$N:$N,"SE",[1]DB!$M:$M,$C13)
-SUMIFS([1]DB!AX:AX,[1]DB!$W:$W,"Trading",[1]DB!$E:$E,"SHORT",[1]DB!$N:$N,"SE",[1]DB!$M:$M,$C13)
+SUMIFS([1]DB!AX:AX,[1]DB!$W:$W,"Trading",[1]DB!$E:$E,"LONG",[1]DB!$N:$N,"S",[1]DB!$M:$M,$C13)
-SUMIFS([1]DB!AX:AX,[1]DB!$W:$W,"Trading",[1]DB!$E:$E,"SHORT",[1]DB!$N:$N,"S",[1]DB!$M:$M,$C13)
+SUMIFS([1]DB!AX:AX,[1]DB!$W:$W,"Trading",[1]DB!$E:$E,"LONG",[1]DB!$N:$N,"NE",[1]DB!$M:$M,$C13)
-SUMIFS([1]DB!AX:AX,[1]DB!$W:$W,"Trading",[1]DB!$E:$E,"SHORT",[1]DB!$N:$N,"NE",[1]DB!$M:$M,$C13)
+SUMIFS([1]DB!AX:AX,[1]DB!$W:$W,"Trading",[1]DB!$E:$E,"LONG",[1]DB!$N:$N,"N",[1]DB!$M:$M,$C13)
-SUMIFS([1]DB!AX:AX,[1]DB!$W:$W,"Trading",[1]DB!$E:$E,"SHORT",[1]DB!$N:$N,"N",[1]DB!$M:$M,$C13)</f>
        <v>-9</v>
      </c>
      <c r="AJ13" s="35">
        <f>+SUMIFS([1]DB!AY:AY,[1]DB!$W:$W,"Trading",[1]DB!$E:$E,"LONG",[1]DB!$N:$N,"SE",[1]DB!$M:$M,$C13)
-SUMIFS([1]DB!AY:AY,[1]DB!$W:$W,"Trading",[1]DB!$E:$E,"SHORT",[1]DB!$N:$N,"SE",[1]DB!$M:$M,$C13)
+SUMIFS([1]DB!AY:AY,[1]DB!$W:$W,"Trading",[1]DB!$E:$E,"LONG",[1]DB!$N:$N,"S",[1]DB!$M:$M,$C13)
-SUMIFS([1]DB!AY:AY,[1]DB!$W:$W,"Trading",[1]DB!$E:$E,"SHORT",[1]DB!$N:$N,"S",[1]DB!$M:$M,$C13)
+SUMIFS([1]DB!AY:AY,[1]DB!$W:$W,"Trading",[1]DB!$E:$E,"LONG",[1]DB!$N:$N,"NE",[1]DB!$M:$M,$C13)
-SUMIFS([1]DB!AY:AY,[1]DB!$W:$W,"Trading",[1]DB!$E:$E,"SHORT",[1]DB!$N:$N,"NE",[1]DB!$M:$M,$C13)
+SUMIFS([1]DB!AY:AY,[1]DB!$W:$W,"Trading",[1]DB!$E:$E,"LONG",[1]DB!$N:$N,"N",[1]DB!$M:$M,$C13)
-SUMIFS([1]DB!AY:AY,[1]DB!$W:$W,"Trading",[1]DB!$E:$E,"SHORT",[1]DB!$N:$N,"N",[1]DB!$M:$M,$C13)</f>
        <v>-9</v>
      </c>
      <c r="AK13" s="35">
        <f>+SUMIFS([1]DB!AZ:AZ,[1]DB!$W:$W,"Trading",[1]DB!$E:$E,"LONG",[1]DB!$N:$N,"SE",[1]DB!$M:$M,$C13)
-SUMIFS([1]DB!AZ:AZ,[1]DB!$W:$W,"Trading",[1]DB!$E:$E,"SHORT",[1]DB!$N:$N,"SE",[1]DB!$M:$M,$C13)
+SUMIFS([1]DB!AZ:AZ,[1]DB!$W:$W,"Trading",[1]DB!$E:$E,"LONG",[1]DB!$N:$N,"S",[1]DB!$M:$M,$C13)
-SUMIFS([1]DB!AZ:AZ,[1]DB!$W:$W,"Trading",[1]DB!$E:$E,"SHORT",[1]DB!$N:$N,"S",[1]DB!$M:$M,$C13)
+SUMIFS([1]DB!AZ:AZ,[1]DB!$W:$W,"Trading",[1]DB!$E:$E,"LONG",[1]DB!$N:$N,"NE",[1]DB!$M:$M,$C13)
-SUMIFS([1]DB!AZ:AZ,[1]DB!$W:$W,"Trading",[1]DB!$E:$E,"SHORT",[1]DB!$N:$N,"NE",[1]DB!$M:$M,$C13)
+SUMIFS([1]DB!AZ:AZ,[1]DB!$W:$W,"Trading",[1]DB!$E:$E,"LONG",[1]DB!$N:$N,"N",[1]DB!$M:$M,$C13)
-SUMIFS([1]DB!AZ:AZ,[1]DB!$W:$W,"Trading",[1]DB!$E:$E,"SHORT",[1]DB!$N:$N,"N",[1]DB!$M:$M,$C13)</f>
        <v>-9</v>
      </c>
      <c r="AL13" s="35">
        <f>+SUMIFS([1]DB!BA:BA,[1]DB!$W:$W,"Trading",[1]DB!$E:$E,"LONG",[1]DB!$N:$N,"SE",[1]DB!$M:$M,$C13)
-SUMIFS([1]DB!BA:BA,[1]DB!$W:$W,"Trading",[1]DB!$E:$E,"SHORT",[1]DB!$N:$N,"SE",[1]DB!$M:$M,$C13)
+SUMIFS([1]DB!BA:BA,[1]DB!$W:$W,"Trading",[1]DB!$E:$E,"LONG",[1]DB!$N:$N,"S",[1]DB!$M:$M,$C13)
-SUMIFS([1]DB!BA:BA,[1]DB!$W:$W,"Trading",[1]DB!$E:$E,"SHORT",[1]DB!$N:$N,"S",[1]DB!$M:$M,$C13)
+SUMIFS([1]DB!BA:BA,[1]DB!$W:$W,"Trading",[1]DB!$E:$E,"LONG",[1]DB!$N:$N,"NE",[1]DB!$M:$M,$C13)
-SUMIFS([1]DB!BA:BA,[1]DB!$W:$W,"Trading",[1]DB!$E:$E,"SHORT",[1]DB!$N:$N,"NE",[1]DB!$M:$M,$C13)
+SUMIFS([1]DB!BA:BA,[1]DB!$W:$W,"Trading",[1]DB!$E:$E,"LONG",[1]DB!$N:$N,"N",[1]DB!$M:$M,$C13)
-SUMIFS([1]DB!BA:BA,[1]DB!$W:$W,"Trading",[1]DB!$E:$E,"SHORT",[1]DB!$N:$N,"N",[1]DB!$M:$M,$C13)</f>
        <v>-9</v>
      </c>
      <c r="AM13" s="35">
        <f>+SUMIFS([1]DB!BB:BB,[1]DB!$W:$W,"Trading",[1]DB!$E:$E,"LONG",[1]DB!$N:$N,"SE",[1]DB!$M:$M,$C13)
-SUMIFS([1]DB!BB:BB,[1]DB!$W:$W,"Trading",[1]DB!$E:$E,"SHORT",[1]DB!$N:$N,"SE",[1]DB!$M:$M,$C13)
+SUMIFS([1]DB!BB:BB,[1]DB!$W:$W,"Trading",[1]DB!$E:$E,"LONG",[1]DB!$N:$N,"S",[1]DB!$M:$M,$C13)
-SUMIFS([1]DB!BB:BB,[1]DB!$W:$W,"Trading",[1]DB!$E:$E,"SHORT",[1]DB!$N:$N,"S",[1]DB!$M:$M,$C13)
+SUMIFS([1]DB!BB:BB,[1]DB!$W:$W,"Trading",[1]DB!$E:$E,"LONG",[1]DB!$N:$N,"NE",[1]DB!$M:$M,$C13)
-SUMIFS([1]DB!BB:BB,[1]DB!$W:$W,"Trading",[1]DB!$E:$E,"SHORT",[1]DB!$N:$N,"NE",[1]DB!$M:$M,$C13)
+SUMIFS([1]DB!BB:BB,[1]DB!$W:$W,"Trading",[1]DB!$E:$E,"LONG",[1]DB!$N:$N,"N",[1]DB!$M:$M,$C13)
-SUMIFS([1]DB!BB:BB,[1]DB!$W:$W,"Trading",[1]DB!$E:$E,"SHORT",[1]DB!$N:$N,"N",[1]DB!$M:$M,$C13)</f>
        <v>-9</v>
      </c>
      <c r="AN13" s="35">
        <f>+SUMIFS([1]DB!BC:BC,[1]DB!$W:$W,"Trading",[1]DB!$E:$E,"LONG",[1]DB!$N:$N,"SE",[1]DB!$M:$M,$C13)
-SUMIFS([1]DB!BC:BC,[1]DB!$W:$W,"Trading",[1]DB!$E:$E,"SHORT",[1]DB!$N:$N,"SE",[1]DB!$M:$M,$C13)
+SUMIFS([1]DB!BC:BC,[1]DB!$W:$W,"Trading",[1]DB!$E:$E,"LONG",[1]DB!$N:$N,"S",[1]DB!$M:$M,$C13)
-SUMIFS([1]DB!BC:BC,[1]DB!$W:$W,"Trading",[1]DB!$E:$E,"SHORT",[1]DB!$N:$N,"S",[1]DB!$M:$M,$C13)
+SUMIFS([1]DB!BC:BC,[1]DB!$W:$W,"Trading",[1]DB!$E:$E,"LONG",[1]DB!$N:$N,"NE",[1]DB!$M:$M,$C13)
-SUMIFS([1]DB!BC:BC,[1]DB!$W:$W,"Trading",[1]DB!$E:$E,"SHORT",[1]DB!$N:$N,"NE",[1]DB!$M:$M,$C13)
+SUMIFS([1]DB!BC:BC,[1]DB!$W:$W,"Trading",[1]DB!$E:$E,"LONG",[1]DB!$N:$N,"N",[1]DB!$M:$M,$C13)
-SUMIFS([1]DB!BC:BC,[1]DB!$W:$W,"Trading",[1]DB!$E:$E,"SHORT",[1]DB!$N:$N,"N",[1]DB!$M:$M,$C13)</f>
        <v>-9</v>
      </c>
      <c r="AO13" s="35">
        <f>+SUMIFS([1]DB!BD:BD,[1]DB!$W:$W,"Trading",[1]DB!$E:$E,"LONG",[1]DB!$N:$N,"SE",[1]DB!$M:$M,$C13)
-SUMIFS([1]DB!BD:BD,[1]DB!$W:$W,"Trading",[1]DB!$E:$E,"SHORT",[1]DB!$N:$N,"SE",[1]DB!$M:$M,$C13)
+SUMIFS([1]DB!BD:BD,[1]DB!$W:$W,"Trading",[1]DB!$E:$E,"LONG",[1]DB!$N:$N,"S",[1]DB!$M:$M,$C13)
-SUMIFS([1]DB!BD:BD,[1]DB!$W:$W,"Trading",[1]DB!$E:$E,"SHORT",[1]DB!$N:$N,"S",[1]DB!$M:$M,$C13)
+SUMIFS([1]DB!BD:BD,[1]DB!$W:$W,"Trading",[1]DB!$E:$E,"LONG",[1]DB!$N:$N,"NE",[1]DB!$M:$M,$C13)
-SUMIFS([1]DB!BD:BD,[1]DB!$W:$W,"Trading",[1]DB!$E:$E,"SHORT",[1]DB!$N:$N,"NE",[1]DB!$M:$M,$C13)
+SUMIFS([1]DB!BD:BD,[1]DB!$W:$W,"Trading",[1]DB!$E:$E,"LONG",[1]DB!$N:$N,"N",[1]DB!$M:$M,$C13)
-SUMIFS([1]DB!BD:BD,[1]DB!$W:$W,"Trading",[1]DB!$E:$E,"SHORT",[1]DB!$N:$N,"N",[1]DB!$M:$M,$C13)</f>
        <v>-9</v>
      </c>
      <c r="AP13" s="35">
        <f>+SUMIFS([1]DB!BE:BE,[1]DB!$W:$W,"Trading",[1]DB!$E:$E,"LONG",[1]DB!$N:$N,"SE",[1]DB!$M:$M,$C13)
-SUMIFS([1]DB!BE:BE,[1]DB!$W:$W,"Trading",[1]DB!$E:$E,"SHORT",[1]DB!$N:$N,"SE",[1]DB!$M:$M,$C13)
+SUMIFS([1]DB!BE:BE,[1]DB!$W:$W,"Trading",[1]DB!$E:$E,"LONG",[1]DB!$N:$N,"S",[1]DB!$M:$M,$C13)
-SUMIFS([1]DB!BE:BE,[1]DB!$W:$W,"Trading",[1]DB!$E:$E,"SHORT",[1]DB!$N:$N,"S",[1]DB!$M:$M,$C13)
+SUMIFS([1]DB!BE:BE,[1]DB!$W:$W,"Trading",[1]DB!$E:$E,"LONG",[1]DB!$N:$N,"NE",[1]DB!$M:$M,$C13)
-SUMIFS([1]DB!BE:BE,[1]DB!$W:$W,"Trading",[1]DB!$E:$E,"SHORT",[1]DB!$N:$N,"NE",[1]DB!$M:$M,$C13)
+SUMIFS([1]DB!BE:BE,[1]DB!$W:$W,"Trading",[1]DB!$E:$E,"LONG",[1]DB!$N:$N,"N",[1]DB!$M:$M,$C13)
-SUMIFS([1]DB!BE:BE,[1]DB!$W:$W,"Trading",[1]DB!$E:$E,"SHORT",[1]DB!$N:$N,"N",[1]DB!$M:$M,$C13)</f>
        <v>-9</v>
      </c>
      <c r="AQ13" s="35">
        <f>+SUMIFS([1]DB!BF:BF,[1]DB!$W:$W,"Trading",[1]DB!$E:$E,"LONG",[1]DB!$N:$N,"SE",[1]DB!$M:$M,$C13)
-SUMIFS([1]DB!BF:BF,[1]DB!$W:$W,"Trading",[1]DB!$E:$E,"SHORT",[1]DB!$N:$N,"SE",[1]DB!$M:$M,$C13)
+SUMIFS([1]DB!BF:BF,[1]DB!$W:$W,"Trading",[1]DB!$E:$E,"LONG",[1]DB!$N:$N,"S",[1]DB!$M:$M,$C13)
-SUMIFS([1]DB!BF:BF,[1]DB!$W:$W,"Trading",[1]DB!$E:$E,"SHORT",[1]DB!$N:$N,"S",[1]DB!$M:$M,$C13)
+SUMIFS([1]DB!BF:BF,[1]DB!$W:$W,"Trading",[1]DB!$E:$E,"LONG",[1]DB!$N:$N,"NE",[1]DB!$M:$M,$C13)
-SUMIFS([1]DB!BF:BF,[1]DB!$W:$W,"Trading",[1]DB!$E:$E,"SHORT",[1]DB!$N:$N,"NE",[1]DB!$M:$M,$C13)
+SUMIFS([1]DB!BF:BF,[1]DB!$W:$W,"Trading",[1]DB!$E:$E,"LONG",[1]DB!$N:$N,"N",[1]DB!$M:$M,$C13)
-SUMIFS([1]DB!BF:BF,[1]DB!$W:$W,"Trading",[1]DB!$E:$E,"SHORT",[1]DB!$N:$N,"N",[1]DB!$M:$M,$C13)</f>
        <v>-9</v>
      </c>
      <c r="AR13" s="60">
        <f>+SUMIFS([1]DB!BG:BG,[1]DB!$W:$W,"Trading",[1]DB!$E:$E,"LONG",[1]DB!$N:$N,"SE",[1]DB!$M:$M,$C13)
-SUMIFS([1]DB!BG:BG,[1]DB!$W:$W,"Trading",[1]DB!$E:$E,"SHORT",[1]DB!$N:$N,"SE",[1]DB!$M:$M,$C13)
+SUMIFS([1]DB!BG:BG,[1]DB!$W:$W,"Trading",[1]DB!$E:$E,"LONG",[1]DB!$N:$N,"S",[1]DB!$M:$M,$C13)
-SUMIFS([1]DB!BG:BG,[1]DB!$W:$W,"Trading",[1]DB!$E:$E,"SHORT",[1]DB!$N:$N,"S",[1]DB!$M:$M,$C13)
+SUMIFS([1]DB!BG:BG,[1]DB!$W:$W,"Trading",[1]DB!$E:$E,"LONG",[1]DB!$N:$N,"NE",[1]DB!$M:$M,$C13)
-SUMIFS([1]DB!BG:BG,[1]DB!$W:$W,"Trading",[1]DB!$E:$E,"SHORT",[1]DB!$N:$N,"NE",[1]DB!$M:$M,$C13)
+SUMIFS([1]DB!BG:BG,[1]DB!$W:$W,"Trading",[1]DB!$E:$E,"LONG",[1]DB!$N:$N,"N",[1]DB!$M:$M,$C13)
-SUMIFS([1]DB!BG:BG,[1]DB!$W:$W,"Trading",[1]DB!$E:$E,"SHORT",[1]DB!$N:$N,"N",[1]DB!$M:$M,$C13)</f>
        <v>-9</v>
      </c>
      <c r="AS13" s="90">
        <f>+SUMIFS([1]DB!BH:BH,[1]DB!$W:$W,"Trading",[1]DB!$E:$E,"LONG",[1]DB!$N:$N,"SE",[1]DB!$M:$M,$C13)
-SUMIFS([1]DB!BH:BH,[1]DB!$W:$W,"Trading",[1]DB!$E:$E,"SHORT",[1]DB!$N:$N,"SE",[1]DB!$M:$M,$C13)
+SUMIFS([1]DB!BH:BH,[1]DB!$W:$W,"Trading",[1]DB!$E:$E,"LONG",[1]DB!$N:$N,"S",[1]DB!$M:$M,$C13)
-SUMIFS([1]DB!BH:BH,[1]DB!$W:$W,"Trading",[1]DB!$E:$E,"SHORT",[1]DB!$N:$N,"S",[1]DB!$M:$M,$C13)
+SUMIFS([1]DB!BH:BH,[1]DB!$W:$W,"Trading",[1]DB!$E:$E,"LONG",[1]DB!$N:$N,"NE",[1]DB!$M:$M,$C13)
-SUMIFS([1]DB!BH:BH,[1]DB!$W:$W,"Trading",[1]DB!$E:$E,"SHORT",[1]DB!$N:$N,"NE",[1]DB!$M:$M,$C13)
+SUMIFS([1]DB!BH:BH,[1]DB!$W:$W,"Trading",[1]DB!$E:$E,"LONG",[1]DB!$N:$N,"N",[1]DB!$M:$M,$C13)
-SUMIFS([1]DB!BH:BH,[1]DB!$W:$W,"Trading",[1]DB!$E:$E,"SHORT",[1]DB!$N:$N,"N",[1]DB!$M:$M,$C13)</f>
        <v>0</v>
      </c>
      <c r="AT13" s="35">
        <f>+SUMIFS([1]DB!BI:BI,[1]DB!$W:$W,"Trading",[1]DB!$E:$E,"LONG",[1]DB!$N:$N,"SE",[1]DB!$M:$M,$C13)
-SUMIFS([1]DB!BI:BI,[1]DB!$W:$W,"Trading",[1]DB!$E:$E,"SHORT",[1]DB!$N:$N,"SE",[1]DB!$M:$M,$C13)
+SUMIFS([1]DB!BI:BI,[1]DB!$W:$W,"Trading",[1]DB!$E:$E,"LONG",[1]DB!$N:$N,"S",[1]DB!$M:$M,$C13)
-SUMIFS([1]DB!BI:BI,[1]DB!$W:$W,"Trading",[1]DB!$E:$E,"SHORT",[1]DB!$N:$N,"S",[1]DB!$M:$M,$C13)
+SUMIFS([1]DB!BI:BI,[1]DB!$W:$W,"Trading",[1]DB!$E:$E,"LONG",[1]DB!$N:$N,"NE",[1]DB!$M:$M,$C13)
-SUMIFS([1]DB!BI:BI,[1]DB!$W:$W,"Trading",[1]DB!$E:$E,"SHORT",[1]DB!$N:$N,"NE",[1]DB!$M:$M,$C13)
+SUMIFS([1]DB!BI:BI,[1]DB!$W:$W,"Trading",[1]DB!$E:$E,"LONG",[1]DB!$N:$N,"N",[1]DB!$M:$M,$C13)
-SUMIFS([1]DB!BI:BI,[1]DB!$W:$W,"Trading",[1]DB!$E:$E,"SHORT",[1]DB!$N:$N,"N",[1]DB!$M:$M,$C13)</f>
        <v>0</v>
      </c>
      <c r="AU13" s="35">
        <f>+SUMIFS([1]DB!BJ:BJ,[1]DB!$W:$W,"Trading",[1]DB!$E:$E,"LONG",[1]DB!$N:$N,"SE",[1]DB!$M:$M,$C13)
-SUMIFS([1]DB!BJ:BJ,[1]DB!$W:$W,"Trading",[1]DB!$E:$E,"SHORT",[1]DB!$N:$N,"SE",[1]DB!$M:$M,$C13)
+SUMIFS([1]DB!BJ:BJ,[1]DB!$W:$W,"Trading",[1]DB!$E:$E,"LONG",[1]DB!$N:$N,"S",[1]DB!$M:$M,$C13)
-SUMIFS([1]DB!BJ:BJ,[1]DB!$W:$W,"Trading",[1]DB!$E:$E,"SHORT",[1]DB!$N:$N,"S",[1]DB!$M:$M,$C13)
+SUMIFS([1]DB!BJ:BJ,[1]DB!$W:$W,"Trading",[1]DB!$E:$E,"LONG",[1]DB!$N:$N,"NE",[1]DB!$M:$M,$C13)
-SUMIFS([1]DB!BJ:BJ,[1]DB!$W:$W,"Trading",[1]DB!$E:$E,"SHORT",[1]DB!$N:$N,"NE",[1]DB!$M:$M,$C13)
+SUMIFS([1]DB!BJ:BJ,[1]DB!$W:$W,"Trading",[1]DB!$E:$E,"LONG",[1]DB!$N:$N,"N",[1]DB!$M:$M,$C13)
-SUMIFS([1]DB!BJ:BJ,[1]DB!$W:$W,"Trading",[1]DB!$E:$E,"SHORT",[1]DB!$N:$N,"N",[1]DB!$M:$M,$C13)</f>
        <v>0</v>
      </c>
      <c r="AV13" s="35">
        <f>+SUMIFS([1]DB!BK:BK,[1]DB!$W:$W,"Trading",[1]DB!$E:$E,"LONG",[1]DB!$N:$N,"SE",[1]DB!$M:$M,$C13)
-SUMIFS([1]DB!BK:BK,[1]DB!$W:$W,"Trading",[1]DB!$E:$E,"SHORT",[1]DB!$N:$N,"SE",[1]DB!$M:$M,$C13)
+SUMIFS([1]DB!BK:BK,[1]DB!$W:$W,"Trading",[1]DB!$E:$E,"LONG",[1]DB!$N:$N,"S",[1]DB!$M:$M,$C13)
-SUMIFS([1]DB!BK:BK,[1]DB!$W:$W,"Trading",[1]DB!$E:$E,"SHORT",[1]DB!$N:$N,"S",[1]DB!$M:$M,$C13)
+SUMIFS([1]DB!BK:BK,[1]DB!$W:$W,"Trading",[1]DB!$E:$E,"LONG",[1]DB!$N:$N,"NE",[1]DB!$M:$M,$C13)
-SUMIFS([1]DB!BK:BK,[1]DB!$W:$W,"Trading",[1]DB!$E:$E,"SHORT",[1]DB!$N:$N,"NE",[1]DB!$M:$M,$C13)
+SUMIFS([1]DB!BK:BK,[1]DB!$W:$W,"Trading",[1]DB!$E:$E,"LONG",[1]DB!$N:$N,"N",[1]DB!$M:$M,$C13)
-SUMIFS([1]DB!BK:BK,[1]DB!$W:$W,"Trading",[1]DB!$E:$E,"SHORT",[1]DB!$N:$N,"N",[1]DB!$M:$M,$C13)</f>
        <v>0</v>
      </c>
      <c r="AW13" s="35">
        <f>+SUMIFS([1]DB!BL:BL,[1]DB!$W:$W,"Trading",[1]DB!$E:$E,"LONG",[1]DB!$N:$N,"SE",[1]DB!$M:$M,$C13)
-SUMIFS([1]DB!BL:BL,[1]DB!$W:$W,"Trading",[1]DB!$E:$E,"SHORT",[1]DB!$N:$N,"SE",[1]DB!$M:$M,$C13)
+SUMIFS([1]DB!BL:BL,[1]DB!$W:$W,"Trading",[1]DB!$E:$E,"LONG",[1]DB!$N:$N,"S",[1]DB!$M:$M,$C13)
-SUMIFS([1]DB!BL:BL,[1]DB!$W:$W,"Trading",[1]DB!$E:$E,"SHORT",[1]DB!$N:$N,"S",[1]DB!$M:$M,$C13)
+SUMIFS([1]DB!BL:BL,[1]DB!$W:$W,"Trading",[1]DB!$E:$E,"LONG",[1]DB!$N:$N,"NE",[1]DB!$M:$M,$C13)
-SUMIFS([1]DB!BL:BL,[1]DB!$W:$W,"Trading",[1]DB!$E:$E,"SHORT",[1]DB!$N:$N,"NE",[1]DB!$M:$M,$C13)
+SUMIFS([1]DB!BL:BL,[1]DB!$W:$W,"Trading",[1]DB!$E:$E,"LONG",[1]DB!$N:$N,"N",[1]DB!$M:$M,$C13)
-SUMIFS([1]DB!BL:BL,[1]DB!$W:$W,"Trading",[1]DB!$E:$E,"SHORT",[1]DB!$N:$N,"N",[1]DB!$M:$M,$C13)</f>
        <v>0</v>
      </c>
      <c r="AX13" s="35">
        <f>+SUMIFS([1]DB!BM:BM,[1]DB!$W:$W,"Trading",[1]DB!$E:$E,"LONG",[1]DB!$N:$N,"SE",[1]DB!$M:$M,$C13)
-SUMIFS([1]DB!BM:BM,[1]DB!$W:$W,"Trading",[1]DB!$E:$E,"SHORT",[1]DB!$N:$N,"SE",[1]DB!$M:$M,$C13)
+SUMIFS([1]DB!BM:BM,[1]DB!$W:$W,"Trading",[1]DB!$E:$E,"LONG",[1]DB!$N:$N,"S",[1]DB!$M:$M,$C13)
-SUMIFS([1]DB!BM:BM,[1]DB!$W:$W,"Trading",[1]DB!$E:$E,"SHORT",[1]DB!$N:$N,"S",[1]DB!$M:$M,$C13)
+SUMIFS([1]DB!BM:BM,[1]DB!$W:$W,"Trading",[1]DB!$E:$E,"LONG",[1]DB!$N:$N,"NE",[1]DB!$M:$M,$C13)
-SUMIFS([1]DB!BM:BM,[1]DB!$W:$W,"Trading",[1]DB!$E:$E,"SHORT",[1]DB!$N:$N,"NE",[1]DB!$M:$M,$C13)
+SUMIFS([1]DB!BM:BM,[1]DB!$W:$W,"Trading",[1]DB!$E:$E,"LONG",[1]DB!$N:$N,"N",[1]DB!$M:$M,$C13)
-SUMIFS([1]DB!BM:BM,[1]DB!$W:$W,"Trading",[1]DB!$E:$E,"SHORT",[1]DB!$N:$N,"N",[1]DB!$M:$M,$C13)</f>
        <v>0</v>
      </c>
      <c r="AY13" s="35">
        <f>+SUMIFS([1]DB!BN:BN,[1]DB!$W:$W,"Trading",[1]DB!$E:$E,"LONG",[1]DB!$N:$N,"SE",[1]DB!$M:$M,$C13)
-SUMIFS([1]DB!BN:BN,[1]DB!$W:$W,"Trading",[1]DB!$E:$E,"SHORT",[1]DB!$N:$N,"SE",[1]DB!$M:$M,$C13)
+SUMIFS([1]DB!BN:BN,[1]DB!$W:$W,"Trading",[1]DB!$E:$E,"LONG",[1]DB!$N:$N,"S",[1]DB!$M:$M,$C13)
-SUMIFS([1]DB!BN:BN,[1]DB!$W:$W,"Trading",[1]DB!$E:$E,"SHORT",[1]DB!$N:$N,"S",[1]DB!$M:$M,$C13)
+SUMIFS([1]DB!BN:BN,[1]DB!$W:$W,"Trading",[1]DB!$E:$E,"LONG",[1]DB!$N:$N,"NE",[1]DB!$M:$M,$C13)
-SUMIFS([1]DB!BN:BN,[1]DB!$W:$W,"Trading",[1]DB!$E:$E,"SHORT",[1]DB!$N:$N,"NE",[1]DB!$M:$M,$C13)
+SUMIFS([1]DB!BN:BN,[1]DB!$W:$W,"Trading",[1]DB!$E:$E,"LONG",[1]DB!$N:$N,"N",[1]DB!$M:$M,$C13)
-SUMIFS([1]DB!BN:BN,[1]DB!$W:$W,"Trading",[1]DB!$E:$E,"SHORT",[1]DB!$N:$N,"N",[1]DB!$M:$M,$C13)</f>
        <v>0</v>
      </c>
      <c r="AZ13" s="35">
        <f>+SUMIFS([1]DB!BO:BO,[1]DB!$W:$W,"Trading",[1]DB!$E:$E,"LONG",[1]DB!$N:$N,"SE",[1]DB!$M:$M,$C13)
-SUMIFS([1]DB!BO:BO,[1]DB!$W:$W,"Trading",[1]DB!$E:$E,"SHORT",[1]DB!$N:$N,"SE",[1]DB!$M:$M,$C13)
+SUMIFS([1]DB!BO:BO,[1]DB!$W:$W,"Trading",[1]DB!$E:$E,"LONG",[1]DB!$N:$N,"S",[1]DB!$M:$M,$C13)
-SUMIFS([1]DB!BO:BO,[1]DB!$W:$W,"Trading",[1]DB!$E:$E,"SHORT",[1]DB!$N:$N,"S",[1]DB!$M:$M,$C13)
+SUMIFS([1]DB!BO:BO,[1]DB!$W:$W,"Trading",[1]DB!$E:$E,"LONG",[1]DB!$N:$N,"NE",[1]DB!$M:$M,$C13)
-SUMIFS([1]DB!BO:BO,[1]DB!$W:$W,"Trading",[1]DB!$E:$E,"SHORT",[1]DB!$N:$N,"NE",[1]DB!$M:$M,$C13)
+SUMIFS([1]DB!BO:BO,[1]DB!$W:$W,"Trading",[1]DB!$E:$E,"LONG",[1]DB!$N:$N,"N",[1]DB!$M:$M,$C13)
-SUMIFS([1]DB!BO:BO,[1]DB!$W:$W,"Trading",[1]DB!$E:$E,"SHORT",[1]DB!$N:$N,"N",[1]DB!$M:$M,$C13)</f>
        <v>0</v>
      </c>
      <c r="BA13" s="35">
        <f>+SUMIFS([1]DB!BP:BP,[1]DB!$W:$W,"Trading",[1]DB!$E:$E,"LONG",[1]DB!$N:$N,"SE",[1]DB!$M:$M,$C13)
-SUMIFS([1]DB!BP:BP,[1]DB!$W:$W,"Trading",[1]DB!$E:$E,"SHORT",[1]DB!$N:$N,"SE",[1]DB!$M:$M,$C13)
+SUMIFS([1]DB!BP:BP,[1]DB!$W:$W,"Trading",[1]DB!$E:$E,"LONG",[1]DB!$N:$N,"S",[1]DB!$M:$M,$C13)
-SUMIFS([1]DB!BP:BP,[1]DB!$W:$W,"Trading",[1]DB!$E:$E,"SHORT",[1]DB!$N:$N,"S",[1]DB!$M:$M,$C13)
+SUMIFS([1]DB!BP:BP,[1]DB!$W:$W,"Trading",[1]DB!$E:$E,"LONG",[1]DB!$N:$N,"NE",[1]DB!$M:$M,$C13)
-SUMIFS([1]DB!BP:BP,[1]DB!$W:$W,"Trading",[1]DB!$E:$E,"SHORT",[1]DB!$N:$N,"NE",[1]DB!$M:$M,$C13)
+SUMIFS([1]DB!BP:BP,[1]DB!$W:$W,"Trading",[1]DB!$E:$E,"LONG",[1]DB!$N:$N,"N",[1]DB!$M:$M,$C13)
-SUMIFS([1]DB!BP:BP,[1]DB!$W:$W,"Trading",[1]DB!$E:$E,"SHORT",[1]DB!$N:$N,"N",[1]DB!$M:$M,$C13)</f>
        <v>0</v>
      </c>
      <c r="BB13" s="35">
        <f>+SUMIFS([1]DB!BQ:BQ,[1]DB!$W:$W,"Trading",[1]DB!$E:$E,"LONG",[1]DB!$N:$N,"SE",[1]DB!$M:$M,$C13)
-SUMIFS([1]DB!BQ:BQ,[1]DB!$W:$W,"Trading",[1]DB!$E:$E,"SHORT",[1]DB!$N:$N,"SE",[1]DB!$M:$M,$C13)
+SUMIFS([1]DB!BQ:BQ,[1]DB!$W:$W,"Trading",[1]DB!$E:$E,"LONG",[1]DB!$N:$N,"S",[1]DB!$M:$M,$C13)
-SUMIFS([1]DB!BQ:BQ,[1]DB!$W:$W,"Trading",[1]DB!$E:$E,"SHORT",[1]DB!$N:$N,"S",[1]DB!$M:$M,$C13)
+SUMIFS([1]DB!BQ:BQ,[1]DB!$W:$W,"Trading",[1]DB!$E:$E,"LONG",[1]DB!$N:$N,"NE",[1]DB!$M:$M,$C13)
-SUMIFS([1]DB!BQ:BQ,[1]DB!$W:$W,"Trading",[1]DB!$E:$E,"SHORT",[1]DB!$N:$N,"NE",[1]DB!$M:$M,$C13)
+SUMIFS([1]DB!BQ:BQ,[1]DB!$W:$W,"Trading",[1]DB!$E:$E,"LONG",[1]DB!$N:$N,"N",[1]DB!$M:$M,$C13)
-SUMIFS([1]DB!BQ:BQ,[1]DB!$W:$W,"Trading",[1]DB!$E:$E,"SHORT",[1]DB!$N:$N,"N",[1]DB!$M:$M,$C13)</f>
        <v>0</v>
      </c>
      <c r="BC13" s="35">
        <f>+SUMIFS([1]DB!BR:BR,[1]DB!$W:$W,"Trading",[1]DB!$E:$E,"LONG",[1]DB!$N:$N,"SE",[1]DB!$M:$M,$C13)
-SUMIFS([1]DB!BR:BR,[1]DB!$W:$W,"Trading",[1]DB!$E:$E,"SHORT",[1]DB!$N:$N,"SE",[1]DB!$M:$M,$C13)
+SUMIFS([1]DB!BR:BR,[1]DB!$W:$W,"Trading",[1]DB!$E:$E,"LONG",[1]DB!$N:$N,"S",[1]DB!$M:$M,$C13)
-SUMIFS([1]DB!BR:BR,[1]DB!$W:$W,"Trading",[1]DB!$E:$E,"SHORT",[1]DB!$N:$N,"S",[1]DB!$M:$M,$C13)
+SUMIFS([1]DB!BR:BR,[1]DB!$W:$W,"Trading",[1]DB!$E:$E,"LONG",[1]DB!$N:$N,"NE",[1]DB!$M:$M,$C13)
-SUMIFS([1]DB!BR:BR,[1]DB!$W:$W,"Trading",[1]DB!$E:$E,"SHORT",[1]DB!$N:$N,"NE",[1]DB!$M:$M,$C13)
+SUMIFS([1]DB!BR:BR,[1]DB!$W:$W,"Trading",[1]DB!$E:$E,"LONG",[1]DB!$N:$N,"N",[1]DB!$M:$M,$C13)
-SUMIFS([1]DB!BR:BR,[1]DB!$W:$W,"Trading",[1]DB!$E:$E,"SHORT",[1]DB!$N:$N,"N",[1]DB!$M:$M,$C13)</f>
        <v>0</v>
      </c>
      <c r="BD13" s="60">
        <f>+SUMIFS([1]DB!BS:BS,[1]DB!$W:$W,"Trading",[1]DB!$E:$E,"LONG",[1]DB!$N:$N,"SE",[1]DB!$M:$M,$C13)
-SUMIFS([1]DB!BS:BS,[1]DB!$W:$W,"Trading",[1]DB!$E:$E,"SHORT",[1]DB!$N:$N,"SE",[1]DB!$M:$M,$C13)
+SUMIFS([1]DB!BS:BS,[1]DB!$W:$W,"Trading",[1]DB!$E:$E,"LONG",[1]DB!$N:$N,"S",[1]DB!$M:$M,$C13)
-SUMIFS([1]DB!BS:BS,[1]DB!$W:$W,"Trading",[1]DB!$E:$E,"SHORT",[1]DB!$N:$N,"S",[1]DB!$M:$M,$C13)
+SUMIFS([1]DB!BS:BS,[1]DB!$W:$W,"Trading",[1]DB!$E:$E,"LONG",[1]DB!$N:$N,"NE",[1]DB!$M:$M,$C13)
-SUMIFS([1]DB!BS:BS,[1]DB!$W:$W,"Trading",[1]DB!$E:$E,"SHORT",[1]DB!$N:$N,"NE",[1]DB!$M:$M,$C13)
+SUMIFS([1]DB!BS:BS,[1]DB!$W:$W,"Trading",[1]DB!$E:$E,"LONG",[1]DB!$N:$N,"N",[1]DB!$M:$M,$C13)
-SUMIFS([1]DB!BS:BS,[1]DB!$W:$W,"Trading",[1]DB!$E:$E,"SHORT",[1]DB!$N:$N,"N",[1]DB!$M:$M,$C13)</f>
        <v>0</v>
      </c>
      <c r="BE13" s="90">
        <f>+SUMIFS([1]DB!BT:BT,[1]DB!$W:$W,"Trading",[1]DB!$E:$E,"LONG",[1]DB!$N:$N,"SE",[1]DB!$M:$M,$C13)
-SUMIFS([1]DB!BT:BT,[1]DB!$W:$W,"Trading",[1]DB!$E:$E,"SHORT",[1]DB!$N:$N,"SE",[1]DB!$M:$M,$C13)
+SUMIFS([1]DB!BT:BT,[1]DB!$W:$W,"Trading",[1]DB!$E:$E,"LONG",[1]DB!$N:$N,"S",[1]DB!$M:$M,$C13)
-SUMIFS([1]DB!BT:BT,[1]DB!$W:$W,"Trading",[1]DB!$E:$E,"SHORT",[1]DB!$N:$N,"S",[1]DB!$M:$M,$C13)
+SUMIFS([1]DB!BT:BT,[1]DB!$W:$W,"Trading",[1]DB!$E:$E,"LONG",[1]DB!$N:$N,"NE",[1]DB!$M:$M,$C13)
-SUMIFS([1]DB!BT:BT,[1]DB!$W:$W,"Trading",[1]DB!$E:$E,"SHORT",[1]DB!$N:$N,"NE",[1]DB!$M:$M,$C13)
+SUMIFS([1]DB!BT:BT,[1]DB!$W:$W,"Trading",[1]DB!$E:$E,"LONG",[1]DB!$N:$N,"N",[1]DB!$M:$M,$C13)
-SUMIFS([1]DB!BT:BT,[1]DB!$W:$W,"Trading",[1]DB!$E:$E,"SHORT",[1]DB!$N:$N,"N",[1]DB!$M:$M,$C13)</f>
        <v>0</v>
      </c>
      <c r="BF13" s="35">
        <f>+SUMIFS([1]DB!BU:BU,[1]DB!$W:$W,"Trading",[1]DB!$E:$E,"LONG",[1]DB!$N:$N,"SE",[1]DB!$M:$M,$C13)
-SUMIFS([1]DB!BU:BU,[1]DB!$W:$W,"Trading",[1]DB!$E:$E,"SHORT",[1]DB!$N:$N,"SE",[1]DB!$M:$M,$C13)
+SUMIFS([1]DB!BU:BU,[1]DB!$W:$W,"Trading",[1]DB!$E:$E,"LONG",[1]DB!$N:$N,"S",[1]DB!$M:$M,$C13)
-SUMIFS([1]DB!BU:BU,[1]DB!$W:$W,"Trading",[1]DB!$E:$E,"SHORT",[1]DB!$N:$N,"S",[1]DB!$M:$M,$C13)
+SUMIFS([1]DB!BU:BU,[1]DB!$W:$W,"Trading",[1]DB!$E:$E,"LONG",[1]DB!$N:$N,"NE",[1]DB!$M:$M,$C13)
-SUMIFS([1]DB!BU:BU,[1]DB!$W:$W,"Trading",[1]DB!$E:$E,"SHORT",[1]DB!$N:$N,"NE",[1]DB!$M:$M,$C13)
+SUMIFS([1]DB!BU:BU,[1]DB!$W:$W,"Trading",[1]DB!$E:$E,"LONG",[1]DB!$N:$N,"N",[1]DB!$M:$M,$C13)
-SUMIFS([1]DB!BU:BU,[1]DB!$W:$W,"Trading",[1]DB!$E:$E,"SHORT",[1]DB!$N:$N,"N",[1]DB!$M:$M,$C13)</f>
        <v>0</v>
      </c>
      <c r="BG13" s="35">
        <f>+SUMIFS([1]DB!BV:BV,[1]DB!$W:$W,"Trading",[1]DB!$E:$E,"LONG",[1]DB!$N:$N,"SE",[1]DB!$M:$M,$C13)
-SUMIFS([1]DB!BV:BV,[1]DB!$W:$W,"Trading",[1]DB!$E:$E,"SHORT",[1]DB!$N:$N,"SE",[1]DB!$M:$M,$C13)
+SUMIFS([1]DB!BV:BV,[1]DB!$W:$W,"Trading",[1]DB!$E:$E,"LONG",[1]DB!$N:$N,"S",[1]DB!$M:$M,$C13)
-SUMIFS([1]DB!BV:BV,[1]DB!$W:$W,"Trading",[1]DB!$E:$E,"SHORT",[1]DB!$N:$N,"S",[1]DB!$M:$M,$C13)
+SUMIFS([1]DB!BV:BV,[1]DB!$W:$W,"Trading",[1]DB!$E:$E,"LONG",[1]DB!$N:$N,"NE",[1]DB!$M:$M,$C13)
-SUMIFS([1]DB!BV:BV,[1]DB!$W:$W,"Trading",[1]DB!$E:$E,"SHORT",[1]DB!$N:$N,"NE",[1]DB!$M:$M,$C13)
+SUMIFS([1]DB!BV:BV,[1]DB!$W:$W,"Trading",[1]DB!$E:$E,"LONG",[1]DB!$N:$N,"N",[1]DB!$M:$M,$C13)
-SUMIFS([1]DB!BV:BV,[1]DB!$W:$W,"Trading",[1]DB!$E:$E,"SHORT",[1]DB!$N:$N,"N",[1]DB!$M:$M,$C13)</f>
        <v>0</v>
      </c>
      <c r="BH13" s="35">
        <f>+SUMIFS([1]DB!BW:BW,[1]DB!$W:$W,"Trading",[1]DB!$E:$E,"LONG",[1]DB!$N:$N,"SE",[1]DB!$M:$M,$C13)
-SUMIFS([1]DB!BW:BW,[1]DB!$W:$W,"Trading",[1]DB!$E:$E,"SHORT",[1]DB!$N:$N,"SE",[1]DB!$M:$M,$C13)
+SUMIFS([1]DB!BW:BW,[1]DB!$W:$W,"Trading",[1]DB!$E:$E,"LONG",[1]DB!$N:$N,"S",[1]DB!$M:$M,$C13)
-SUMIFS([1]DB!BW:BW,[1]DB!$W:$W,"Trading",[1]DB!$E:$E,"SHORT",[1]DB!$N:$N,"S",[1]DB!$M:$M,$C13)
+SUMIFS([1]DB!BW:BW,[1]DB!$W:$W,"Trading",[1]DB!$E:$E,"LONG",[1]DB!$N:$N,"NE",[1]DB!$M:$M,$C13)
-SUMIFS([1]DB!BW:BW,[1]DB!$W:$W,"Trading",[1]DB!$E:$E,"SHORT",[1]DB!$N:$N,"NE",[1]DB!$M:$M,$C13)
+SUMIFS([1]DB!BW:BW,[1]DB!$W:$W,"Trading",[1]DB!$E:$E,"LONG",[1]DB!$N:$N,"N",[1]DB!$M:$M,$C13)
-SUMIFS([1]DB!BW:BW,[1]DB!$W:$W,"Trading",[1]DB!$E:$E,"SHORT",[1]DB!$N:$N,"N",[1]DB!$M:$M,$C13)</f>
        <v>0</v>
      </c>
      <c r="BI13" s="35">
        <f>+SUMIFS([1]DB!BX:BX,[1]DB!$W:$W,"Trading",[1]DB!$E:$E,"LONG",[1]DB!$N:$N,"SE",[1]DB!$M:$M,$C13)
-SUMIFS([1]DB!BX:BX,[1]DB!$W:$W,"Trading",[1]DB!$E:$E,"SHORT",[1]DB!$N:$N,"SE",[1]DB!$M:$M,$C13)
+SUMIFS([1]DB!BX:BX,[1]DB!$W:$W,"Trading",[1]DB!$E:$E,"LONG",[1]DB!$N:$N,"S",[1]DB!$M:$M,$C13)
-SUMIFS([1]DB!BX:BX,[1]DB!$W:$W,"Trading",[1]DB!$E:$E,"SHORT",[1]DB!$N:$N,"S",[1]DB!$M:$M,$C13)
+SUMIFS([1]DB!BX:BX,[1]DB!$W:$W,"Trading",[1]DB!$E:$E,"LONG",[1]DB!$N:$N,"NE",[1]DB!$M:$M,$C13)
-SUMIFS([1]DB!BX:BX,[1]DB!$W:$W,"Trading",[1]DB!$E:$E,"SHORT",[1]DB!$N:$N,"NE",[1]DB!$M:$M,$C13)
+SUMIFS([1]DB!BX:BX,[1]DB!$W:$W,"Trading",[1]DB!$E:$E,"LONG",[1]DB!$N:$N,"N",[1]DB!$M:$M,$C13)
-SUMIFS([1]DB!BX:BX,[1]DB!$W:$W,"Trading",[1]DB!$E:$E,"SHORT",[1]DB!$N:$N,"N",[1]DB!$M:$M,$C13)</f>
        <v>0</v>
      </c>
      <c r="BJ13" s="35">
        <f>+SUMIFS([1]DB!BY:BY,[1]DB!$W:$W,"Trading",[1]DB!$E:$E,"LONG",[1]DB!$N:$N,"SE",[1]DB!$M:$M,$C13)
-SUMIFS([1]DB!BY:BY,[1]DB!$W:$W,"Trading",[1]DB!$E:$E,"SHORT",[1]DB!$N:$N,"SE",[1]DB!$M:$M,$C13)
+SUMIFS([1]DB!BY:BY,[1]DB!$W:$W,"Trading",[1]DB!$E:$E,"LONG",[1]DB!$N:$N,"S",[1]DB!$M:$M,$C13)
-SUMIFS([1]DB!BY:BY,[1]DB!$W:$W,"Trading",[1]DB!$E:$E,"SHORT",[1]DB!$N:$N,"S",[1]DB!$M:$M,$C13)
+SUMIFS([1]DB!BY:BY,[1]DB!$W:$W,"Trading",[1]DB!$E:$E,"LONG",[1]DB!$N:$N,"NE",[1]DB!$M:$M,$C13)
-SUMIFS([1]DB!BY:BY,[1]DB!$W:$W,"Trading",[1]DB!$E:$E,"SHORT",[1]DB!$N:$N,"NE",[1]DB!$M:$M,$C13)
+SUMIFS([1]DB!BY:BY,[1]DB!$W:$W,"Trading",[1]DB!$E:$E,"LONG",[1]DB!$N:$N,"N",[1]DB!$M:$M,$C13)
-SUMIFS([1]DB!BY:BY,[1]DB!$W:$W,"Trading",[1]DB!$E:$E,"SHORT",[1]DB!$N:$N,"N",[1]DB!$M:$M,$C13)</f>
        <v>0</v>
      </c>
      <c r="BK13" s="35">
        <f>+SUMIFS([1]DB!BZ:BZ,[1]DB!$W:$W,"Trading",[1]DB!$E:$E,"LONG",[1]DB!$N:$N,"SE",[1]DB!$M:$M,$C13)
-SUMIFS([1]DB!BZ:BZ,[1]DB!$W:$W,"Trading",[1]DB!$E:$E,"SHORT",[1]DB!$N:$N,"SE",[1]DB!$M:$M,$C13)
+SUMIFS([1]DB!BZ:BZ,[1]DB!$W:$W,"Trading",[1]DB!$E:$E,"LONG",[1]DB!$N:$N,"S",[1]DB!$M:$M,$C13)
-SUMIFS([1]DB!BZ:BZ,[1]DB!$W:$W,"Trading",[1]DB!$E:$E,"SHORT",[1]DB!$N:$N,"S",[1]DB!$M:$M,$C13)
+SUMIFS([1]DB!BZ:BZ,[1]DB!$W:$W,"Trading",[1]DB!$E:$E,"LONG",[1]DB!$N:$N,"NE",[1]DB!$M:$M,$C13)
-SUMIFS([1]DB!BZ:BZ,[1]DB!$W:$W,"Trading",[1]DB!$E:$E,"SHORT",[1]DB!$N:$N,"NE",[1]DB!$M:$M,$C13)
+SUMIFS([1]DB!BZ:BZ,[1]DB!$W:$W,"Trading",[1]DB!$E:$E,"LONG",[1]DB!$N:$N,"N",[1]DB!$M:$M,$C13)
-SUMIFS([1]DB!BZ:BZ,[1]DB!$W:$W,"Trading",[1]DB!$E:$E,"SHORT",[1]DB!$N:$N,"N",[1]DB!$M:$M,$C13)</f>
        <v>0</v>
      </c>
      <c r="BL13" s="35">
        <f>+SUMIFS([1]DB!CA:CA,[1]DB!$W:$W,"Trading",[1]DB!$E:$E,"LONG",[1]DB!$N:$N,"SE",[1]DB!$M:$M,$C13)
-SUMIFS([1]DB!CA:CA,[1]DB!$W:$W,"Trading",[1]DB!$E:$E,"SHORT",[1]DB!$N:$N,"SE",[1]DB!$M:$M,$C13)
+SUMIFS([1]DB!CA:CA,[1]DB!$W:$W,"Trading",[1]DB!$E:$E,"LONG",[1]DB!$N:$N,"S",[1]DB!$M:$M,$C13)
-SUMIFS([1]DB!CA:CA,[1]DB!$W:$W,"Trading",[1]DB!$E:$E,"SHORT",[1]DB!$N:$N,"S",[1]DB!$M:$M,$C13)
+SUMIFS([1]DB!CA:CA,[1]DB!$W:$W,"Trading",[1]DB!$E:$E,"LONG",[1]DB!$N:$N,"NE",[1]DB!$M:$M,$C13)
-SUMIFS([1]DB!CA:CA,[1]DB!$W:$W,"Trading",[1]DB!$E:$E,"SHORT",[1]DB!$N:$N,"NE",[1]DB!$M:$M,$C13)
+SUMIFS([1]DB!CA:CA,[1]DB!$W:$W,"Trading",[1]DB!$E:$E,"LONG",[1]DB!$N:$N,"N",[1]DB!$M:$M,$C13)
-SUMIFS([1]DB!CA:CA,[1]DB!$W:$W,"Trading",[1]DB!$E:$E,"SHORT",[1]DB!$N:$N,"N",[1]DB!$M:$M,$C13)</f>
        <v>0</v>
      </c>
      <c r="BM13" s="35">
        <f>+SUMIFS([1]DB!CB:CB,[1]DB!$W:$W,"Trading",[1]DB!$E:$E,"LONG",[1]DB!$N:$N,"SE",[1]DB!$M:$M,$C13)
-SUMIFS([1]DB!CB:CB,[1]DB!$W:$W,"Trading",[1]DB!$E:$E,"SHORT",[1]DB!$N:$N,"SE",[1]DB!$M:$M,$C13)
+SUMIFS([1]DB!CB:CB,[1]DB!$W:$W,"Trading",[1]DB!$E:$E,"LONG",[1]DB!$N:$N,"S",[1]DB!$M:$M,$C13)
-SUMIFS([1]DB!CB:CB,[1]DB!$W:$W,"Trading",[1]DB!$E:$E,"SHORT",[1]DB!$N:$N,"S",[1]DB!$M:$M,$C13)
+SUMIFS([1]DB!CB:CB,[1]DB!$W:$W,"Trading",[1]DB!$E:$E,"LONG",[1]DB!$N:$N,"NE",[1]DB!$M:$M,$C13)
-SUMIFS([1]DB!CB:CB,[1]DB!$W:$W,"Trading",[1]DB!$E:$E,"SHORT",[1]DB!$N:$N,"NE",[1]DB!$M:$M,$C13)
+SUMIFS([1]DB!CB:CB,[1]DB!$W:$W,"Trading",[1]DB!$E:$E,"LONG",[1]DB!$N:$N,"N",[1]DB!$M:$M,$C13)
-SUMIFS([1]DB!CB:CB,[1]DB!$W:$W,"Trading",[1]DB!$E:$E,"SHORT",[1]DB!$N:$N,"N",[1]DB!$M:$M,$C13)</f>
        <v>0</v>
      </c>
      <c r="BN13" s="35">
        <f>+SUMIFS([1]DB!CC:CC,[1]DB!$W:$W,"Trading",[1]DB!$E:$E,"LONG",[1]DB!$N:$N,"SE",[1]DB!$M:$M,$C13)
-SUMIFS([1]DB!CC:CC,[1]DB!$W:$W,"Trading",[1]DB!$E:$E,"SHORT",[1]DB!$N:$N,"SE",[1]DB!$M:$M,$C13)
+SUMIFS([1]DB!CC:CC,[1]DB!$W:$W,"Trading",[1]DB!$E:$E,"LONG",[1]DB!$N:$N,"S",[1]DB!$M:$M,$C13)
-SUMIFS([1]DB!CC:CC,[1]DB!$W:$W,"Trading",[1]DB!$E:$E,"SHORT",[1]DB!$N:$N,"S",[1]DB!$M:$M,$C13)
+SUMIFS([1]DB!CC:CC,[1]DB!$W:$W,"Trading",[1]DB!$E:$E,"LONG",[1]DB!$N:$N,"NE",[1]DB!$M:$M,$C13)
-SUMIFS([1]DB!CC:CC,[1]DB!$W:$W,"Trading",[1]DB!$E:$E,"SHORT",[1]DB!$N:$N,"NE",[1]DB!$M:$M,$C13)
+SUMIFS([1]DB!CC:CC,[1]DB!$W:$W,"Trading",[1]DB!$E:$E,"LONG",[1]DB!$N:$N,"N",[1]DB!$M:$M,$C13)
-SUMIFS([1]DB!CC:CC,[1]DB!$W:$W,"Trading",[1]DB!$E:$E,"SHORT",[1]DB!$N:$N,"N",[1]DB!$M:$M,$C13)</f>
        <v>0</v>
      </c>
      <c r="BO13" s="35">
        <f>+SUMIFS([1]DB!CD:CD,[1]DB!$W:$W,"Trading",[1]DB!$E:$E,"LONG",[1]DB!$N:$N,"SE",[1]DB!$M:$M,$C13)
-SUMIFS([1]DB!CD:CD,[1]DB!$W:$W,"Trading",[1]DB!$E:$E,"SHORT",[1]DB!$N:$N,"SE",[1]DB!$M:$M,$C13)
+SUMIFS([1]DB!CD:CD,[1]DB!$W:$W,"Trading",[1]DB!$E:$E,"LONG",[1]DB!$N:$N,"S",[1]DB!$M:$M,$C13)
-SUMIFS([1]DB!CD:CD,[1]DB!$W:$W,"Trading",[1]DB!$E:$E,"SHORT",[1]DB!$N:$N,"S",[1]DB!$M:$M,$C13)
+SUMIFS([1]DB!CD:CD,[1]DB!$W:$W,"Trading",[1]DB!$E:$E,"LONG",[1]DB!$N:$N,"NE",[1]DB!$M:$M,$C13)
-SUMIFS([1]DB!CD:CD,[1]DB!$W:$W,"Trading",[1]DB!$E:$E,"SHORT",[1]DB!$N:$N,"NE",[1]DB!$M:$M,$C13)
+SUMIFS([1]DB!CD:CD,[1]DB!$W:$W,"Trading",[1]DB!$E:$E,"LONG",[1]DB!$N:$N,"N",[1]DB!$M:$M,$C13)
-SUMIFS([1]DB!CD:CD,[1]DB!$W:$W,"Trading",[1]DB!$E:$E,"SHORT",[1]DB!$N:$N,"N",[1]DB!$M:$M,$C13)</f>
        <v>0</v>
      </c>
      <c r="BP13" s="36">
        <f>+SUMIFS([1]DB!CE:CE,[1]DB!$W:$W,"Trading",[1]DB!$E:$E,"LONG",[1]DB!$N:$N,"SE",[1]DB!$M:$M,$C13)
-SUMIFS([1]DB!CE:CE,[1]DB!$W:$W,"Trading",[1]DB!$E:$E,"SHORT",[1]DB!$N:$N,"SE",[1]DB!$M:$M,$C13)
+SUMIFS([1]DB!CE:CE,[1]DB!$W:$W,"Trading",[1]DB!$E:$E,"LONG",[1]DB!$N:$N,"S",[1]DB!$M:$M,$C13)
-SUMIFS([1]DB!CE:CE,[1]DB!$W:$W,"Trading",[1]DB!$E:$E,"SHORT",[1]DB!$N:$N,"S",[1]DB!$M:$M,$C13)
+SUMIFS([1]DB!CE:CE,[1]DB!$W:$W,"Trading",[1]DB!$E:$E,"LONG",[1]DB!$N:$N,"NE",[1]DB!$M:$M,$C13)
-SUMIFS([1]DB!CE:CE,[1]DB!$W:$W,"Trading",[1]DB!$E:$E,"SHORT",[1]DB!$N:$N,"NE",[1]DB!$M:$M,$C13)
+SUMIFS([1]DB!CE:CE,[1]DB!$W:$W,"Trading",[1]DB!$E:$E,"LONG",[1]DB!$N:$N,"N",[1]DB!$M:$M,$C13)
-SUMIFS([1]DB!CE:CE,[1]DB!$W:$W,"Trading",[1]DB!$E:$E,"SHORT",[1]DB!$N:$N,"N",[1]DB!$M:$M,$C13)</f>
        <v>0</v>
      </c>
    </row>
    <row r="14" spans="2:70" ht="15" hidden="1" customHeight="1" outlineLevel="1" x14ac:dyDescent="0.25">
      <c r="B14" s="13" t="s">
        <v>9</v>
      </c>
      <c r="C14" s="110" t="s">
        <v>52</v>
      </c>
      <c r="D14" s="110" t="s">
        <v>60</v>
      </c>
      <c r="E14" s="25">
        <f>+SUMIFS([1]DB!X:X,[1]DB!$W:$W,"Trading",[1]DB!$E:$E,"LONG",[1]DB!$N:$N,"SE",[1]DB!$M:$M,$C14)-SUMIFS([1]DB!X:X,[1]DB!$W:$W,"Trading",[1]DB!$E:$E,"SHORT",[1]DB!$N:$N,"SE",[1]DB!$M:$M,$C14)+SUMIFS([1]DB!X:X,[1]DB!$W:$W,"Trading",[1]DB!$E:$E,"LONG",[1]DB!$N:$N,"S",[1]DB!$M:$M,$C14)-SUMIFS([1]DB!X:X,[1]DB!$W:$W,"Trading",[1]DB!$E:$E,"SHORT",[1]DB!$N:$N,"S",[1]DB!$M:$M,$C14)+SUMIFS([1]DB!X:X,[1]DB!$W:$W,"Trading",[1]DB!$E:$E,"LONG",[1]DB!$N:$N,"NE",[1]DB!$M:$M,$C14)-SUMIFS([1]DB!X:X,[1]DB!$W:$W,"Trading",[1]DB!$E:$E,"SHORT",[1]DB!$N:$N,"NE",[1]DB!$M:$M,$C14)+SUMIFS([1]DB!X:X,[1]DB!$W:$W,"Trading",[1]DB!$E:$E,"LONG",[1]DB!$N:$N,"N",[1]DB!$M:$M,$C14)-SUMIFS([1]DB!X:X,[1]DB!$W:$W,"Trading",[1]DB!$E:$E,"SHORT",[1]DB!$N:$N,"N",[1]DB!$M:$M,$C14)</f>
        <v>0</v>
      </c>
      <c r="F14" s="25">
        <f>+SUMIFS([1]DB!Y:Y,[1]DB!$W:$W,"Trading",[1]DB!$E:$E,"LONG",[1]DB!$N:$N,"SE",[1]DB!$M:$M,$C14)-SUMIFS([1]DB!Y:Y,[1]DB!$W:$W,"Trading",[1]DB!$E:$E,"SHORT",[1]DB!$N:$N,"SE",[1]DB!$M:$M,$C14)+SUMIFS([1]DB!Y:Y,[1]DB!$W:$W,"Trading",[1]DB!$E:$E,"LONG",[1]DB!$N:$N,"S",[1]DB!$M:$M,$C14)-SUMIFS([1]DB!Y:Y,[1]DB!$W:$W,"Trading",[1]DB!$E:$E,"SHORT",[1]DB!$N:$N,"S",[1]DB!$M:$M,$C14)+SUMIFS([1]DB!Y:Y,[1]DB!$W:$W,"Trading",[1]DB!$E:$E,"LONG",[1]DB!$N:$N,"NE",[1]DB!$M:$M,$C14)-SUMIFS([1]DB!Y:Y,[1]DB!$W:$W,"Trading",[1]DB!$E:$E,"SHORT",[1]DB!$N:$N,"NE",[1]DB!$M:$M,$C14)+SUMIFS([1]DB!Y:Y,[1]DB!$W:$W,"Trading",[1]DB!$E:$E,"LONG",[1]DB!$N:$N,"N",[1]DB!$M:$M,$C14)-SUMIFS([1]DB!Y:Y,[1]DB!$W:$W,"Trading",[1]DB!$E:$E,"SHORT",[1]DB!$N:$N,"N",[1]DB!$M:$M,$C14)</f>
        <v>0</v>
      </c>
      <c r="G14" s="25">
        <f>+SUMIFS([1]DB!Z:Z,[1]DB!$W:$W,"Trading",[1]DB!$E:$E,"LONG",[1]DB!$N:$N,"SE",[1]DB!$M:$M,$C14)-SUMIFS([1]DB!Z:Z,[1]DB!$W:$W,"Trading",[1]DB!$E:$E,"SHORT",[1]DB!$N:$N,"SE",[1]DB!$M:$M,$C14)+SUMIFS([1]DB!Z:Z,[1]DB!$W:$W,"Trading",[1]DB!$E:$E,"LONG",[1]DB!$N:$N,"S",[1]DB!$M:$M,$C14)-SUMIFS([1]DB!Z:Z,[1]DB!$W:$W,"Trading",[1]DB!$E:$E,"SHORT",[1]DB!$N:$N,"S",[1]DB!$M:$M,$C14)+SUMIFS([1]DB!Z:Z,[1]DB!$W:$W,"Trading",[1]DB!$E:$E,"LONG",[1]DB!$N:$N,"NE",[1]DB!$M:$M,$C14)-SUMIFS([1]DB!Z:Z,[1]DB!$W:$W,"Trading",[1]DB!$E:$E,"SHORT",[1]DB!$N:$N,"NE",[1]DB!$M:$M,$C14)+SUMIFS([1]DB!Z:Z,[1]DB!$W:$W,"Trading",[1]DB!$E:$E,"LONG",[1]DB!$N:$N,"N",[1]DB!$M:$M,$C14)-SUMIFS([1]DB!Z:Z,[1]DB!$W:$W,"Trading",[1]DB!$E:$E,"SHORT",[1]DB!$N:$N,"N",[1]DB!$M:$M,$C14)</f>
        <v>0</v>
      </c>
      <c r="H14" s="25">
        <f>+SUMIFS([1]DB!AA:AA,[1]DB!$W:$W,"Trading",[1]DB!$E:$E,"LONG",[1]DB!$N:$N,"SE",[1]DB!$M:$M,$C14)-SUMIFS([1]DB!AA:AA,[1]DB!$W:$W,"Trading",[1]DB!$E:$E,"SHORT",[1]DB!$N:$N,"SE",[1]DB!$M:$M,$C14)+SUMIFS([1]DB!AA:AA,[1]DB!$W:$W,"Trading",[1]DB!$E:$E,"LONG",[1]DB!$N:$N,"S",[1]DB!$M:$M,$C14)-SUMIFS([1]DB!AA:AA,[1]DB!$W:$W,"Trading",[1]DB!$E:$E,"SHORT",[1]DB!$N:$N,"S",[1]DB!$M:$M,$C14)+SUMIFS([1]DB!AA:AA,[1]DB!$W:$W,"Trading",[1]DB!$E:$E,"LONG",[1]DB!$N:$N,"NE",[1]DB!$M:$M,$C14)-SUMIFS([1]DB!AA:AA,[1]DB!$W:$W,"Trading",[1]DB!$E:$E,"SHORT",[1]DB!$N:$N,"NE",[1]DB!$M:$M,$C14)+SUMIFS([1]DB!AA:AA,[1]DB!$W:$W,"Trading",[1]DB!$E:$E,"LONG",[1]DB!$N:$N,"N",[1]DB!$M:$M,$C14)-SUMIFS([1]DB!AA:AA,[1]DB!$W:$W,"Trading",[1]DB!$E:$E,"SHORT",[1]DB!$N:$N,"N",[1]DB!$M:$M,$C14)</f>
        <v>0</v>
      </c>
      <c r="I14" s="25">
        <f>+SUMIFS([1]DB!AB:AB,[1]DB!$W:$W,"Trading",[1]DB!$E:$E,"LONG",[1]DB!$N:$N,"SE",[1]DB!$M:$M,$C14)-SUMIFS([1]DB!AB:AB,[1]DB!$W:$W,"Trading",[1]DB!$E:$E,"SHORT",[1]DB!$N:$N,"SE",[1]DB!$M:$M,$C14)+SUMIFS([1]DB!AB:AB,[1]DB!$W:$W,"Trading",[1]DB!$E:$E,"LONG",[1]DB!$N:$N,"S",[1]DB!$M:$M,$C14)-SUMIFS([1]DB!AB:AB,[1]DB!$W:$W,"Trading",[1]DB!$E:$E,"SHORT",[1]DB!$N:$N,"S",[1]DB!$M:$M,$C14)+SUMIFS([1]DB!AB:AB,[1]DB!$W:$W,"Trading",[1]DB!$E:$E,"LONG",[1]DB!$N:$N,"NE",[1]DB!$M:$M,$C14)-SUMIFS([1]DB!AB:AB,[1]DB!$W:$W,"Trading",[1]DB!$E:$E,"SHORT",[1]DB!$N:$N,"NE",[1]DB!$M:$M,$C14)+SUMIFS([1]DB!AB:AB,[1]DB!$W:$W,"Trading",[1]DB!$E:$E,"LONG",[1]DB!$N:$N,"N",[1]DB!$M:$M,$C14)-SUMIFS([1]DB!AB:AB,[1]DB!$W:$W,"Trading",[1]DB!$E:$E,"SHORT",[1]DB!$N:$N,"N",[1]DB!$M:$M,$C14)</f>
        <v>0</v>
      </c>
      <c r="J14" s="25">
        <f>+SUMIFS([1]DB!AC:AC,[1]DB!$W:$W,"Trading",[1]DB!$E:$E,"LONG",[1]DB!$N:$N,"SE",[1]DB!$M:$M,$C14)-SUMIFS([1]DB!AC:AC,[1]DB!$W:$W,"Trading",[1]DB!$E:$E,"SHORT",[1]DB!$N:$N,"SE",[1]DB!$M:$M,$C14)+SUMIFS([1]DB!AC:AC,[1]DB!$W:$W,"Trading",[1]DB!$E:$E,"LONG",[1]DB!$N:$N,"S",[1]DB!$M:$M,$C14)-SUMIFS([1]DB!AC:AC,[1]DB!$W:$W,"Trading",[1]DB!$E:$E,"SHORT",[1]DB!$N:$N,"S",[1]DB!$M:$M,$C14)+SUMIFS([1]DB!AC:AC,[1]DB!$W:$W,"Trading",[1]DB!$E:$E,"LONG",[1]DB!$N:$N,"NE",[1]DB!$M:$M,$C14)-SUMIFS([1]DB!AC:AC,[1]DB!$W:$W,"Trading",[1]DB!$E:$E,"SHORT",[1]DB!$N:$N,"NE",[1]DB!$M:$M,$C14)+SUMIFS([1]DB!AC:AC,[1]DB!$W:$W,"Trading",[1]DB!$E:$E,"LONG",[1]DB!$N:$N,"N",[1]DB!$M:$M,$C14)-SUMIFS([1]DB!AC:AC,[1]DB!$W:$W,"Trading",[1]DB!$E:$E,"SHORT",[1]DB!$N:$N,"N",[1]DB!$M:$M,$C14)</f>
        <v>0</v>
      </c>
      <c r="K14" s="25">
        <f>+SUMIFS([1]DB!AD:AD,[1]DB!$W:$W,"Trading",[1]DB!$E:$E,"LONG",[1]DB!$N:$N,"SE",[1]DB!$M:$M,$C14)-SUMIFS([1]DB!AD:AD,[1]DB!$W:$W,"Trading",[1]DB!$E:$E,"SHORT",[1]DB!$N:$N,"SE",[1]DB!$M:$M,$C14)+SUMIFS([1]DB!AD:AD,[1]DB!$W:$W,"Trading",[1]DB!$E:$E,"LONG",[1]DB!$N:$N,"S",[1]DB!$M:$M,$C14)-SUMIFS([1]DB!AD:AD,[1]DB!$W:$W,"Trading",[1]DB!$E:$E,"SHORT",[1]DB!$N:$N,"S",[1]DB!$M:$M,$C14)+SUMIFS([1]DB!AD:AD,[1]DB!$W:$W,"Trading",[1]DB!$E:$E,"LONG",[1]DB!$N:$N,"NE",[1]DB!$M:$M,$C14)-SUMIFS([1]DB!AD:AD,[1]DB!$W:$W,"Trading",[1]DB!$E:$E,"SHORT",[1]DB!$N:$N,"NE",[1]DB!$M:$M,$C14)+SUMIFS([1]DB!AD:AD,[1]DB!$W:$W,"Trading",[1]DB!$E:$E,"LONG",[1]DB!$N:$N,"N",[1]DB!$M:$M,$C14)-SUMIFS([1]DB!AD:AD,[1]DB!$W:$W,"Trading",[1]DB!$E:$E,"SHORT",[1]DB!$N:$N,"N",[1]DB!$M:$M,$C14)</f>
        <v>0</v>
      </c>
      <c r="L14" s="25">
        <f>+SUMIFS([1]DB!AE:AE,[1]DB!$W:$W,"Trading",[1]DB!$E:$E,"LONG",[1]DB!$N:$N,"SE",[1]DB!$M:$M,$C14)-SUMIFS([1]DB!AE:AE,[1]DB!$W:$W,"Trading",[1]DB!$E:$E,"SHORT",[1]DB!$N:$N,"SE",[1]DB!$M:$M,$C14)+SUMIFS([1]DB!AE:AE,[1]DB!$W:$W,"Trading",[1]DB!$E:$E,"LONG",[1]DB!$N:$N,"S",[1]DB!$M:$M,$C14)-SUMIFS([1]DB!AE:AE,[1]DB!$W:$W,"Trading",[1]DB!$E:$E,"SHORT",[1]DB!$N:$N,"S",[1]DB!$M:$M,$C14)+SUMIFS([1]DB!AE:AE,[1]DB!$W:$W,"Trading",[1]DB!$E:$E,"LONG",[1]DB!$N:$N,"NE",[1]DB!$M:$M,$C14)-SUMIFS([1]DB!AE:AE,[1]DB!$W:$W,"Trading",[1]DB!$E:$E,"SHORT",[1]DB!$N:$N,"NE",[1]DB!$M:$M,$C14)+SUMIFS([1]DB!AE:AE,[1]DB!$W:$W,"Trading",[1]DB!$E:$E,"LONG",[1]DB!$N:$N,"N",[1]DB!$M:$M,$C14)-SUMIFS([1]DB!AE:AE,[1]DB!$W:$W,"Trading",[1]DB!$E:$E,"SHORT",[1]DB!$N:$N,"N",[1]DB!$M:$M,$C14)</f>
        <v>0</v>
      </c>
      <c r="M14" s="25">
        <f>+SUMIFS([1]DB!AF:AF,[1]DB!$W:$W,"Trading",[1]DB!$E:$E,"LONG",[1]DB!$N:$N,"SE",[1]DB!$M:$M,$C14)-SUMIFS([1]DB!AF:AF,[1]DB!$W:$W,"Trading",[1]DB!$E:$E,"SHORT",[1]DB!$N:$N,"SE",[1]DB!$M:$M,$C14)+SUMIFS([1]DB!AF:AF,[1]DB!$W:$W,"Trading",[1]DB!$E:$E,"LONG",[1]DB!$N:$N,"S",[1]DB!$M:$M,$C14)-SUMIFS([1]DB!AF:AF,[1]DB!$W:$W,"Trading",[1]DB!$E:$E,"SHORT",[1]DB!$N:$N,"S",[1]DB!$M:$M,$C14)+SUMIFS([1]DB!AF:AF,[1]DB!$W:$W,"Trading",[1]DB!$E:$E,"LONG",[1]DB!$N:$N,"NE",[1]DB!$M:$M,$C14)-SUMIFS([1]DB!AF:AF,[1]DB!$W:$W,"Trading",[1]DB!$E:$E,"SHORT",[1]DB!$N:$N,"NE",[1]DB!$M:$M,$C14)+SUMIFS([1]DB!AF:AF,[1]DB!$W:$W,"Trading",[1]DB!$E:$E,"LONG",[1]DB!$N:$N,"N",[1]DB!$M:$M,$C14)-SUMIFS([1]DB!AF:AF,[1]DB!$W:$W,"Trading",[1]DB!$E:$E,"SHORT",[1]DB!$N:$N,"N",[1]DB!$M:$M,$C14)</f>
        <v>0</v>
      </c>
      <c r="N14" s="25">
        <f>+SUMIFS([1]DB!AG:AG,[1]DB!$W:$W,"Trading",[1]DB!$E:$E,"LONG",[1]DB!$N:$N,"SE",[1]DB!$M:$M,$C14)-SUMIFS([1]DB!AG:AG,[1]DB!$W:$W,"Trading",[1]DB!$E:$E,"SHORT",[1]DB!$N:$N,"SE",[1]DB!$M:$M,$C14)+SUMIFS([1]DB!AG:AG,[1]DB!$W:$W,"Trading",[1]DB!$E:$E,"LONG",[1]DB!$N:$N,"S",[1]DB!$M:$M,$C14)-SUMIFS([1]DB!AG:AG,[1]DB!$W:$W,"Trading",[1]DB!$E:$E,"SHORT",[1]DB!$N:$N,"S",[1]DB!$M:$M,$C14)+SUMIFS([1]DB!AG:AG,[1]DB!$W:$W,"Trading",[1]DB!$E:$E,"LONG",[1]DB!$N:$N,"NE",[1]DB!$M:$M,$C14)-SUMIFS([1]DB!AG:AG,[1]DB!$W:$W,"Trading",[1]DB!$E:$E,"SHORT",[1]DB!$N:$N,"NE",[1]DB!$M:$M,$C14)+SUMIFS([1]DB!AG:AG,[1]DB!$W:$W,"Trading",[1]DB!$E:$E,"LONG",[1]DB!$N:$N,"N",[1]DB!$M:$M,$C14)-SUMIFS([1]DB!AG:AG,[1]DB!$W:$W,"Trading",[1]DB!$E:$E,"SHORT",[1]DB!$N:$N,"N",[1]DB!$M:$M,$C14)</f>
        <v>0</v>
      </c>
      <c r="O14" s="25">
        <f>+SUMIFS([1]DB!AH:AH,[1]DB!$W:$W,"Trading",[1]DB!$E:$E,"LONG",[1]DB!$N:$N,"SE",[1]DB!$M:$M,$C14)-SUMIFS([1]DB!AH:AH,[1]DB!$W:$W,"Trading",[1]DB!$E:$E,"SHORT",[1]DB!$N:$N,"SE",[1]DB!$M:$M,$C14)+SUMIFS([1]DB!AH:AH,[1]DB!$W:$W,"Trading",[1]DB!$E:$E,"LONG",[1]DB!$N:$N,"S",[1]DB!$M:$M,$C14)-SUMIFS([1]DB!AH:AH,[1]DB!$W:$W,"Trading",[1]DB!$E:$E,"SHORT",[1]DB!$N:$N,"S",[1]DB!$M:$M,$C14)+SUMIFS([1]DB!AH:AH,[1]DB!$W:$W,"Trading",[1]DB!$E:$E,"LONG",[1]DB!$N:$N,"NE",[1]DB!$M:$M,$C14)-SUMIFS([1]DB!AH:AH,[1]DB!$W:$W,"Trading",[1]DB!$E:$E,"SHORT",[1]DB!$N:$N,"NE",[1]DB!$M:$M,$C14)+SUMIFS([1]DB!AH:AH,[1]DB!$W:$W,"Trading",[1]DB!$E:$E,"LONG",[1]DB!$N:$N,"N",[1]DB!$M:$M,$C14)-SUMIFS([1]DB!AH:AH,[1]DB!$W:$W,"Trading",[1]DB!$E:$E,"SHORT",[1]DB!$N:$N,"N",[1]DB!$M:$M,$C14)</f>
        <v>0</v>
      </c>
      <c r="P14" s="55">
        <f>+SUMIFS([1]DB!AI:AI,[1]DB!$W:$W,"Trading",[1]DB!$E:$E,"LONG",[1]DB!$N:$N,"SE",[1]DB!$M:$M,$C14)-SUMIFS([1]DB!AI:AI,[1]DB!$W:$W,"Trading",[1]DB!$E:$E,"SHORT",[1]DB!$N:$N,"SE",[1]DB!$M:$M,$C14)+SUMIFS([1]DB!AI:AI,[1]DB!$W:$W,"Trading",[1]DB!$E:$E,"LONG",[1]DB!$N:$N,"S",[1]DB!$M:$M,$C14)-SUMIFS([1]DB!AI:AI,[1]DB!$W:$W,"Trading",[1]DB!$E:$E,"SHORT",[1]DB!$N:$N,"S",[1]DB!$M:$M,$C14)+SUMIFS([1]DB!AI:AI,[1]DB!$W:$W,"Trading",[1]DB!$E:$E,"LONG",[1]DB!$N:$N,"NE",[1]DB!$M:$M,$C14)-SUMIFS([1]DB!AI:AI,[1]DB!$W:$W,"Trading",[1]DB!$E:$E,"SHORT",[1]DB!$N:$N,"NE",[1]DB!$M:$M,$C14)+SUMIFS([1]DB!AI:AI,[1]DB!$W:$W,"Trading",[1]DB!$E:$E,"LONG",[1]DB!$N:$N,"N",[1]DB!$M:$M,$C14)-SUMIFS([1]DB!AI:AI,[1]DB!$W:$W,"Trading",[1]DB!$E:$E,"SHORT",[1]DB!$N:$N,"N",[1]DB!$M:$M,$C14)</f>
        <v>0</v>
      </c>
      <c r="Q14" s="76">
        <f t="shared" si="4"/>
        <v>0</v>
      </c>
      <c r="R14" s="76">
        <f t="shared" si="8"/>
        <v>0</v>
      </c>
      <c r="S14" s="76">
        <f t="shared" si="9"/>
        <v>0</v>
      </c>
      <c r="T14" s="56">
        <f t="shared" si="10"/>
        <v>0</v>
      </c>
      <c r="U14" s="25">
        <f>+SUMIFS([1]DB!AJ:AJ,[1]DB!$W:$W,"Trading",[1]DB!$E:$E,"LONG",[1]DB!$N:$N,"SE",[1]DB!$M:$M,$C14)-SUMIFS([1]DB!AJ:AJ,[1]DB!$W:$W,"Trading",[1]DB!$E:$E,"SHORT",[1]DB!$N:$N,"SE",[1]DB!$M:$M,$C14)+SUMIFS([1]DB!AJ:AJ,[1]DB!$W:$W,"Trading",[1]DB!$E:$E,"LONG",[1]DB!$N:$N,"S",[1]DB!$M:$M,$C14)-SUMIFS([1]DB!AJ:AJ,[1]DB!$W:$W,"Trading",[1]DB!$E:$E,"SHORT",[1]DB!$N:$N,"S",[1]DB!$M:$M,$C14)+SUMIFS([1]DB!AJ:AJ,[1]DB!$W:$W,"Trading",[1]DB!$E:$E,"LONG",[1]DB!$N:$N,"NE",[1]DB!$M:$M,$C14)-SUMIFS([1]DB!AJ:AJ,[1]DB!$W:$W,"Trading",[1]DB!$E:$E,"SHORT",[1]DB!$N:$N,"NE",[1]DB!$M:$M,$C14)+SUMIFS([1]DB!AJ:AJ,[1]DB!$W:$W,"Trading",[1]DB!$E:$E,"LONG",[1]DB!$N:$N,"N",[1]DB!$M:$M,$C14)-SUMIFS([1]DB!AJ:AJ,[1]DB!$W:$W,"Trading",[1]DB!$E:$E,"SHORT",[1]DB!$N:$N,"N",[1]DB!$M:$M,$C14)</f>
        <v>0</v>
      </c>
      <c r="V14" s="25">
        <f>+SUMIFS([1]DB!AK:AK,[1]DB!$W:$W,"Trading",[1]DB!$E:$E,"LONG",[1]DB!$N:$N,"SE",[1]DB!$M:$M,$C14)-SUMIFS([1]DB!AK:AK,[1]DB!$W:$W,"Trading",[1]DB!$E:$E,"SHORT",[1]DB!$N:$N,"SE",[1]DB!$M:$M,$C14)+SUMIFS([1]DB!AK:AK,[1]DB!$W:$W,"Trading",[1]DB!$E:$E,"LONG",[1]DB!$N:$N,"S",[1]DB!$M:$M,$C14)-SUMIFS([1]DB!AK:AK,[1]DB!$W:$W,"Trading",[1]DB!$E:$E,"SHORT",[1]DB!$N:$N,"S",[1]DB!$M:$M,$C14)+SUMIFS([1]DB!AK:AK,[1]DB!$W:$W,"Trading",[1]DB!$E:$E,"LONG",[1]DB!$N:$N,"NE",[1]DB!$M:$M,$C14)-SUMIFS([1]DB!AK:AK,[1]DB!$W:$W,"Trading",[1]DB!$E:$E,"SHORT",[1]DB!$N:$N,"NE",[1]DB!$M:$M,$C14)+SUMIFS([1]DB!AK:AK,[1]DB!$W:$W,"Trading",[1]DB!$E:$E,"LONG",[1]DB!$N:$N,"N",[1]DB!$M:$M,$C14)-SUMIFS([1]DB!AK:AK,[1]DB!$W:$W,"Trading",[1]DB!$E:$E,"SHORT",[1]DB!$N:$N,"N",[1]DB!$M:$M,$C14)</f>
        <v>0</v>
      </c>
      <c r="W14" s="25">
        <f>+SUMIFS([1]DB!AL:AL,[1]DB!$W:$W,"Trading",[1]DB!$E:$E,"LONG",[1]DB!$N:$N,"SE",[1]DB!$M:$M,$C14)-SUMIFS([1]DB!AL:AL,[1]DB!$W:$W,"Trading",[1]DB!$E:$E,"SHORT",[1]DB!$N:$N,"SE",[1]DB!$M:$M,$C14)+SUMIFS([1]DB!AL:AL,[1]DB!$W:$W,"Trading",[1]DB!$E:$E,"LONG",[1]DB!$N:$N,"S",[1]DB!$M:$M,$C14)-SUMIFS([1]DB!AL:AL,[1]DB!$W:$W,"Trading",[1]DB!$E:$E,"SHORT",[1]DB!$N:$N,"S",[1]DB!$M:$M,$C14)+SUMIFS([1]DB!AL:AL,[1]DB!$W:$W,"Trading",[1]DB!$E:$E,"LONG",[1]DB!$N:$N,"NE",[1]DB!$M:$M,$C14)-SUMIFS([1]DB!AL:AL,[1]DB!$W:$W,"Trading",[1]DB!$E:$E,"SHORT",[1]DB!$N:$N,"NE",[1]DB!$M:$M,$C14)+SUMIFS([1]DB!AL:AL,[1]DB!$W:$W,"Trading",[1]DB!$E:$E,"LONG",[1]DB!$N:$N,"N",[1]DB!$M:$M,$C14)-SUMIFS([1]DB!AL:AL,[1]DB!$W:$W,"Trading",[1]DB!$E:$E,"SHORT",[1]DB!$N:$N,"N",[1]DB!$M:$M,$C14)</f>
        <v>0</v>
      </c>
      <c r="X14" s="25">
        <f>+SUMIFS([1]DB!AM:AM,[1]DB!$W:$W,"Trading",[1]DB!$E:$E,"LONG",[1]DB!$N:$N,"SE",[1]DB!$M:$M,$C14)-SUMIFS([1]DB!AM:AM,[1]DB!$W:$W,"Trading",[1]DB!$E:$E,"SHORT",[1]DB!$N:$N,"SE",[1]DB!$M:$M,$C14)+SUMIFS([1]DB!AM:AM,[1]DB!$W:$W,"Trading",[1]DB!$E:$E,"LONG",[1]DB!$N:$N,"S",[1]DB!$M:$M,$C14)-SUMIFS([1]DB!AM:AM,[1]DB!$W:$W,"Trading",[1]DB!$E:$E,"SHORT",[1]DB!$N:$N,"S",[1]DB!$M:$M,$C14)+SUMIFS([1]DB!AM:AM,[1]DB!$W:$W,"Trading",[1]DB!$E:$E,"LONG",[1]DB!$N:$N,"NE",[1]DB!$M:$M,$C14)-SUMIFS([1]DB!AM:AM,[1]DB!$W:$W,"Trading",[1]DB!$E:$E,"SHORT",[1]DB!$N:$N,"NE",[1]DB!$M:$M,$C14)+SUMIFS([1]DB!AM:AM,[1]DB!$W:$W,"Trading",[1]DB!$E:$E,"LONG",[1]DB!$N:$N,"N",[1]DB!$M:$M,$C14)-SUMIFS([1]DB!AM:AM,[1]DB!$W:$W,"Trading",[1]DB!$E:$E,"SHORT",[1]DB!$N:$N,"N",[1]DB!$M:$M,$C14)</f>
        <v>0</v>
      </c>
      <c r="Y14" s="25">
        <f>+SUMIFS([1]DB!AN:AN,[1]DB!$W:$W,"Trading",[1]DB!$E:$E,"LONG",[1]DB!$N:$N,"SE",[1]DB!$M:$M,$C14)-SUMIFS([1]DB!AN:AN,[1]DB!$W:$W,"Trading",[1]DB!$E:$E,"SHORT",[1]DB!$N:$N,"SE",[1]DB!$M:$M,$C14)+SUMIFS([1]DB!AN:AN,[1]DB!$W:$W,"Trading",[1]DB!$E:$E,"LONG",[1]DB!$N:$N,"S",[1]DB!$M:$M,$C14)-SUMIFS([1]DB!AN:AN,[1]DB!$W:$W,"Trading",[1]DB!$E:$E,"SHORT",[1]DB!$N:$N,"S",[1]DB!$M:$M,$C14)+SUMIFS([1]DB!AN:AN,[1]DB!$W:$W,"Trading",[1]DB!$E:$E,"LONG",[1]DB!$N:$N,"NE",[1]DB!$M:$M,$C14)-SUMIFS([1]DB!AN:AN,[1]DB!$W:$W,"Trading",[1]DB!$E:$E,"SHORT",[1]DB!$N:$N,"NE",[1]DB!$M:$M,$C14)+SUMIFS([1]DB!AN:AN,[1]DB!$W:$W,"Trading",[1]DB!$E:$E,"LONG",[1]DB!$N:$N,"N",[1]DB!$M:$M,$C14)-SUMIFS([1]DB!AN:AN,[1]DB!$W:$W,"Trading",[1]DB!$E:$E,"SHORT",[1]DB!$N:$N,"N",[1]DB!$M:$M,$C14)</f>
        <v>0</v>
      </c>
      <c r="Z14" s="25">
        <f>+SUMIFS([1]DB!AO:AO,[1]DB!$W:$W,"Trading",[1]DB!$E:$E,"LONG",[1]DB!$N:$N,"SE",[1]DB!$M:$M,$C14)-SUMIFS([1]DB!AO:AO,[1]DB!$W:$W,"Trading",[1]DB!$E:$E,"SHORT",[1]DB!$N:$N,"SE",[1]DB!$M:$M,$C14)+SUMIFS([1]DB!AO:AO,[1]DB!$W:$W,"Trading",[1]DB!$E:$E,"LONG",[1]DB!$N:$N,"S",[1]DB!$M:$M,$C14)-SUMIFS([1]DB!AO:AO,[1]DB!$W:$W,"Trading",[1]DB!$E:$E,"SHORT",[1]DB!$N:$N,"S",[1]DB!$M:$M,$C14)+SUMIFS([1]DB!AO:AO,[1]DB!$W:$W,"Trading",[1]DB!$E:$E,"LONG",[1]DB!$N:$N,"NE",[1]DB!$M:$M,$C14)-SUMIFS([1]DB!AO:AO,[1]DB!$W:$W,"Trading",[1]DB!$E:$E,"SHORT",[1]DB!$N:$N,"NE",[1]DB!$M:$M,$C14)+SUMIFS([1]DB!AO:AO,[1]DB!$W:$W,"Trading",[1]DB!$E:$E,"LONG",[1]DB!$N:$N,"N",[1]DB!$M:$M,$C14)-SUMIFS([1]DB!AO:AO,[1]DB!$W:$W,"Trading",[1]DB!$E:$E,"SHORT",[1]DB!$N:$N,"N",[1]DB!$M:$M,$C14)</f>
        <v>0</v>
      </c>
      <c r="AA14" s="25">
        <f>+SUMIFS([1]DB!AP:AP,[1]DB!$W:$W,"Trading",[1]DB!$E:$E,"LONG",[1]DB!$N:$N,"SE",[1]DB!$M:$M,$C14)-SUMIFS([1]DB!AP:AP,[1]DB!$W:$W,"Trading",[1]DB!$E:$E,"SHORT",[1]DB!$N:$N,"SE",[1]DB!$M:$M,$C14)+SUMIFS([1]DB!AP:AP,[1]DB!$W:$W,"Trading",[1]DB!$E:$E,"LONG",[1]DB!$N:$N,"S",[1]DB!$M:$M,$C14)-SUMIFS([1]DB!AP:AP,[1]DB!$W:$W,"Trading",[1]DB!$E:$E,"SHORT",[1]DB!$N:$N,"S",[1]DB!$M:$M,$C14)+SUMIFS([1]DB!AP:AP,[1]DB!$W:$W,"Trading",[1]DB!$E:$E,"LONG",[1]DB!$N:$N,"NE",[1]DB!$M:$M,$C14)-SUMIFS([1]DB!AP:AP,[1]DB!$W:$W,"Trading",[1]DB!$E:$E,"SHORT",[1]DB!$N:$N,"NE",[1]DB!$M:$M,$C14)+SUMIFS([1]DB!AP:AP,[1]DB!$W:$W,"Trading",[1]DB!$E:$E,"LONG",[1]DB!$N:$N,"N",[1]DB!$M:$M,$C14)-SUMIFS([1]DB!AP:AP,[1]DB!$W:$W,"Trading",[1]DB!$E:$E,"SHORT",[1]DB!$N:$N,"N",[1]DB!$M:$M,$C14)</f>
        <v>0</v>
      </c>
      <c r="AB14" s="25">
        <f>+SUMIFS([1]DB!AQ:AQ,[1]DB!$W:$W,"Trading",[1]DB!$E:$E,"LONG",[1]DB!$N:$N,"SE",[1]DB!$M:$M,$C14)-SUMIFS([1]DB!AQ:AQ,[1]DB!$W:$W,"Trading",[1]DB!$E:$E,"SHORT",[1]DB!$N:$N,"SE",[1]DB!$M:$M,$C14)+SUMIFS([1]DB!AQ:AQ,[1]DB!$W:$W,"Trading",[1]DB!$E:$E,"LONG",[1]DB!$N:$N,"S",[1]DB!$M:$M,$C14)-SUMIFS([1]DB!AQ:AQ,[1]DB!$W:$W,"Trading",[1]DB!$E:$E,"SHORT",[1]DB!$N:$N,"S",[1]DB!$M:$M,$C14)+SUMIFS([1]DB!AQ:AQ,[1]DB!$W:$W,"Trading",[1]DB!$E:$E,"LONG",[1]DB!$N:$N,"NE",[1]DB!$M:$M,$C14)-SUMIFS([1]DB!AQ:AQ,[1]DB!$W:$W,"Trading",[1]DB!$E:$E,"SHORT",[1]DB!$N:$N,"NE",[1]DB!$M:$M,$C14)+SUMIFS([1]DB!AQ:AQ,[1]DB!$W:$W,"Trading",[1]DB!$E:$E,"LONG",[1]DB!$N:$N,"N",[1]DB!$M:$M,$C14)-SUMIFS([1]DB!AQ:AQ,[1]DB!$W:$W,"Trading",[1]DB!$E:$E,"SHORT",[1]DB!$N:$N,"N",[1]DB!$M:$M,$C14)</f>
        <v>0</v>
      </c>
      <c r="AC14" s="25">
        <f>+SUMIFS([1]DB!AR:AR,[1]DB!$W:$W,"Trading",[1]DB!$E:$E,"LONG",[1]DB!$N:$N,"SE",[1]DB!$M:$M,$C14)-SUMIFS([1]DB!AR:AR,[1]DB!$W:$W,"Trading",[1]DB!$E:$E,"SHORT",[1]DB!$N:$N,"SE",[1]DB!$M:$M,$C14)+SUMIFS([1]DB!AR:AR,[1]DB!$W:$W,"Trading",[1]DB!$E:$E,"LONG",[1]DB!$N:$N,"S",[1]DB!$M:$M,$C14)-SUMIFS([1]DB!AR:AR,[1]DB!$W:$W,"Trading",[1]DB!$E:$E,"SHORT",[1]DB!$N:$N,"S",[1]DB!$M:$M,$C14)+SUMIFS([1]DB!AR:AR,[1]DB!$W:$W,"Trading",[1]DB!$E:$E,"LONG",[1]DB!$N:$N,"NE",[1]DB!$M:$M,$C14)-SUMIFS([1]DB!AR:AR,[1]DB!$W:$W,"Trading",[1]DB!$E:$E,"SHORT",[1]DB!$N:$N,"NE",[1]DB!$M:$M,$C14)+SUMIFS([1]DB!AR:AR,[1]DB!$W:$W,"Trading",[1]DB!$E:$E,"LONG",[1]DB!$N:$N,"N",[1]DB!$M:$M,$C14)-SUMIFS([1]DB!AR:AR,[1]DB!$W:$W,"Trading",[1]DB!$E:$E,"SHORT",[1]DB!$N:$N,"N",[1]DB!$M:$M,$C14)</f>
        <v>0</v>
      </c>
      <c r="AD14" s="25">
        <f>+SUMIFS([1]DB!AS:AS,[1]DB!$W:$W,"Trading",[1]DB!$E:$E,"LONG",[1]DB!$N:$N,"SE",[1]DB!$M:$M,$C14)-SUMIFS([1]DB!AS:AS,[1]DB!$W:$W,"Trading",[1]DB!$E:$E,"SHORT",[1]DB!$N:$N,"SE",[1]DB!$M:$M,$C14)+SUMIFS([1]DB!AS:AS,[1]DB!$W:$W,"Trading",[1]DB!$E:$E,"LONG",[1]DB!$N:$N,"S",[1]DB!$M:$M,$C14)-SUMIFS([1]DB!AS:AS,[1]DB!$W:$W,"Trading",[1]DB!$E:$E,"SHORT",[1]DB!$N:$N,"S",[1]DB!$M:$M,$C14)+SUMIFS([1]DB!AS:AS,[1]DB!$W:$W,"Trading",[1]DB!$E:$E,"LONG",[1]DB!$N:$N,"NE",[1]DB!$M:$M,$C14)-SUMIFS([1]DB!AS:AS,[1]DB!$W:$W,"Trading",[1]DB!$E:$E,"SHORT",[1]DB!$N:$N,"NE",[1]DB!$M:$M,$C14)+SUMIFS([1]DB!AS:AS,[1]DB!$W:$W,"Trading",[1]DB!$E:$E,"LONG",[1]DB!$N:$N,"N",[1]DB!$M:$M,$C14)-SUMIFS([1]DB!AS:AS,[1]DB!$W:$W,"Trading",[1]DB!$E:$E,"SHORT",[1]DB!$N:$N,"N",[1]DB!$M:$M,$C14)</f>
        <v>0</v>
      </c>
      <c r="AE14" s="25">
        <f>+SUMIFS([1]DB!AT:AT,[1]DB!$W:$W,"Trading",[1]DB!$E:$E,"LONG",[1]DB!$N:$N,"SE",[1]DB!$M:$M,$C14)-SUMIFS([1]DB!AT:AT,[1]DB!$W:$W,"Trading",[1]DB!$E:$E,"SHORT",[1]DB!$N:$N,"SE",[1]DB!$M:$M,$C14)+SUMIFS([1]DB!AT:AT,[1]DB!$W:$W,"Trading",[1]DB!$E:$E,"LONG",[1]DB!$N:$N,"S",[1]DB!$M:$M,$C14)-SUMIFS([1]DB!AT:AT,[1]DB!$W:$W,"Trading",[1]DB!$E:$E,"SHORT",[1]DB!$N:$N,"S",[1]DB!$M:$M,$C14)+SUMIFS([1]DB!AT:AT,[1]DB!$W:$W,"Trading",[1]DB!$E:$E,"LONG",[1]DB!$N:$N,"NE",[1]DB!$M:$M,$C14)-SUMIFS([1]DB!AT:AT,[1]DB!$W:$W,"Trading",[1]DB!$E:$E,"SHORT",[1]DB!$N:$N,"NE",[1]DB!$M:$M,$C14)+SUMIFS([1]DB!AT:AT,[1]DB!$W:$W,"Trading",[1]DB!$E:$E,"LONG",[1]DB!$N:$N,"N",[1]DB!$M:$M,$C14)-SUMIFS([1]DB!AT:AT,[1]DB!$W:$W,"Trading",[1]DB!$E:$E,"SHORT",[1]DB!$N:$N,"N",[1]DB!$M:$M,$C14)</f>
        <v>0</v>
      </c>
      <c r="AF14" s="55">
        <f>+SUMIFS([1]DB!AU:AU,[1]DB!$W:$W,"Trading",[1]DB!$E:$E,"LONG",[1]DB!$N:$N,"SE",[1]DB!$M:$M,$C14)-SUMIFS([1]DB!AU:AU,[1]DB!$W:$W,"Trading",[1]DB!$E:$E,"SHORT",[1]DB!$N:$N,"SE",[1]DB!$M:$M,$C14)+SUMIFS([1]DB!AU:AU,[1]DB!$W:$W,"Trading",[1]DB!$E:$E,"LONG",[1]DB!$N:$N,"S",[1]DB!$M:$M,$C14)-SUMIFS([1]DB!AU:AU,[1]DB!$W:$W,"Trading",[1]DB!$E:$E,"SHORT",[1]DB!$N:$N,"S",[1]DB!$M:$M,$C14)+SUMIFS([1]DB!AU:AU,[1]DB!$W:$W,"Trading",[1]DB!$E:$E,"LONG",[1]DB!$N:$N,"NE",[1]DB!$M:$M,$C14)-SUMIFS([1]DB!AU:AU,[1]DB!$W:$W,"Trading",[1]DB!$E:$E,"SHORT",[1]DB!$N:$N,"NE",[1]DB!$M:$M,$C14)+SUMIFS([1]DB!AU:AU,[1]DB!$W:$W,"Trading",[1]DB!$E:$E,"LONG",[1]DB!$N:$N,"N",[1]DB!$M:$M,$C14)-SUMIFS([1]DB!AU:AU,[1]DB!$W:$W,"Trading",[1]DB!$E:$E,"SHORT",[1]DB!$N:$N,"N",[1]DB!$M:$M,$C14)</f>
        <v>0</v>
      </c>
      <c r="AG14" s="87">
        <f>+SUMIFS([1]DB!AV:AV,[1]DB!$W:$W,"Trading",[1]DB!$E:$E,"LONG",[1]DB!$N:$N,"SE",[1]DB!$M:$M,$C14)-SUMIFS([1]DB!AV:AV,[1]DB!$W:$W,"Trading",[1]DB!$E:$E,"SHORT",[1]DB!$N:$N,"SE",[1]DB!$M:$M,$C14)+SUMIFS([1]DB!AV:AV,[1]DB!$W:$W,"Trading",[1]DB!$E:$E,"LONG",[1]DB!$N:$N,"S",[1]DB!$M:$M,$C14)-SUMIFS([1]DB!AV:AV,[1]DB!$W:$W,"Trading",[1]DB!$E:$E,"SHORT",[1]DB!$N:$N,"S",[1]DB!$M:$M,$C14)+SUMIFS([1]DB!AV:AV,[1]DB!$W:$W,"Trading",[1]DB!$E:$E,"LONG",[1]DB!$N:$N,"NE",[1]DB!$M:$M,$C14)-SUMIFS([1]DB!AV:AV,[1]DB!$W:$W,"Trading",[1]DB!$E:$E,"SHORT",[1]DB!$N:$N,"NE",[1]DB!$M:$M,$C14)+SUMIFS([1]DB!AV:AV,[1]DB!$W:$W,"Trading",[1]DB!$E:$E,"LONG",[1]DB!$N:$N,"N",[1]DB!$M:$M,$C14)-SUMIFS([1]DB!AV:AV,[1]DB!$W:$W,"Trading",[1]DB!$E:$E,"SHORT",[1]DB!$N:$N,"N",[1]DB!$M:$M,$C14)</f>
        <v>0</v>
      </c>
      <c r="AH14" s="25">
        <f>+SUMIFS([1]DB!AW:AW,[1]DB!$W:$W,"Trading",[1]DB!$E:$E,"LONG",[1]DB!$N:$N,"SE",[1]DB!$M:$M,$C14)-SUMIFS([1]DB!AW:AW,[1]DB!$W:$W,"Trading",[1]DB!$E:$E,"SHORT",[1]DB!$N:$N,"SE",[1]DB!$M:$M,$C14)+SUMIFS([1]DB!AW:AW,[1]DB!$W:$W,"Trading",[1]DB!$E:$E,"LONG",[1]DB!$N:$N,"S",[1]DB!$M:$M,$C14)-SUMIFS([1]DB!AW:AW,[1]DB!$W:$W,"Trading",[1]DB!$E:$E,"SHORT",[1]DB!$N:$N,"S",[1]DB!$M:$M,$C14)+SUMIFS([1]DB!AW:AW,[1]DB!$W:$W,"Trading",[1]DB!$E:$E,"LONG",[1]DB!$N:$N,"NE",[1]DB!$M:$M,$C14)-SUMIFS([1]DB!AW:AW,[1]DB!$W:$W,"Trading",[1]DB!$E:$E,"SHORT",[1]DB!$N:$N,"NE",[1]DB!$M:$M,$C14)+SUMIFS([1]DB!AW:AW,[1]DB!$W:$W,"Trading",[1]DB!$E:$E,"LONG",[1]DB!$N:$N,"N",[1]DB!$M:$M,$C14)-SUMIFS([1]DB!AW:AW,[1]DB!$W:$W,"Trading",[1]DB!$E:$E,"SHORT",[1]DB!$N:$N,"N",[1]DB!$M:$M,$C14)</f>
        <v>0</v>
      </c>
      <c r="AI14" s="25">
        <f>+SUMIFS([1]DB!AX:AX,[1]DB!$W:$W,"Trading",[1]DB!$E:$E,"LONG",[1]DB!$N:$N,"SE",[1]DB!$M:$M,$C14)-SUMIFS([1]DB!AX:AX,[1]DB!$W:$W,"Trading",[1]DB!$E:$E,"SHORT",[1]DB!$N:$N,"SE",[1]DB!$M:$M,$C14)+SUMIFS([1]DB!AX:AX,[1]DB!$W:$W,"Trading",[1]DB!$E:$E,"LONG",[1]DB!$N:$N,"S",[1]DB!$M:$M,$C14)-SUMIFS([1]DB!AX:AX,[1]DB!$W:$W,"Trading",[1]DB!$E:$E,"SHORT",[1]DB!$N:$N,"S",[1]DB!$M:$M,$C14)+SUMIFS([1]DB!AX:AX,[1]DB!$W:$W,"Trading",[1]DB!$E:$E,"LONG",[1]DB!$N:$N,"NE",[1]DB!$M:$M,$C14)-SUMIFS([1]DB!AX:AX,[1]DB!$W:$W,"Trading",[1]DB!$E:$E,"SHORT",[1]DB!$N:$N,"NE",[1]DB!$M:$M,$C14)+SUMIFS([1]DB!AX:AX,[1]DB!$W:$W,"Trading",[1]DB!$E:$E,"LONG",[1]DB!$N:$N,"N",[1]DB!$M:$M,$C14)-SUMIFS([1]DB!AX:AX,[1]DB!$W:$W,"Trading",[1]DB!$E:$E,"SHORT",[1]DB!$N:$N,"N",[1]DB!$M:$M,$C14)</f>
        <v>0</v>
      </c>
      <c r="AJ14" s="25">
        <f>+SUMIFS([1]DB!AY:AY,[1]DB!$W:$W,"Trading",[1]DB!$E:$E,"LONG",[1]DB!$N:$N,"SE",[1]DB!$M:$M,$C14)-SUMIFS([1]DB!AY:AY,[1]DB!$W:$W,"Trading",[1]DB!$E:$E,"SHORT",[1]DB!$N:$N,"SE",[1]DB!$M:$M,$C14)+SUMIFS([1]DB!AY:AY,[1]DB!$W:$W,"Trading",[1]DB!$E:$E,"LONG",[1]DB!$N:$N,"S",[1]DB!$M:$M,$C14)-SUMIFS([1]DB!AY:AY,[1]DB!$W:$W,"Trading",[1]DB!$E:$E,"SHORT",[1]DB!$N:$N,"S",[1]DB!$M:$M,$C14)+SUMIFS([1]DB!AY:AY,[1]DB!$W:$W,"Trading",[1]DB!$E:$E,"LONG",[1]DB!$N:$N,"NE",[1]DB!$M:$M,$C14)-SUMIFS([1]DB!AY:AY,[1]DB!$W:$W,"Trading",[1]DB!$E:$E,"SHORT",[1]DB!$N:$N,"NE",[1]DB!$M:$M,$C14)+SUMIFS([1]DB!AY:AY,[1]DB!$W:$W,"Trading",[1]DB!$E:$E,"LONG",[1]DB!$N:$N,"N",[1]DB!$M:$M,$C14)-SUMIFS([1]DB!AY:AY,[1]DB!$W:$W,"Trading",[1]DB!$E:$E,"SHORT",[1]DB!$N:$N,"N",[1]DB!$M:$M,$C14)</f>
        <v>0</v>
      </c>
      <c r="AK14" s="25">
        <f>+SUMIFS([1]DB!AZ:AZ,[1]DB!$W:$W,"Trading",[1]DB!$E:$E,"LONG",[1]DB!$N:$N,"SE",[1]DB!$M:$M,$C14)-SUMIFS([1]DB!AZ:AZ,[1]DB!$W:$W,"Trading",[1]DB!$E:$E,"SHORT",[1]DB!$N:$N,"SE",[1]DB!$M:$M,$C14)+SUMIFS([1]DB!AZ:AZ,[1]DB!$W:$W,"Trading",[1]DB!$E:$E,"LONG",[1]DB!$N:$N,"S",[1]DB!$M:$M,$C14)-SUMIFS([1]DB!AZ:AZ,[1]DB!$W:$W,"Trading",[1]DB!$E:$E,"SHORT",[1]DB!$N:$N,"S",[1]DB!$M:$M,$C14)+SUMIFS([1]DB!AZ:AZ,[1]DB!$W:$W,"Trading",[1]DB!$E:$E,"LONG",[1]DB!$N:$N,"NE",[1]DB!$M:$M,$C14)-SUMIFS([1]DB!AZ:AZ,[1]DB!$W:$W,"Trading",[1]DB!$E:$E,"SHORT",[1]DB!$N:$N,"NE",[1]DB!$M:$M,$C14)+SUMIFS([1]DB!AZ:AZ,[1]DB!$W:$W,"Trading",[1]DB!$E:$E,"LONG",[1]DB!$N:$N,"N",[1]DB!$M:$M,$C14)-SUMIFS([1]DB!AZ:AZ,[1]DB!$W:$W,"Trading",[1]DB!$E:$E,"SHORT",[1]DB!$N:$N,"N",[1]DB!$M:$M,$C14)</f>
        <v>0</v>
      </c>
      <c r="AL14" s="25">
        <f>+SUMIFS([1]DB!BA:BA,[1]DB!$W:$W,"Trading",[1]DB!$E:$E,"LONG",[1]DB!$N:$N,"SE",[1]DB!$M:$M,$C14)-SUMIFS([1]DB!BA:BA,[1]DB!$W:$W,"Trading",[1]DB!$E:$E,"SHORT",[1]DB!$N:$N,"SE",[1]DB!$M:$M,$C14)+SUMIFS([1]DB!BA:BA,[1]DB!$W:$W,"Trading",[1]DB!$E:$E,"LONG",[1]DB!$N:$N,"S",[1]DB!$M:$M,$C14)-SUMIFS([1]DB!BA:BA,[1]DB!$W:$W,"Trading",[1]DB!$E:$E,"SHORT",[1]DB!$N:$N,"S",[1]DB!$M:$M,$C14)+SUMIFS([1]DB!BA:BA,[1]DB!$W:$W,"Trading",[1]DB!$E:$E,"LONG",[1]DB!$N:$N,"NE",[1]DB!$M:$M,$C14)-SUMIFS([1]DB!BA:BA,[1]DB!$W:$W,"Trading",[1]DB!$E:$E,"SHORT",[1]DB!$N:$N,"NE",[1]DB!$M:$M,$C14)+SUMIFS([1]DB!BA:BA,[1]DB!$W:$W,"Trading",[1]DB!$E:$E,"LONG",[1]DB!$N:$N,"N",[1]DB!$M:$M,$C14)-SUMIFS([1]DB!BA:BA,[1]DB!$W:$W,"Trading",[1]DB!$E:$E,"SHORT",[1]DB!$N:$N,"N",[1]DB!$M:$M,$C14)</f>
        <v>0</v>
      </c>
      <c r="AM14" s="25">
        <f>+SUMIFS([1]DB!BB:BB,[1]DB!$W:$W,"Trading",[1]DB!$E:$E,"LONG",[1]DB!$N:$N,"SE",[1]DB!$M:$M,$C14)-SUMIFS([1]DB!BB:BB,[1]DB!$W:$W,"Trading",[1]DB!$E:$E,"SHORT",[1]DB!$N:$N,"SE",[1]DB!$M:$M,$C14)+SUMIFS([1]DB!BB:BB,[1]DB!$W:$W,"Trading",[1]DB!$E:$E,"LONG",[1]DB!$N:$N,"S",[1]DB!$M:$M,$C14)-SUMIFS([1]DB!BB:BB,[1]DB!$W:$W,"Trading",[1]DB!$E:$E,"SHORT",[1]DB!$N:$N,"S",[1]DB!$M:$M,$C14)+SUMIFS([1]DB!BB:BB,[1]DB!$W:$W,"Trading",[1]DB!$E:$E,"LONG",[1]DB!$N:$N,"NE",[1]DB!$M:$M,$C14)-SUMIFS([1]DB!BB:BB,[1]DB!$W:$W,"Trading",[1]DB!$E:$E,"SHORT",[1]DB!$N:$N,"NE",[1]DB!$M:$M,$C14)+SUMIFS([1]DB!BB:BB,[1]DB!$W:$W,"Trading",[1]DB!$E:$E,"LONG",[1]DB!$N:$N,"N",[1]DB!$M:$M,$C14)-SUMIFS([1]DB!BB:BB,[1]DB!$W:$W,"Trading",[1]DB!$E:$E,"SHORT",[1]DB!$N:$N,"N",[1]DB!$M:$M,$C14)</f>
        <v>0</v>
      </c>
      <c r="AN14" s="25">
        <f>+SUMIFS([1]DB!BC:BC,[1]DB!$W:$W,"Trading",[1]DB!$E:$E,"LONG",[1]DB!$N:$N,"SE",[1]DB!$M:$M,$C14)-SUMIFS([1]DB!BC:BC,[1]DB!$W:$W,"Trading",[1]DB!$E:$E,"SHORT",[1]DB!$N:$N,"SE",[1]DB!$M:$M,$C14)+SUMIFS([1]DB!BC:BC,[1]DB!$W:$W,"Trading",[1]DB!$E:$E,"LONG",[1]DB!$N:$N,"S",[1]DB!$M:$M,$C14)-SUMIFS([1]DB!BC:BC,[1]DB!$W:$W,"Trading",[1]DB!$E:$E,"SHORT",[1]DB!$N:$N,"S",[1]DB!$M:$M,$C14)+SUMIFS([1]DB!BC:BC,[1]DB!$W:$W,"Trading",[1]DB!$E:$E,"LONG",[1]DB!$N:$N,"NE",[1]DB!$M:$M,$C14)-SUMIFS([1]DB!BC:BC,[1]DB!$W:$W,"Trading",[1]DB!$E:$E,"SHORT",[1]DB!$N:$N,"NE",[1]DB!$M:$M,$C14)+SUMIFS([1]DB!BC:BC,[1]DB!$W:$W,"Trading",[1]DB!$E:$E,"LONG",[1]DB!$N:$N,"N",[1]DB!$M:$M,$C14)-SUMIFS([1]DB!BC:BC,[1]DB!$W:$W,"Trading",[1]DB!$E:$E,"SHORT",[1]DB!$N:$N,"N",[1]DB!$M:$M,$C14)</f>
        <v>0</v>
      </c>
      <c r="AO14" s="25">
        <f>+SUMIFS([1]DB!BD:BD,[1]DB!$W:$W,"Trading",[1]DB!$E:$E,"LONG",[1]DB!$N:$N,"SE",[1]DB!$M:$M,$C14)-SUMIFS([1]DB!BD:BD,[1]DB!$W:$W,"Trading",[1]DB!$E:$E,"SHORT",[1]DB!$N:$N,"SE",[1]DB!$M:$M,$C14)+SUMIFS([1]DB!BD:BD,[1]DB!$W:$W,"Trading",[1]DB!$E:$E,"LONG",[1]DB!$N:$N,"S",[1]DB!$M:$M,$C14)-SUMIFS([1]DB!BD:BD,[1]DB!$W:$W,"Trading",[1]DB!$E:$E,"SHORT",[1]DB!$N:$N,"S",[1]DB!$M:$M,$C14)+SUMIFS([1]DB!BD:BD,[1]DB!$W:$W,"Trading",[1]DB!$E:$E,"LONG",[1]DB!$N:$N,"NE",[1]DB!$M:$M,$C14)-SUMIFS([1]DB!BD:BD,[1]DB!$W:$W,"Trading",[1]DB!$E:$E,"SHORT",[1]DB!$N:$N,"NE",[1]DB!$M:$M,$C14)+SUMIFS([1]DB!BD:BD,[1]DB!$W:$W,"Trading",[1]DB!$E:$E,"LONG",[1]DB!$N:$N,"N",[1]DB!$M:$M,$C14)-SUMIFS([1]DB!BD:BD,[1]DB!$W:$W,"Trading",[1]DB!$E:$E,"SHORT",[1]DB!$N:$N,"N",[1]DB!$M:$M,$C14)</f>
        <v>0</v>
      </c>
      <c r="AP14" s="25">
        <f>+SUMIFS([1]DB!BE:BE,[1]DB!$W:$W,"Trading",[1]DB!$E:$E,"LONG",[1]DB!$N:$N,"SE",[1]DB!$M:$M,$C14)-SUMIFS([1]DB!BE:BE,[1]DB!$W:$W,"Trading",[1]DB!$E:$E,"SHORT",[1]DB!$N:$N,"SE",[1]DB!$M:$M,$C14)+SUMIFS([1]DB!BE:BE,[1]DB!$W:$W,"Trading",[1]DB!$E:$E,"LONG",[1]DB!$N:$N,"S",[1]DB!$M:$M,$C14)-SUMIFS([1]DB!BE:BE,[1]DB!$W:$W,"Trading",[1]DB!$E:$E,"SHORT",[1]DB!$N:$N,"S",[1]DB!$M:$M,$C14)+SUMIFS([1]DB!BE:BE,[1]DB!$W:$W,"Trading",[1]DB!$E:$E,"LONG",[1]DB!$N:$N,"NE",[1]DB!$M:$M,$C14)-SUMIFS([1]DB!BE:BE,[1]DB!$W:$W,"Trading",[1]DB!$E:$E,"SHORT",[1]DB!$N:$N,"NE",[1]DB!$M:$M,$C14)+SUMIFS([1]DB!BE:BE,[1]DB!$W:$W,"Trading",[1]DB!$E:$E,"LONG",[1]DB!$N:$N,"N",[1]DB!$M:$M,$C14)-SUMIFS([1]DB!BE:BE,[1]DB!$W:$W,"Trading",[1]DB!$E:$E,"SHORT",[1]DB!$N:$N,"N",[1]DB!$M:$M,$C14)</f>
        <v>0</v>
      </c>
      <c r="AQ14" s="25">
        <f>+SUMIFS([1]DB!BF:BF,[1]DB!$W:$W,"Trading",[1]DB!$E:$E,"LONG",[1]DB!$N:$N,"SE",[1]DB!$M:$M,$C14)-SUMIFS([1]DB!BF:BF,[1]DB!$W:$W,"Trading",[1]DB!$E:$E,"SHORT",[1]DB!$N:$N,"SE",[1]DB!$M:$M,$C14)+SUMIFS([1]DB!BF:BF,[1]DB!$W:$W,"Trading",[1]DB!$E:$E,"LONG",[1]DB!$N:$N,"S",[1]DB!$M:$M,$C14)-SUMIFS([1]DB!BF:BF,[1]DB!$W:$W,"Trading",[1]DB!$E:$E,"SHORT",[1]DB!$N:$N,"S",[1]DB!$M:$M,$C14)+SUMIFS([1]DB!BF:BF,[1]DB!$W:$W,"Trading",[1]DB!$E:$E,"LONG",[1]DB!$N:$N,"NE",[1]DB!$M:$M,$C14)-SUMIFS([1]DB!BF:BF,[1]DB!$W:$W,"Trading",[1]DB!$E:$E,"SHORT",[1]DB!$N:$N,"NE",[1]DB!$M:$M,$C14)+SUMIFS([1]DB!BF:BF,[1]DB!$W:$W,"Trading",[1]DB!$E:$E,"LONG",[1]DB!$N:$N,"N",[1]DB!$M:$M,$C14)-SUMIFS([1]DB!BF:BF,[1]DB!$W:$W,"Trading",[1]DB!$E:$E,"SHORT",[1]DB!$N:$N,"N",[1]DB!$M:$M,$C14)</f>
        <v>0</v>
      </c>
      <c r="AR14" s="55">
        <f>+SUMIFS([1]DB!BG:BG,[1]DB!$W:$W,"Trading",[1]DB!$E:$E,"LONG",[1]DB!$N:$N,"SE",[1]DB!$M:$M,$C14)-SUMIFS([1]DB!BG:BG,[1]DB!$W:$W,"Trading",[1]DB!$E:$E,"SHORT",[1]DB!$N:$N,"SE",[1]DB!$M:$M,$C14)+SUMIFS([1]DB!BG:BG,[1]DB!$W:$W,"Trading",[1]DB!$E:$E,"LONG",[1]DB!$N:$N,"S",[1]DB!$M:$M,$C14)-SUMIFS([1]DB!BG:BG,[1]DB!$W:$W,"Trading",[1]DB!$E:$E,"SHORT",[1]DB!$N:$N,"S",[1]DB!$M:$M,$C14)+SUMIFS([1]DB!BG:BG,[1]DB!$W:$W,"Trading",[1]DB!$E:$E,"LONG",[1]DB!$N:$N,"NE",[1]DB!$M:$M,$C14)-SUMIFS([1]DB!BG:BG,[1]DB!$W:$W,"Trading",[1]DB!$E:$E,"SHORT",[1]DB!$N:$N,"NE",[1]DB!$M:$M,$C14)+SUMIFS([1]DB!BG:BG,[1]DB!$W:$W,"Trading",[1]DB!$E:$E,"LONG",[1]DB!$N:$N,"N",[1]DB!$M:$M,$C14)-SUMIFS([1]DB!BG:BG,[1]DB!$W:$W,"Trading",[1]DB!$E:$E,"SHORT",[1]DB!$N:$N,"N",[1]DB!$M:$M,$C14)</f>
        <v>0</v>
      </c>
      <c r="AS14" s="87">
        <f>+SUMIFS([1]DB!BH:BH,[1]DB!$W:$W,"Trading",[1]DB!$E:$E,"LONG",[1]DB!$N:$N,"SE",[1]DB!$M:$M,$C14)-SUMIFS([1]DB!BH:BH,[1]DB!$W:$W,"Trading",[1]DB!$E:$E,"SHORT",[1]DB!$N:$N,"SE",[1]DB!$M:$M,$C14)+SUMIFS([1]DB!BH:BH,[1]DB!$W:$W,"Trading",[1]DB!$E:$E,"LONG",[1]DB!$N:$N,"S",[1]DB!$M:$M,$C14)-SUMIFS([1]DB!BH:BH,[1]DB!$W:$W,"Trading",[1]DB!$E:$E,"SHORT",[1]DB!$N:$N,"S",[1]DB!$M:$M,$C14)+SUMIFS([1]DB!BH:BH,[1]DB!$W:$W,"Trading",[1]DB!$E:$E,"LONG",[1]DB!$N:$N,"NE",[1]DB!$M:$M,$C14)-SUMIFS([1]DB!BH:BH,[1]DB!$W:$W,"Trading",[1]DB!$E:$E,"SHORT",[1]DB!$N:$N,"NE",[1]DB!$M:$M,$C14)+SUMIFS([1]DB!BH:BH,[1]DB!$W:$W,"Trading",[1]DB!$E:$E,"LONG",[1]DB!$N:$N,"N",[1]DB!$M:$M,$C14)-SUMIFS([1]DB!BH:BH,[1]DB!$W:$W,"Trading",[1]DB!$E:$E,"SHORT",[1]DB!$N:$N,"N",[1]DB!$M:$M,$C14)</f>
        <v>0</v>
      </c>
      <c r="AT14" s="25">
        <f>+SUMIFS([1]DB!BI:BI,[1]DB!$W:$W,"Trading",[1]DB!$E:$E,"LONG",[1]DB!$N:$N,"SE",[1]DB!$M:$M,$C14)-SUMIFS([1]DB!BI:BI,[1]DB!$W:$W,"Trading",[1]DB!$E:$E,"SHORT",[1]DB!$N:$N,"SE",[1]DB!$M:$M,$C14)+SUMIFS([1]DB!BI:BI,[1]DB!$W:$W,"Trading",[1]DB!$E:$E,"LONG",[1]DB!$N:$N,"S",[1]DB!$M:$M,$C14)-SUMIFS([1]DB!BI:BI,[1]DB!$W:$W,"Trading",[1]DB!$E:$E,"SHORT",[1]DB!$N:$N,"S",[1]DB!$M:$M,$C14)+SUMIFS([1]DB!BI:BI,[1]DB!$W:$W,"Trading",[1]DB!$E:$E,"LONG",[1]DB!$N:$N,"NE",[1]DB!$M:$M,$C14)-SUMIFS([1]DB!BI:BI,[1]DB!$W:$W,"Trading",[1]DB!$E:$E,"SHORT",[1]DB!$N:$N,"NE",[1]DB!$M:$M,$C14)+SUMIFS([1]DB!BI:BI,[1]DB!$W:$W,"Trading",[1]DB!$E:$E,"LONG",[1]DB!$N:$N,"N",[1]DB!$M:$M,$C14)-SUMIFS([1]DB!BI:BI,[1]DB!$W:$W,"Trading",[1]DB!$E:$E,"SHORT",[1]DB!$N:$N,"N",[1]DB!$M:$M,$C14)</f>
        <v>0</v>
      </c>
      <c r="AU14" s="25">
        <f>+SUMIFS([1]DB!BJ:BJ,[1]DB!$W:$W,"Trading",[1]DB!$E:$E,"LONG",[1]DB!$N:$N,"SE",[1]DB!$M:$M,$C14)-SUMIFS([1]DB!BJ:BJ,[1]DB!$W:$W,"Trading",[1]DB!$E:$E,"SHORT",[1]DB!$N:$N,"SE",[1]DB!$M:$M,$C14)+SUMIFS([1]DB!BJ:BJ,[1]DB!$W:$W,"Trading",[1]DB!$E:$E,"LONG",[1]DB!$N:$N,"S",[1]DB!$M:$M,$C14)-SUMIFS([1]DB!BJ:BJ,[1]DB!$W:$W,"Trading",[1]DB!$E:$E,"SHORT",[1]DB!$N:$N,"S",[1]DB!$M:$M,$C14)+SUMIFS([1]DB!BJ:BJ,[1]DB!$W:$W,"Trading",[1]DB!$E:$E,"LONG",[1]DB!$N:$N,"NE",[1]DB!$M:$M,$C14)-SUMIFS([1]DB!BJ:BJ,[1]DB!$W:$W,"Trading",[1]DB!$E:$E,"SHORT",[1]DB!$N:$N,"NE",[1]DB!$M:$M,$C14)+SUMIFS([1]DB!BJ:BJ,[1]DB!$W:$W,"Trading",[1]DB!$E:$E,"LONG",[1]DB!$N:$N,"N",[1]DB!$M:$M,$C14)-SUMIFS([1]DB!BJ:BJ,[1]DB!$W:$W,"Trading",[1]DB!$E:$E,"SHORT",[1]DB!$N:$N,"N",[1]DB!$M:$M,$C14)</f>
        <v>0</v>
      </c>
      <c r="AV14" s="25">
        <f>+SUMIFS([1]DB!BK:BK,[1]DB!$W:$W,"Trading",[1]DB!$E:$E,"LONG",[1]DB!$N:$N,"SE",[1]DB!$M:$M,$C14)-SUMIFS([1]DB!BK:BK,[1]DB!$W:$W,"Trading",[1]DB!$E:$E,"SHORT",[1]DB!$N:$N,"SE",[1]DB!$M:$M,$C14)+SUMIFS([1]DB!BK:BK,[1]DB!$W:$W,"Trading",[1]DB!$E:$E,"LONG",[1]DB!$N:$N,"S",[1]DB!$M:$M,$C14)-SUMIFS([1]DB!BK:BK,[1]DB!$W:$W,"Trading",[1]DB!$E:$E,"SHORT",[1]DB!$N:$N,"S",[1]DB!$M:$M,$C14)+SUMIFS([1]DB!BK:BK,[1]DB!$W:$W,"Trading",[1]DB!$E:$E,"LONG",[1]DB!$N:$N,"NE",[1]DB!$M:$M,$C14)-SUMIFS([1]DB!BK:BK,[1]DB!$W:$W,"Trading",[1]DB!$E:$E,"SHORT",[1]DB!$N:$N,"NE",[1]DB!$M:$M,$C14)+SUMIFS([1]DB!BK:BK,[1]DB!$W:$W,"Trading",[1]DB!$E:$E,"LONG",[1]DB!$N:$N,"N",[1]DB!$M:$M,$C14)-SUMIFS([1]DB!BK:BK,[1]DB!$W:$W,"Trading",[1]DB!$E:$E,"SHORT",[1]DB!$N:$N,"N",[1]DB!$M:$M,$C14)</f>
        <v>0</v>
      </c>
      <c r="AW14" s="25">
        <f>+SUMIFS([1]DB!BL:BL,[1]DB!$W:$W,"Trading",[1]DB!$E:$E,"LONG",[1]DB!$N:$N,"SE",[1]DB!$M:$M,$C14)-SUMIFS([1]DB!BL:BL,[1]DB!$W:$W,"Trading",[1]DB!$E:$E,"SHORT",[1]DB!$N:$N,"SE",[1]DB!$M:$M,$C14)+SUMIFS([1]DB!BL:BL,[1]DB!$W:$W,"Trading",[1]DB!$E:$E,"LONG",[1]DB!$N:$N,"S",[1]DB!$M:$M,$C14)-SUMIFS([1]DB!BL:BL,[1]DB!$W:$W,"Trading",[1]DB!$E:$E,"SHORT",[1]DB!$N:$N,"S",[1]DB!$M:$M,$C14)+SUMIFS([1]DB!BL:BL,[1]DB!$W:$W,"Trading",[1]DB!$E:$E,"LONG",[1]DB!$N:$N,"NE",[1]DB!$M:$M,$C14)-SUMIFS([1]DB!BL:BL,[1]DB!$W:$W,"Trading",[1]DB!$E:$E,"SHORT",[1]DB!$N:$N,"NE",[1]DB!$M:$M,$C14)+SUMIFS([1]DB!BL:BL,[1]DB!$W:$W,"Trading",[1]DB!$E:$E,"LONG",[1]DB!$N:$N,"N",[1]DB!$M:$M,$C14)-SUMIFS([1]DB!BL:BL,[1]DB!$W:$W,"Trading",[1]DB!$E:$E,"SHORT",[1]DB!$N:$N,"N",[1]DB!$M:$M,$C14)</f>
        <v>0</v>
      </c>
      <c r="AX14" s="25">
        <f>+SUMIFS([1]DB!BM:BM,[1]DB!$W:$W,"Trading",[1]DB!$E:$E,"LONG",[1]DB!$N:$N,"SE",[1]DB!$M:$M,$C14)-SUMIFS([1]DB!BM:BM,[1]DB!$W:$W,"Trading",[1]DB!$E:$E,"SHORT",[1]DB!$N:$N,"SE",[1]DB!$M:$M,$C14)+SUMIFS([1]DB!BM:BM,[1]DB!$W:$W,"Trading",[1]DB!$E:$E,"LONG",[1]DB!$N:$N,"S",[1]DB!$M:$M,$C14)-SUMIFS([1]DB!BM:BM,[1]DB!$W:$W,"Trading",[1]DB!$E:$E,"SHORT",[1]DB!$N:$N,"S",[1]DB!$M:$M,$C14)+SUMIFS([1]DB!BM:BM,[1]DB!$W:$W,"Trading",[1]DB!$E:$E,"LONG",[1]DB!$N:$N,"NE",[1]DB!$M:$M,$C14)-SUMIFS([1]DB!BM:BM,[1]DB!$W:$W,"Trading",[1]DB!$E:$E,"SHORT",[1]DB!$N:$N,"NE",[1]DB!$M:$M,$C14)+SUMIFS([1]DB!BM:BM,[1]DB!$W:$W,"Trading",[1]DB!$E:$E,"LONG",[1]DB!$N:$N,"N",[1]DB!$M:$M,$C14)-SUMIFS([1]DB!BM:BM,[1]DB!$W:$W,"Trading",[1]DB!$E:$E,"SHORT",[1]DB!$N:$N,"N",[1]DB!$M:$M,$C14)</f>
        <v>0</v>
      </c>
      <c r="AY14" s="25">
        <f>+SUMIFS([1]DB!BN:BN,[1]DB!$W:$W,"Trading",[1]DB!$E:$E,"LONG",[1]DB!$N:$N,"SE",[1]DB!$M:$M,$C14)-SUMIFS([1]DB!BN:BN,[1]DB!$W:$W,"Trading",[1]DB!$E:$E,"SHORT",[1]DB!$N:$N,"SE",[1]DB!$M:$M,$C14)+SUMIFS([1]DB!BN:BN,[1]DB!$W:$W,"Trading",[1]DB!$E:$E,"LONG",[1]DB!$N:$N,"S",[1]DB!$M:$M,$C14)-SUMIFS([1]DB!BN:BN,[1]DB!$W:$W,"Trading",[1]DB!$E:$E,"SHORT",[1]DB!$N:$N,"S",[1]DB!$M:$M,$C14)+SUMIFS([1]DB!BN:BN,[1]DB!$W:$W,"Trading",[1]DB!$E:$E,"LONG",[1]DB!$N:$N,"NE",[1]DB!$M:$M,$C14)-SUMIFS([1]DB!BN:BN,[1]DB!$W:$W,"Trading",[1]DB!$E:$E,"SHORT",[1]DB!$N:$N,"NE",[1]DB!$M:$M,$C14)+SUMIFS([1]DB!BN:BN,[1]DB!$W:$W,"Trading",[1]DB!$E:$E,"LONG",[1]DB!$N:$N,"N",[1]DB!$M:$M,$C14)-SUMIFS([1]DB!BN:BN,[1]DB!$W:$W,"Trading",[1]DB!$E:$E,"SHORT",[1]DB!$N:$N,"N",[1]DB!$M:$M,$C14)</f>
        <v>0</v>
      </c>
      <c r="AZ14" s="25">
        <f>+SUMIFS([1]DB!BO:BO,[1]DB!$W:$W,"Trading",[1]DB!$E:$E,"LONG",[1]DB!$N:$N,"SE",[1]DB!$M:$M,$C14)-SUMIFS([1]DB!BO:BO,[1]DB!$W:$W,"Trading",[1]DB!$E:$E,"SHORT",[1]DB!$N:$N,"SE",[1]DB!$M:$M,$C14)+SUMIFS([1]DB!BO:BO,[1]DB!$W:$W,"Trading",[1]DB!$E:$E,"LONG",[1]DB!$N:$N,"S",[1]DB!$M:$M,$C14)-SUMIFS([1]DB!BO:BO,[1]DB!$W:$W,"Trading",[1]DB!$E:$E,"SHORT",[1]DB!$N:$N,"S",[1]DB!$M:$M,$C14)+SUMIFS([1]DB!BO:BO,[1]DB!$W:$W,"Trading",[1]DB!$E:$E,"LONG",[1]DB!$N:$N,"NE",[1]DB!$M:$M,$C14)-SUMIFS([1]DB!BO:BO,[1]DB!$W:$W,"Trading",[1]DB!$E:$E,"SHORT",[1]DB!$N:$N,"NE",[1]DB!$M:$M,$C14)+SUMIFS([1]DB!BO:BO,[1]DB!$W:$W,"Trading",[1]DB!$E:$E,"LONG",[1]DB!$N:$N,"N",[1]DB!$M:$M,$C14)-SUMIFS([1]DB!BO:BO,[1]DB!$W:$W,"Trading",[1]DB!$E:$E,"SHORT",[1]DB!$N:$N,"N",[1]DB!$M:$M,$C14)</f>
        <v>0</v>
      </c>
      <c r="BA14" s="25">
        <f>+SUMIFS([1]DB!BP:BP,[1]DB!$W:$W,"Trading",[1]DB!$E:$E,"LONG",[1]DB!$N:$N,"SE",[1]DB!$M:$M,$C14)-SUMIFS([1]DB!BP:BP,[1]DB!$W:$W,"Trading",[1]DB!$E:$E,"SHORT",[1]DB!$N:$N,"SE",[1]DB!$M:$M,$C14)+SUMIFS([1]DB!BP:BP,[1]DB!$W:$W,"Trading",[1]DB!$E:$E,"LONG",[1]DB!$N:$N,"S",[1]DB!$M:$M,$C14)-SUMIFS([1]DB!BP:BP,[1]DB!$W:$W,"Trading",[1]DB!$E:$E,"SHORT",[1]DB!$N:$N,"S",[1]DB!$M:$M,$C14)+SUMIFS([1]DB!BP:BP,[1]DB!$W:$W,"Trading",[1]DB!$E:$E,"LONG",[1]DB!$N:$N,"NE",[1]DB!$M:$M,$C14)-SUMIFS([1]DB!BP:BP,[1]DB!$W:$W,"Trading",[1]DB!$E:$E,"SHORT",[1]DB!$N:$N,"NE",[1]DB!$M:$M,$C14)+SUMIFS([1]DB!BP:BP,[1]DB!$W:$W,"Trading",[1]DB!$E:$E,"LONG",[1]DB!$N:$N,"N",[1]DB!$M:$M,$C14)-SUMIFS([1]DB!BP:BP,[1]DB!$W:$W,"Trading",[1]DB!$E:$E,"SHORT",[1]DB!$N:$N,"N",[1]DB!$M:$M,$C14)</f>
        <v>0</v>
      </c>
      <c r="BB14" s="25">
        <f>+SUMIFS([1]DB!BQ:BQ,[1]DB!$W:$W,"Trading",[1]DB!$E:$E,"LONG",[1]DB!$N:$N,"SE",[1]DB!$M:$M,$C14)-SUMIFS([1]DB!BQ:BQ,[1]DB!$W:$W,"Trading",[1]DB!$E:$E,"SHORT",[1]DB!$N:$N,"SE",[1]DB!$M:$M,$C14)+SUMIFS([1]DB!BQ:BQ,[1]DB!$W:$W,"Trading",[1]DB!$E:$E,"LONG",[1]DB!$N:$N,"S",[1]DB!$M:$M,$C14)-SUMIFS([1]DB!BQ:BQ,[1]DB!$W:$W,"Trading",[1]DB!$E:$E,"SHORT",[1]DB!$N:$N,"S",[1]DB!$M:$M,$C14)+SUMIFS([1]DB!BQ:BQ,[1]DB!$W:$W,"Trading",[1]DB!$E:$E,"LONG",[1]DB!$N:$N,"NE",[1]DB!$M:$M,$C14)-SUMIFS([1]DB!BQ:BQ,[1]DB!$W:$W,"Trading",[1]DB!$E:$E,"SHORT",[1]DB!$N:$N,"NE",[1]DB!$M:$M,$C14)+SUMIFS([1]DB!BQ:BQ,[1]DB!$W:$W,"Trading",[1]DB!$E:$E,"LONG",[1]DB!$N:$N,"N",[1]DB!$M:$M,$C14)-SUMIFS([1]DB!BQ:BQ,[1]DB!$W:$W,"Trading",[1]DB!$E:$E,"SHORT",[1]DB!$N:$N,"N",[1]DB!$M:$M,$C14)</f>
        <v>0</v>
      </c>
      <c r="BC14" s="25">
        <f>+SUMIFS([1]DB!BR:BR,[1]DB!$W:$W,"Trading",[1]DB!$E:$E,"LONG",[1]DB!$N:$N,"SE",[1]DB!$M:$M,$C14)-SUMIFS([1]DB!BR:BR,[1]DB!$W:$W,"Trading",[1]DB!$E:$E,"SHORT",[1]DB!$N:$N,"SE",[1]DB!$M:$M,$C14)+SUMIFS([1]DB!BR:BR,[1]DB!$W:$W,"Trading",[1]DB!$E:$E,"LONG",[1]DB!$N:$N,"S",[1]DB!$M:$M,$C14)-SUMIFS([1]DB!BR:BR,[1]DB!$W:$W,"Trading",[1]DB!$E:$E,"SHORT",[1]DB!$N:$N,"S",[1]DB!$M:$M,$C14)+SUMIFS([1]DB!BR:BR,[1]DB!$W:$W,"Trading",[1]DB!$E:$E,"LONG",[1]DB!$N:$N,"NE",[1]DB!$M:$M,$C14)-SUMIFS([1]DB!BR:BR,[1]DB!$W:$W,"Trading",[1]DB!$E:$E,"SHORT",[1]DB!$N:$N,"NE",[1]DB!$M:$M,$C14)+SUMIFS([1]DB!BR:BR,[1]DB!$W:$W,"Trading",[1]DB!$E:$E,"LONG",[1]DB!$N:$N,"N",[1]DB!$M:$M,$C14)-SUMIFS([1]DB!BR:BR,[1]DB!$W:$W,"Trading",[1]DB!$E:$E,"SHORT",[1]DB!$N:$N,"N",[1]DB!$M:$M,$C14)</f>
        <v>0</v>
      </c>
      <c r="BD14" s="55">
        <f>+SUMIFS([1]DB!BS:BS,[1]DB!$W:$W,"Trading",[1]DB!$E:$E,"LONG",[1]DB!$N:$N,"SE",[1]DB!$M:$M,$C14)-SUMIFS([1]DB!BS:BS,[1]DB!$W:$W,"Trading",[1]DB!$E:$E,"SHORT",[1]DB!$N:$N,"SE",[1]DB!$M:$M,$C14)+SUMIFS([1]DB!BS:BS,[1]DB!$W:$W,"Trading",[1]DB!$E:$E,"LONG",[1]DB!$N:$N,"S",[1]DB!$M:$M,$C14)-SUMIFS([1]DB!BS:BS,[1]DB!$W:$W,"Trading",[1]DB!$E:$E,"SHORT",[1]DB!$N:$N,"S",[1]DB!$M:$M,$C14)+SUMIFS([1]DB!BS:BS,[1]DB!$W:$W,"Trading",[1]DB!$E:$E,"LONG",[1]DB!$N:$N,"NE",[1]DB!$M:$M,$C14)-SUMIFS([1]DB!BS:BS,[1]DB!$W:$W,"Trading",[1]DB!$E:$E,"SHORT",[1]DB!$N:$N,"NE",[1]DB!$M:$M,$C14)+SUMIFS([1]DB!BS:BS,[1]DB!$W:$W,"Trading",[1]DB!$E:$E,"LONG",[1]DB!$N:$N,"N",[1]DB!$M:$M,$C14)-SUMIFS([1]DB!BS:BS,[1]DB!$W:$W,"Trading",[1]DB!$E:$E,"SHORT",[1]DB!$N:$N,"N",[1]DB!$M:$M,$C14)</f>
        <v>0</v>
      </c>
      <c r="BE14" s="87">
        <f>+SUMIFS([1]DB!BT:BT,[1]DB!$W:$W,"Trading",[1]DB!$E:$E,"LONG",[1]DB!$N:$N,"SE",[1]DB!$M:$M,$C14)-SUMIFS([1]DB!BT:BT,[1]DB!$W:$W,"Trading",[1]DB!$E:$E,"SHORT",[1]DB!$N:$N,"SE",[1]DB!$M:$M,$C14)+SUMIFS([1]DB!BT:BT,[1]DB!$W:$W,"Trading",[1]DB!$E:$E,"LONG",[1]DB!$N:$N,"S",[1]DB!$M:$M,$C14)-SUMIFS([1]DB!BT:BT,[1]DB!$W:$W,"Trading",[1]DB!$E:$E,"SHORT",[1]DB!$N:$N,"S",[1]DB!$M:$M,$C14)+SUMIFS([1]DB!BT:BT,[1]DB!$W:$W,"Trading",[1]DB!$E:$E,"LONG",[1]DB!$N:$N,"NE",[1]DB!$M:$M,$C14)-SUMIFS([1]DB!BT:BT,[1]DB!$W:$W,"Trading",[1]DB!$E:$E,"SHORT",[1]DB!$N:$N,"NE",[1]DB!$M:$M,$C14)+SUMIFS([1]DB!BT:BT,[1]DB!$W:$W,"Trading",[1]DB!$E:$E,"LONG",[1]DB!$N:$N,"N",[1]DB!$M:$M,$C14)-SUMIFS([1]DB!BT:BT,[1]DB!$W:$W,"Trading",[1]DB!$E:$E,"SHORT",[1]DB!$N:$N,"N",[1]DB!$M:$M,$C14)</f>
        <v>0</v>
      </c>
      <c r="BF14" s="25">
        <f>+SUMIFS([1]DB!BU:BU,[1]DB!$W:$W,"Trading",[1]DB!$E:$E,"LONG",[1]DB!$N:$N,"SE",[1]DB!$M:$M,$C14)-SUMIFS([1]DB!BU:BU,[1]DB!$W:$W,"Trading",[1]DB!$E:$E,"SHORT",[1]DB!$N:$N,"SE",[1]DB!$M:$M,$C14)+SUMIFS([1]DB!BU:BU,[1]DB!$W:$W,"Trading",[1]DB!$E:$E,"LONG",[1]DB!$N:$N,"S",[1]DB!$M:$M,$C14)-SUMIFS([1]DB!BU:BU,[1]DB!$W:$W,"Trading",[1]DB!$E:$E,"SHORT",[1]DB!$N:$N,"S",[1]DB!$M:$M,$C14)+SUMIFS([1]DB!BU:BU,[1]DB!$W:$W,"Trading",[1]DB!$E:$E,"LONG",[1]DB!$N:$N,"NE",[1]DB!$M:$M,$C14)-SUMIFS([1]DB!BU:BU,[1]DB!$W:$W,"Trading",[1]DB!$E:$E,"SHORT",[1]DB!$N:$N,"NE",[1]DB!$M:$M,$C14)+SUMIFS([1]DB!BU:BU,[1]DB!$W:$W,"Trading",[1]DB!$E:$E,"LONG",[1]DB!$N:$N,"N",[1]DB!$M:$M,$C14)-SUMIFS([1]DB!BU:BU,[1]DB!$W:$W,"Trading",[1]DB!$E:$E,"SHORT",[1]DB!$N:$N,"N",[1]DB!$M:$M,$C14)</f>
        <v>0</v>
      </c>
      <c r="BG14" s="25">
        <f>+SUMIFS([1]DB!BV:BV,[1]DB!$W:$W,"Trading",[1]DB!$E:$E,"LONG",[1]DB!$N:$N,"SE",[1]DB!$M:$M,$C14)-SUMIFS([1]DB!BV:BV,[1]DB!$W:$W,"Trading",[1]DB!$E:$E,"SHORT",[1]DB!$N:$N,"SE",[1]DB!$M:$M,$C14)+SUMIFS([1]DB!BV:BV,[1]DB!$W:$W,"Trading",[1]DB!$E:$E,"LONG",[1]DB!$N:$N,"S",[1]DB!$M:$M,$C14)-SUMIFS([1]DB!BV:BV,[1]DB!$W:$W,"Trading",[1]DB!$E:$E,"SHORT",[1]DB!$N:$N,"S",[1]DB!$M:$M,$C14)+SUMIFS([1]DB!BV:BV,[1]DB!$W:$W,"Trading",[1]DB!$E:$E,"LONG",[1]DB!$N:$N,"NE",[1]DB!$M:$M,$C14)-SUMIFS([1]DB!BV:BV,[1]DB!$W:$W,"Trading",[1]DB!$E:$E,"SHORT",[1]DB!$N:$N,"NE",[1]DB!$M:$M,$C14)+SUMIFS([1]DB!BV:BV,[1]DB!$W:$W,"Trading",[1]DB!$E:$E,"LONG",[1]DB!$N:$N,"N",[1]DB!$M:$M,$C14)-SUMIFS([1]DB!BV:BV,[1]DB!$W:$W,"Trading",[1]DB!$E:$E,"SHORT",[1]DB!$N:$N,"N",[1]DB!$M:$M,$C14)</f>
        <v>0</v>
      </c>
      <c r="BH14" s="25">
        <f>+SUMIFS([1]DB!BW:BW,[1]DB!$W:$W,"Trading",[1]DB!$E:$E,"LONG",[1]DB!$N:$N,"SE",[1]DB!$M:$M,$C14)-SUMIFS([1]DB!BW:BW,[1]DB!$W:$W,"Trading",[1]DB!$E:$E,"SHORT",[1]DB!$N:$N,"SE",[1]DB!$M:$M,$C14)+SUMIFS([1]DB!BW:BW,[1]DB!$W:$W,"Trading",[1]DB!$E:$E,"LONG",[1]DB!$N:$N,"S",[1]DB!$M:$M,$C14)-SUMIFS([1]DB!BW:BW,[1]DB!$W:$W,"Trading",[1]DB!$E:$E,"SHORT",[1]DB!$N:$N,"S",[1]DB!$M:$M,$C14)+SUMIFS([1]DB!BW:BW,[1]DB!$W:$W,"Trading",[1]DB!$E:$E,"LONG",[1]DB!$N:$N,"NE",[1]DB!$M:$M,$C14)-SUMIFS([1]DB!BW:BW,[1]DB!$W:$W,"Trading",[1]DB!$E:$E,"SHORT",[1]DB!$N:$N,"NE",[1]DB!$M:$M,$C14)+SUMIFS([1]DB!BW:BW,[1]DB!$W:$W,"Trading",[1]DB!$E:$E,"LONG",[1]DB!$N:$N,"N",[1]DB!$M:$M,$C14)-SUMIFS([1]DB!BW:BW,[1]DB!$W:$W,"Trading",[1]DB!$E:$E,"SHORT",[1]DB!$N:$N,"N",[1]DB!$M:$M,$C14)</f>
        <v>0</v>
      </c>
      <c r="BI14" s="25">
        <f>+SUMIFS([1]DB!BX:BX,[1]DB!$W:$W,"Trading",[1]DB!$E:$E,"LONG",[1]DB!$N:$N,"SE",[1]DB!$M:$M,$C14)-SUMIFS([1]DB!BX:BX,[1]DB!$W:$W,"Trading",[1]DB!$E:$E,"SHORT",[1]DB!$N:$N,"SE",[1]DB!$M:$M,$C14)+SUMIFS([1]DB!BX:BX,[1]DB!$W:$W,"Trading",[1]DB!$E:$E,"LONG",[1]DB!$N:$N,"S",[1]DB!$M:$M,$C14)-SUMIFS([1]DB!BX:BX,[1]DB!$W:$W,"Trading",[1]DB!$E:$E,"SHORT",[1]DB!$N:$N,"S",[1]DB!$M:$M,$C14)+SUMIFS([1]DB!BX:BX,[1]DB!$W:$W,"Trading",[1]DB!$E:$E,"LONG",[1]DB!$N:$N,"NE",[1]DB!$M:$M,$C14)-SUMIFS([1]DB!BX:BX,[1]DB!$W:$W,"Trading",[1]DB!$E:$E,"SHORT",[1]DB!$N:$N,"NE",[1]DB!$M:$M,$C14)+SUMIFS([1]DB!BX:BX,[1]DB!$W:$W,"Trading",[1]DB!$E:$E,"LONG",[1]DB!$N:$N,"N",[1]DB!$M:$M,$C14)-SUMIFS([1]DB!BX:BX,[1]DB!$W:$W,"Trading",[1]DB!$E:$E,"SHORT",[1]DB!$N:$N,"N",[1]DB!$M:$M,$C14)</f>
        <v>0</v>
      </c>
      <c r="BJ14" s="25">
        <f>+SUMIFS([1]DB!BY:BY,[1]DB!$W:$W,"Trading",[1]DB!$E:$E,"LONG",[1]DB!$N:$N,"SE",[1]DB!$M:$M,$C14)-SUMIFS([1]DB!BY:BY,[1]DB!$W:$W,"Trading",[1]DB!$E:$E,"SHORT",[1]DB!$N:$N,"SE",[1]DB!$M:$M,$C14)+SUMIFS([1]DB!BY:BY,[1]DB!$W:$W,"Trading",[1]DB!$E:$E,"LONG",[1]DB!$N:$N,"S",[1]DB!$M:$M,$C14)-SUMIFS([1]DB!BY:BY,[1]DB!$W:$W,"Trading",[1]DB!$E:$E,"SHORT",[1]DB!$N:$N,"S",[1]DB!$M:$M,$C14)+SUMIFS([1]DB!BY:BY,[1]DB!$W:$W,"Trading",[1]DB!$E:$E,"LONG",[1]DB!$N:$N,"NE",[1]DB!$M:$M,$C14)-SUMIFS([1]DB!BY:BY,[1]DB!$W:$W,"Trading",[1]DB!$E:$E,"SHORT",[1]DB!$N:$N,"NE",[1]DB!$M:$M,$C14)+SUMIFS([1]DB!BY:BY,[1]DB!$W:$W,"Trading",[1]DB!$E:$E,"LONG",[1]DB!$N:$N,"N",[1]DB!$M:$M,$C14)-SUMIFS([1]DB!BY:BY,[1]DB!$W:$W,"Trading",[1]DB!$E:$E,"SHORT",[1]DB!$N:$N,"N",[1]DB!$M:$M,$C14)</f>
        <v>0</v>
      </c>
      <c r="BK14" s="25">
        <f>+SUMIFS([1]DB!BZ:BZ,[1]DB!$W:$W,"Trading",[1]DB!$E:$E,"LONG",[1]DB!$N:$N,"SE",[1]DB!$M:$M,$C14)-SUMIFS([1]DB!BZ:BZ,[1]DB!$W:$W,"Trading",[1]DB!$E:$E,"SHORT",[1]DB!$N:$N,"SE",[1]DB!$M:$M,$C14)+SUMIFS([1]DB!BZ:BZ,[1]DB!$W:$W,"Trading",[1]DB!$E:$E,"LONG",[1]DB!$N:$N,"S",[1]DB!$M:$M,$C14)-SUMIFS([1]DB!BZ:BZ,[1]DB!$W:$W,"Trading",[1]DB!$E:$E,"SHORT",[1]DB!$N:$N,"S",[1]DB!$M:$M,$C14)+SUMIFS([1]DB!BZ:BZ,[1]DB!$W:$W,"Trading",[1]DB!$E:$E,"LONG",[1]DB!$N:$N,"NE",[1]DB!$M:$M,$C14)-SUMIFS([1]DB!BZ:BZ,[1]DB!$W:$W,"Trading",[1]DB!$E:$E,"SHORT",[1]DB!$N:$N,"NE",[1]DB!$M:$M,$C14)+SUMIFS([1]DB!BZ:BZ,[1]DB!$W:$W,"Trading",[1]DB!$E:$E,"LONG",[1]DB!$N:$N,"N",[1]DB!$M:$M,$C14)-SUMIFS([1]DB!BZ:BZ,[1]DB!$W:$W,"Trading",[1]DB!$E:$E,"SHORT",[1]DB!$N:$N,"N",[1]DB!$M:$M,$C14)</f>
        <v>0</v>
      </c>
      <c r="BL14" s="25">
        <f>+SUMIFS([1]DB!CA:CA,[1]DB!$W:$W,"Trading",[1]DB!$E:$E,"LONG",[1]DB!$N:$N,"SE",[1]DB!$M:$M,$C14)-SUMIFS([1]DB!CA:CA,[1]DB!$W:$W,"Trading",[1]DB!$E:$E,"SHORT",[1]DB!$N:$N,"SE",[1]DB!$M:$M,$C14)+SUMIFS([1]DB!CA:CA,[1]DB!$W:$W,"Trading",[1]DB!$E:$E,"LONG",[1]DB!$N:$N,"S",[1]DB!$M:$M,$C14)-SUMIFS([1]DB!CA:CA,[1]DB!$W:$W,"Trading",[1]DB!$E:$E,"SHORT",[1]DB!$N:$N,"S",[1]DB!$M:$M,$C14)+SUMIFS([1]DB!CA:CA,[1]DB!$W:$W,"Trading",[1]DB!$E:$E,"LONG",[1]DB!$N:$N,"NE",[1]DB!$M:$M,$C14)-SUMIFS([1]DB!CA:CA,[1]DB!$W:$W,"Trading",[1]DB!$E:$E,"SHORT",[1]DB!$N:$N,"NE",[1]DB!$M:$M,$C14)+SUMIFS([1]DB!CA:CA,[1]DB!$W:$W,"Trading",[1]DB!$E:$E,"LONG",[1]DB!$N:$N,"N",[1]DB!$M:$M,$C14)-SUMIFS([1]DB!CA:CA,[1]DB!$W:$W,"Trading",[1]DB!$E:$E,"SHORT",[1]DB!$N:$N,"N",[1]DB!$M:$M,$C14)</f>
        <v>0</v>
      </c>
      <c r="BM14" s="25">
        <f>+SUMIFS([1]DB!CB:CB,[1]DB!$W:$W,"Trading",[1]DB!$E:$E,"LONG",[1]DB!$N:$N,"SE",[1]DB!$M:$M,$C14)-SUMIFS([1]DB!CB:CB,[1]DB!$W:$W,"Trading",[1]DB!$E:$E,"SHORT",[1]DB!$N:$N,"SE",[1]DB!$M:$M,$C14)+SUMIFS([1]DB!CB:CB,[1]DB!$W:$W,"Trading",[1]DB!$E:$E,"LONG",[1]DB!$N:$N,"S",[1]DB!$M:$M,$C14)-SUMIFS([1]DB!CB:CB,[1]DB!$W:$W,"Trading",[1]DB!$E:$E,"SHORT",[1]DB!$N:$N,"S",[1]DB!$M:$M,$C14)+SUMIFS([1]DB!CB:CB,[1]DB!$W:$W,"Trading",[1]DB!$E:$E,"LONG",[1]DB!$N:$N,"NE",[1]DB!$M:$M,$C14)-SUMIFS([1]DB!CB:CB,[1]DB!$W:$W,"Trading",[1]DB!$E:$E,"SHORT",[1]DB!$N:$N,"NE",[1]DB!$M:$M,$C14)+SUMIFS([1]DB!CB:CB,[1]DB!$W:$W,"Trading",[1]DB!$E:$E,"LONG",[1]DB!$N:$N,"N",[1]DB!$M:$M,$C14)-SUMIFS([1]DB!CB:CB,[1]DB!$W:$W,"Trading",[1]DB!$E:$E,"SHORT",[1]DB!$N:$N,"N",[1]DB!$M:$M,$C14)</f>
        <v>0</v>
      </c>
      <c r="BN14" s="25">
        <f>+SUMIFS([1]DB!CC:CC,[1]DB!$W:$W,"Trading",[1]DB!$E:$E,"LONG",[1]DB!$N:$N,"SE",[1]DB!$M:$M,$C14)-SUMIFS([1]DB!CC:CC,[1]DB!$W:$W,"Trading",[1]DB!$E:$E,"SHORT",[1]DB!$N:$N,"SE",[1]DB!$M:$M,$C14)+SUMIFS([1]DB!CC:CC,[1]DB!$W:$W,"Trading",[1]DB!$E:$E,"LONG",[1]DB!$N:$N,"S",[1]DB!$M:$M,$C14)-SUMIFS([1]DB!CC:CC,[1]DB!$W:$W,"Trading",[1]DB!$E:$E,"SHORT",[1]DB!$N:$N,"S",[1]DB!$M:$M,$C14)+SUMIFS([1]DB!CC:CC,[1]DB!$W:$W,"Trading",[1]DB!$E:$E,"LONG",[1]DB!$N:$N,"NE",[1]DB!$M:$M,$C14)-SUMIFS([1]DB!CC:CC,[1]DB!$W:$W,"Trading",[1]DB!$E:$E,"SHORT",[1]DB!$N:$N,"NE",[1]DB!$M:$M,$C14)+SUMIFS([1]DB!CC:CC,[1]DB!$W:$W,"Trading",[1]DB!$E:$E,"LONG",[1]DB!$N:$N,"N",[1]DB!$M:$M,$C14)-SUMIFS([1]DB!CC:CC,[1]DB!$W:$W,"Trading",[1]DB!$E:$E,"SHORT",[1]DB!$N:$N,"N",[1]DB!$M:$M,$C14)</f>
        <v>0</v>
      </c>
      <c r="BO14" s="25">
        <f>+SUMIFS([1]DB!CD:CD,[1]DB!$W:$W,"Trading",[1]DB!$E:$E,"LONG",[1]DB!$N:$N,"SE",[1]DB!$M:$M,$C14)-SUMIFS([1]DB!CD:CD,[1]DB!$W:$W,"Trading",[1]DB!$E:$E,"SHORT",[1]DB!$N:$N,"SE",[1]DB!$M:$M,$C14)+SUMIFS([1]DB!CD:CD,[1]DB!$W:$W,"Trading",[1]DB!$E:$E,"LONG",[1]DB!$N:$N,"S",[1]DB!$M:$M,$C14)-SUMIFS([1]DB!CD:CD,[1]DB!$W:$W,"Trading",[1]DB!$E:$E,"SHORT",[1]DB!$N:$N,"S",[1]DB!$M:$M,$C14)+SUMIFS([1]DB!CD:CD,[1]DB!$W:$W,"Trading",[1]DB!$E:$E,"LONG",[1]DB!$N:$N,"NE",[1]DB!$M:$M,$C14)-SUMIFS([1]DB!CD:CD,[1]DB!$W:$W,"Trading",[1]DB!$E:$E,"SHORT",[1]DB!$N:$N,"NE",[1]DB!$M:$M,$C14)+SUMIFS([1]DB!CD:CD,[1]DB!$W:$W,"Trading",[1]DB!$E:$E,"LONG",[1]DB!$N:$N,"N",[1]DB!$M:$M,$C14)-SUMIFS([1]DB!CD:CD,[1]DB!$W:$W,"Trading",[1]DB!$E:$E,"SHORT",[1]DB!$N:$N,"N",[1]DB!$M:$M,$C14)</f>
        <v>0</v>
      </c>
      <c r="BP14" s="31">
        <f>+SUMIFS([1]DB!CE:CE,[1]DB!$W:$W,"Trading",[1]DB!$E:$E,"LONG",[1]DB!$N:$N,"SE",[1]DB!$M:$M,$C14)-SUMIFS([1]DB!CE:CE,[1]DB!$W:$W,"Trading",[1]DB!$E:$E,"SHORT",[1]DB!$N:$N,"SE",[1]DB!$M:$M,$C14)+SUMIFS([1]DB!CE:CE,[1]DB!$W:$W,"Trading",[1]DB!$E:$E,"LONG",[1]DB!$N:$N,"S",[1]DB!$M:$M,$C14)-SUMIFS([1]DB!CE:CE,[1]DB!$W:$W,"Trading",[1]DB!$E:$E,"SHORT",[1]DB!$N:$N,"S",[1]DB!$M:$M,$C14)+SUMIFS([1]DB!CE:CE,[1]DB!$W:$W,"Trading",[1]DB!$E:$E,"LONG",[1]DB!$N:$N,"NE",[1]DB!$M:$M,$C14)-SUMIFS([1]DB!CE:CE,[1]DB!$W:$W,"Trading",[1]DB!$E:$E,"SHORT",[1]DB!$N:$N,"NE",[1]DB!$M:$M,$C14)+SUMIFS([1]DB!CE:CE,[1]DB!$W:$W,"Trading",[1]DB!$E:$E,"LONG",[1]DB!$N:$N,"N",[1]DB!$M:$M,$C14)-SUMIFS([1]DB!CE:CE,[1]DB!$W:$W,"Trading",[1]DB!$E:$E,"SHORT",[1]DB!$N:$N,"N",[1]DB!$M:$M,$C14)</f>
        <v>0</v>
      </c>
    </row>
    <row r="15" spans="2:70" ht="15" hidden="1" customHeight="1" outlineLevel="1" x14ac:dyDescent="0.25">
      <c r="B15" s="14" t="s">
        <v>10</v>
      </c>
      <c r="C15" s="109" t="s">
        <v>53</v>
      </c>
      <c r="D15" s="109" t="s">
        <v>60</v>
      </c>
      <c r="E15" s="7">
        <f>+SUMIFS([1]DB!X:X,[1]DB!$W:$W,"Trading",[1]DB!$E:$E,"LONG",[1]DB!$N:$N,"SE",[1]DB!$M:$M,$C15)-SUMIFS([1]DB!X:X,[1]DB!$W:$W,"Trading",[1]DB!$E:$E,"SHORT",[1]DB!$N:$N,"SE",[1]DB!$M:$M,$C15)+SUMIFS([1]DB!X:X,[1]DB!$W:$W,"Trading",[1]DB!$E:$E,"LONG",[1]DB!$N:$N,"S",[1]DB!$M:$M,$C15)-SUMIFS([1]DB!X:X,[1]DB!$W:$W,"Trading",[1]DB!$E:$E,"SHORT",[1]DB!$N:$N,"S",[1]DB!$M:$M,$C15)+SUMIFS([1]DB!X:X,[1]DB!$W:$W,"Trading",[1]DB!$E:$E,"LONG",[1]DB!$N:$N,"NE",[1]DB!$M:$M,$C15)-SUMIFS([1]DB!X:X,[1]DB!$W:$W,"Trading",[1]DB!$E:$E,"SHORT",[1]DB!$N:$N,"NE",[1]DB!$M:$M,$C15)+SUMIFS([1]DB!X:X,[1]DB!$W:$W,"Trading",[1]DB!$E:$E,"LONG",[1]DB!$N:$N,"N",[1]DB!$M:$M,$C15)-SUMIFS([1]DB!X:X,[1]DB!$W:$W,"Trading",[1]DB!$E:$E,"SHORT",[1]DB!$N:$N,"N",[1]DB!$M:$M,$C15)</f>
        <v>0</v>
      </c>
      <c r="F15" s="7">
        <f>+SUMIFS([1]DB!Y:Y,[1]DB!$W:$W,"Trading",[1]DB!$E:$E,"LONG",[1]DB!$N:$N,"SE",[1]DB!$M:$M,$C15)-SUMIFS([1]DB!Y:Y,[1]DB!$W:$W,"Trading",[1]DB!$E:$E,"SHORT",[1]DB!$N:$N,"SE",[1]DB!$M:$M,$C15)+SUMIFS([1]DB!Y:Y,[1]DB!$W:$W,"Trading",[1]DB!$E:$E,"LONG",[1]DB!$N:$N,"S",[1]DB!$M:$M,$C15)-SUMIFS([1]DB!Y:Y,[1]DB!$W:$W,"Trading",[1]DB!$E:$E,"SHORT",[1]DB!$N:$N,"S",[1]DB!$M:$M,$C15)+SUMIFS([1]DB!Y:Y,[1]DB!$W:$W,"Trading",[1]DB!$E:$E,"LONG",[1]DB!$N:$N,"NE",[1]DB!$M:$M,$C15)-SUMIFS([1]DB!Y:Y,[1]DB!$W:$W,"Trading",[1]DB!$E:$E,"SHORT",[1]DB!$N:$N,"NE",[1]DB!$M:$M,$C15)+SUMIFS([1]DB!Y:Y,[1]DB!$W:$W,"Trading",[1]DB!$E:$E,"LONG",[1]DB!$N:$N,"N",[1]DB!$M:$M,$C15)-SUMIFS([1]DB!Y:Y,[1]DB!$W:$W,"Trading",[1]DB!$E:$E,"SHORT",[1]DB!$N:$N,"N",[1]DB!$M:$M,$C15)</f>
        <v>0</v>
      </c>
      <c r="G15" s="7">
        <f>+SUMIFS([1]DB!Z:Z,[1]DB!$W:$W,"Trading",[1]DB!$E:$E,"LONG",[1]DB!$N:$N,"SE",[1]DB!$M:$M,$C15)-SUMIFS([1]DB!Z:Z,[1]DB!$W:$W,"Trading",[1]DB!$E:$E,"SHORT",[1]DB!$N:$N,"SE",[1]DB!$M:$M,$C15)+SUMIFS([1]DB!Z:Z,[1]DB!$W:$W,"Trading",[1]DB!$E:$E,"LONG",[1]DB!$N:$N,"S",[1]DB!$M:$M,$C15)-SUMIFS([1]DB!Z:Z,[1]DB!$W:$W,"Trading",[1]DB!$E:$E,"SHORT",[1]DB!$N:$N,"S",[1]DB!$M:$M,$C15)+SUMIFS([1]DB!Z:Z,[1]DB!$W:$W,"Trading",[1]DB!$E:$E,"LONG",[1]DB!$N:$N,"NE",[1]DB!$M:$M,$C15)-SUMIFS([1]DB!Z:Z,[1]DB!$W:$W,"Trading",[1]DB!$E:$E,"SHORT",[1]DB!$N:$N,"NE",[1]DB!$M:$M,$C15)+SUMIFS([1]DB!Z:Z,[1]DB!$W:$W,"Trading",[1]DB!$E:$E,"LONG",[1]DB!$N:$N,"N",[1]DB!$M:$M,$C15)-SUMIFS([1]DB!Z:Z,[1]DB!$W:$W,"Trading",[1]DB!$E:$E,"SHORT",[1]DB!$N:$N,"N",[1]DB!$M:$M,$C15)</f>
        <v>0</v>
      </c>
      <c r="H15" s="7">
        <f>+SUMIFS([1]DB!AA:AA,[1]DB!$W:$W,"Trading",[1]DB!$E:$E,"LONG",[1]DB!$N:$N,"SE",[1]DB!$M:$M,$C15)-SUMIFS([1]DB!AA:AA,[1]DB!$W:$W,"Trading",[1]DB!$E:$E,"SHORT",[1]DB!$N:$N,"SE",[1]DB!$M:$M,$C15)+SUMIFS([1]DB!AA:AA,[1]DB!$W:$W,"Trading",[1]DB!$E:$E,"LONG",[1]DB!$N:$N,"S",[1]DB!$M:$M,$C15)-SUMIFS([1]DB!AA:AA,[1]DB!$W:$W,"Trading",[1]DB!$E:$E,"SHORT",[1]DB!$N:$N,"S",[1]DB!$M:$M,$C15)+SUMIFS([1]DB!AA:AA,[1]DB!$W:$W,"Trading",[1]DB!$E:$E,"LONG",[1]DB!$N:$N,"NE",[1]DB!$M:$M,$C15)-SUMIFS([1]DB!AA:AA,[1]DB!$W:$W,"Trading",[1]DB!$E:$E,"SHORT",[1]DB!$N:$N,"NE",[1]DB!$M:$M,$C15)+SUMIFS([1]DB!AA:AA,[1]DB!$W:$W,"Trading",[1]DB!$E:$E,"LONG",[1]DB!$N:$N,"N",[1]DB!$M:$M,$C15)-SUMIFS([1]DB!AA:AA,[1]DB!$W:$W,"Trading",[1]DB!$E:$E,"SHORT",[1]DB!$N:$N,"N",[1]DB!$M:$M,$C15)</f>
        <v>0</v>
      </c>
      <c r="I15" s="7">
        <f>+SUMIFS([1]DB!AB:AB,[1]DB!$W:$W,"Trading",[1]DB!$E:$E,"LONG",[1]DB!$N:$N,"SE",[1]DB!$M:$M,$C15)-SUMIFS([1]DB!AB:AB,[1]DB!$W:$W,"Trading",[1]DB!$E:$E,"SHORT",[1]DB!$N:$N,"SE",[1]DB!$M:$M,$C15)+SUMIFS([1]DB!AB:AB,[1]DB!$W:$W,"Trading",[1]DB!$E:$E,"LONG",[1]DB!$N:$N,"S",[1]DB!$M:$M,$C15)-SUMIFS([1]DB!AB:AB,[1]DB!$W:$W,"Trading",[1]DB!$E:$E,"SHORT",[1]DB!$N:$N,"S",[1]DB!$M:$M,$C15)+SUMIFS([1]DB!AB:AB,[1]DB!$W:$W,"Trading",[1]DB!$E:$E,"LONG",[1]DB!$N:$N,"NE",[1]DB!$M:$M,$C15)-SUMIFS([1]DB!AB:AB,[1]DB!$W:$W,"Trading",[1]DB!$E:$E,"SHORT",[1]DB!$N:$N,"NE",[1]DB!$M:$M,$C15)+SUMIFS([1]DB!AB:AB,[1]DB!$W:$W,"Trading",[1]DB!$E:$E,"LONG",[1]DB!$N:$N,"N",[1]DB!$M:$M,$C15)-SUMIFS([1]DB!AB:AB,[1]DB!$W:$W,"Trading",[1]DB!$E:$E,"SHORT",[1]DB!$N:$N,"N",[1]DB!$M:$M,$C15)</f>
        <v>0</v>
      </c>
      <c r="J15" s="7">
        <f>+SUMIFS([1]DB!AC:AC,[1]DB!$W:$W,"Trading",[1]DB!$E:$E,"LONG",[1]DB!$N:$N,"SE",[1]DB!$M:$M,$C15)-SUMIFS([1]DB!AC:AC,[1]DB!$W:$W,"Trading",[1]DB!$E:$E,"SHORT",[1]DB!$N:$N,"SE",[1]DB!$M:$M,$C15)+SUMIFS([1]DB!AC:AC,[1]DB!$W:$W,"Trading",[1]DB!$E:$E,"LONG",[1]DB!$N:$N,"S",[1]DB!$M:$M,$C15)-SUMIFS([1]DB!AC:AC,[1]DB!$W:$W,"Trading",[1]DB!$E:$E,"SHORT",[1]DB!$N:$N,"S",[1]DB!$M:$M,$C15)+SUMIFS([1]DB!AC:AC,[1]DB!$W:$W,"Trading",[1]DB!$E:$E,"LONG",[1]DB!$N:$N,"NE",[1]DB!$M:$M,$C15)-SUMIFS([1]DB!AC:AC,[1]DB!$W:$W,"Trading",[1]DB!$E:$E,"SHORT",[1]DB!$N:$N,"NE",[1]DB!$M:$M,$C15)+SUMIFS([1]DB!AC:AC,[1]DB!$W:$W,"Trading",[1]DB!$E:$E,"LONG",[1]DB!$N:$N,"N",[1]DB!$M:$M,$C15)-SUMIFS([1]DB!AC:AC,[1]DB!$W:$W,"Trading",[1]DB!$E:$E,"SHORT",[1]DB!$N:$N,"N",[1]DB!$M:$M,$C15)</f>
        <v>0</v>
      </c>
      <c r="K15" s="7">
        <f>+SUMIFS([1]DB!AD:AD,[1]DB!$W:$W,"Trading",[1]DB!$E:$E,"LONG",[1]DB!$N:$N,"SE",[1]DB!$M:$M,$C15)-SUMIFS([1]DB!AD:AD,[1]DB!$W:$W,"Trading",[1]DB!$E:$E,"SHORT",[1]DB!$N:$N,"SE",[1]DB!$M:$M,$C15)+SUMIFS([1]DB!AD:AD,[1]DB!$W:$W,"Trading",[1]DB!$E:$E,"LONG",[1]DB!$N:$N,"S",[1]DB!$M:$M,$C15)-SUMIFS([1]DB!AD:AD,[1]DB!$W:$W,"Trading",[1]DB!$E:$E,"SHORT",[1]DB!$N:$N,"S",[1]DB!$M:$M,$C15)+SUMIFS([1]DB!AD:AD,[1]DB!$W:$W,"Trading",[1]DB!$E:$E,"LONG",[1]DB!$N:$N,"NE",[1]DB!$M:$M,$C15)-SUMIFS([1]DB!AD:AD,[1]DB!$W:$W,"Trading",[1]DB!$E:$E,"SHORT",[1]DB!$N:$N,"NE",[1]DB!$M:$M,$C15)+SUMIFS([1]DB!AD:AD,[1]DB!$W:$W,"Trading",[1]DB!$E:$E,"LONG",[1]DB!$N:$N,"N",[1]DB!$M:$M,$C15)-SUMIFS([1]DB!AD:AD,[1]DB!$W:$W,"Trading",[1]DB!$E:$E,"SHORT",[1]DB!$N:$N,"N",[1]DB!$M:$M,$C15)</f>
        <v>0</v>
      </c>
      <c r="L15" s="7">
        <f>+SUMIFS([1]DB!AE:AE,[1]DB!$W:$W,"Trading",[1]DB!$E:$E,"LONG",[1]DB!$N:$N,"SE",[1]DB!$M:$M,$C15)-SUMIFS([1]DB!AE:AE,[1]DB!$W:$W,"Trading",[1]DB!$E:$E,"SHORT",[1]DB!$N:$N,"SE",[1]DB!$M:$M,$C15)+SUMIFS([1]DB!AE:AE,[1]DB!$W:$W,"Trading",[1]DB!$E:$E,"LONG",[1]DB!$N:$N,"S",[1]DB!$M:$M,$C15)-SUMIFS([1]DB!AE:AE,[1]DB!$W:$W,"Trading",[1]DB!$E:$E,"SHORT",[1]DB!$N:$N,"S",[1]DB!$M:$M,$C15)+SUMIFS([1]DB!AE:AE,[1]DB!$W:$W,"Trading",[1]DB!$E:$E,"LONG",[1]DB!$N:$N,"NE",[1]DB!$M:$M,$C15)-SUMIFS([1]DB!AE:AE,[1]DB!$W:$W,"Trading",[1]DB!$E:$E,"SHORT",[1]DB!$N:$N,"NE",[1]DB!$M:$M,$C15)+SUMIFS([1]DB!AE:AE,[1]DB!$W:$W,"Trading",[1]DB!$E:$E,"LONG",[1]DB!$N:$N,"N",[1]DB!$M:$M,$C15)-SUMIFS([1]DB!AE:AE,[1]DB!$W:$W,"Trading",[1]DB!$E:$E,"SHORT",[1]DB!$N:$N,"N",[1]DB!$M:$M,$C15)</f>
        <v>10</v>
      </c>
      <c r="M15" s="7">
        <f>+SUMIFS([1]DB!AF:AF,[1]DB!$W:$W,"Trading",[1]DB!$E:$E,"LONG",[1]DB!$N:$N,"SE",[1]DB!$M:$M,$C15)-SUMIFS([1]DB!AF:AF,[1]DB!$W:$W,"Trading",[1]DB!$E:$E,"SHORT",[1]DB!$N:$N,"SE",[1]DB!$M:$M,$C15)+SUMIFS([1]DB!AF:AF,[1]DB!$W:$W,"Trading",[1]DB!$E:$E,"LONG",[1]DB!$N:$N,"S",[1]DB!$M:$M,$C15)-SUMIFS([1]DB!AF:AF,[1]DB!$W:$W,"Trading",[1]DB!$E:$E,"SHORT",[1]DB!$N:$N,"S",[1]DB!$M:$M,$C15)+SUMIFS([1]DB!AF:AF,[1]DB!$W:$W,"Trading",[1]DB!$E:$E,"LONG",[1]DB!$N:$N,"NE",[1]DB!$M:$M,$C15)-SUMIFS([1]DB!AF:AF,[1]DB!$W:$W,"Trading",[1]DB!$E:$E,"SHORT",[1]DB!$N:$N,"NE",[1]DB!$M:$M,$C15)+SUMIFS([1]DB!AF:AF,[1]DB!$W:$W,"Trading",[1]DB!$E:$E,"LONG",[1]DB!$N:$N,"N",[1]DB!$M:$M,$C15)-SUMIFS([1]DB!AF:AF,[1]DB!$W:$W,"Trading",[1]DB!$E:$E,"SHORT",[1]DB!$N:$N,"N",[1]DB!$M:$M,$C15)</f>
        <v>0</v>
      </c>
      <c r="N15" s="7">
        <f>+SUMIFS([1]DB!AG:AG,[1]DB!$W:$W,"Trading",[1]DB!$E:$E,"LONG",[1]DB!$N:$N,"SE",[1]DB!$M:$M,$C15)-SUMIFS([1]DB!AG:AG,[1]DB!$W:$W,"Trading",[1]DB!$E:$E,"SHORT",[1]DB!$N:$N,"SE",[1]DB!$M:$M,$C15)+SUMIFS([1]DB!AG:AG,[1]DB!$W:$W,"Trading",[1]DB!$E:$E,"LONG",[1]DB!$N:$N,"S",[1]DB!$M:$M,$C15)-SUMIFS([1]DB!AG:AG,[1]DB!$W:$W,"Trading",[1]DB!$E:$E,"SHORT",[1]DB!$N:$N,"S",[1]DB!$M:$M,$C15)+SUMIFS([1]DB!AG:AG,[1]DB!$W:$W,"Trading",[1]DB!$E:$E,"LONG",[1]DB!$N:$N,"NE",[1]DB!$M:$M,$C15)-SUMIFS([1]DB!AG:AG,[1]DB!$W:$W,"Trading",[1]DB!$E:$E,"SHORT",[1]DB!$N:$N,"NE",[1]DB!$M:$M,$C15)+SUMIFS([1]DB!AG:AG,[1]DB!$W:$W,"Trading",[1]DB!$E:$E,"LONG",[1]DB!$N:$N,"N",[1]DB!$M:$M,$C15)-SUMIFS([1]DB!AG:AG,[1]DB!$W:$W,"Trading",[1]DB!$E:$E,"SHORT",[1]DB!$N:$N,"N",[1]DB!$M:$M,$C15)</f>
        <v>0</v>
      </c>
      <c r="O15" s="7">
        <f>+SUMIFS([1]DB!AH:AH,[1]DB!$W:$W,"Trading",[1]DB!$E:$E,"LONG",[1]DB!$N:$N,"SE",[1]DB!$M:$M,$C15)-SUMIFS([1]DB!AH:AH,[1]DB!$W:$W,"Trading",[1]DB!$E:$E,"SHORT",[1]DB!$N:$N,"SE",[1]DB!$M:$M,$C15)+SUMIFS([1]DB!AH:AH,[1]DB!$W:$W,"Trading",[1]DB!$E:$E,"LONG",[1]DB!$N:$N,"S",[1]DB!$M:$M,$C15)-SUMIFS([1]DB!AH:AH,[1]DB!$W:$W,"Trading",[1]DB!$E:$E,"SHORT",[1]DB!$N:$N,"S",[1]DB!$M:$M,$C15)+SUMIFS([1]DB!AH:AH,[1]DB!$W:$W,"Trading",[1]DB!$E:$E,"LONG",[1]DB!$N:$N,"NE",[1]DB!$M:$M,$C15)-SUMIFS([1]DB!AH:AH,[1]DB!$W:$W,"Trading",[1]DB!$E:$E,"SHORT",[1]DB!$N:$N,"NE",[1]DB!$M:$M,$C15)+SUMIFS([1]DB!AH:AH,[1]DB!$W:$W,"Trading",[1]DB!$E:$E,"LONG",[1]DB!$N:$N,"N",[1]DB!$M:$M,$C15)-SUMIFS([1]DB!AH:AH,[1]DB!$W:$W,"Trading",[1]DB!$E:$E,"SHORT",[1]DB!$N:$N,"N",[1]DB!$M:$M,$C15)</f>
        <v>0</v>
      </c>
      <c r="P15" s="57">
        <f>+SUMIFS([1]DB!AI:AI,[1]DB!$W:$W,"Trading",[1]DB!$E:$E,"LONG",[1]DB!$N:$N,"SE",[1]DB!$M:$M,$C15)-SUMIFS([1]DB!AI:AI,[1]DB!$W:$W,"Trading",[1]DB!$E:$E,"SHORT",[1]DB!$N:$N,"SE",[1]DB!$M:$M,$C15)+SUMIFS([1]DB!AI:AI,[1]DB!$W:$W,"Trading",[1]DB!$E:$E,"LONG",[1]DB!$N:$N,"S",[1]DB!$M:$M,$C15)-SUMIFS([1]DB!AI:AI,[1]DB!$W:$W,"Trading",[1]DB!$E:$E,"SHORT",[1]DB!$N:$N,"S",[1]DB!$M:$M,$C15)+SUMIFS([1]DB!AI:AI,[1]DB!$W:$W,"Trading",[1]DB!$E:$E,"LONG",[1]DB!$N:$N,"NE",[1]DB!$M:$M,$C15)-SUMIFS([1]DB!AI:AI,[1]DB!$W:$W,"Trading",[1]DB!$E:$E,"SHORT",[1]DB!$N:$N,"NE",[1]DB!$M:$M,$C15)+SUMIFS([1]DB!AI:AI,[1]DB!$W:$W,"Trading",[1]DB!$E:$E,"LONG",[1]DB!$N:$N,"N",[1]DB!$M:$M,$C15)-SUMIFS([1]DB!AI:AI,[1]DB!$W:$W,"Trading",[1]DB!$E:$E,"SHORT",[1]DB!$N:$N,"N",[1]DB!$M:$M,$C15)</f>
        <v>0</v>
      </c>
      <c r="Q15" s="75">
        <f t="shared" si="4"/>
        <v>0</v>
      </c>
      <c r="R15" s="75">
        <f t="shared" si="8"/>
        <v>-5</v>
      </c>
      <c r="S15" s="75">
        <f t="shared" si="9"/>
        <v>0</v>
      </c>
      <c r="T15" s="54">
        <f t="shared" si="10"/>
        <v>0</v>
      </c>
      <c r="U15" s="7">
        <f>+SUMIFS([1]DB!AJ:AJ,[1]DB!$W:$W,"Trading",[1]DB!$E:$E,"LONG",[1]DB!$N:$N,"SE",[1]DB!$M:$M,$C15)-SUMIFS([1]DB!AJ:AJ,[1]DB!$W:$W,"Trading",[1]DB!$E:$E,"SHORT",[1]DB!$N:$N,"SE",[1]DB!$M:$M,$C15)+SUMIFS([1]DB!AJ:AJ,[1]DB!$W:$W,"Trading",[1]DB!$E:$E,"LONG",[1]DB!$N:$N,"S",[1]DB!$M:$M,$C15)-SUMIFS([1]DB!AJ:AJ,[1]DB!$W:$W,"Trading",[1]DB!$E:$E,"SHORT",[1]DB!$N:$N,"S",[1]DB!$M:$M,$C15)+SUMIFS([1]DB!AJ:AJ,[1]DB!$W:$W,"Trading",[1]DB!$E:$E,"LONG",[1]DB!$N:$N,"NE",[1]DB!$M:$M,$C15)-SUMIFS([1]DB!AJ:AJ,[1]DB!$W:$W,"Trading",[1]DB!$E:$E,"SHORT",[1]DB!$N:$N,"NE",[1]DB!$M:$M,$C15)+SUMIFS([1]DB!AJ:AJ,[1]DB!$W:$W,"Trading",[1]DB!$E:$E,"LONG",[1]DB!$N:$N,"N",[1]DB!$M:$M,$C15)-SUMIFS([1]DB!AJ:AJ,[1]DB!$W:$W,"Trading",[1]DB!$E:$E,"SHORT",[1]DB!$N:$N,"N",[1]DB!$M:$M,$C15)</f>
        <v>0</v>
      </c>
      <c r="V15" s="7">
        <f>+SUMIFS([1]DB!AK:AK,[1]DB!$W:$W,"Trading",[1]DB!$E:$E,"LONG",[1]DB!$N:$N,"SE",[1]DB!$M:$M,$C15)-SUMIFS([1]DB!AK:AK,[1]DB!$W:$W,"Trading",[1]DB!$E:$E,"SHORT",[1]DB!$N:$N,"SE",[1]DB!$M:$M,$C15)+SUMIFS([1]DB!AK:AK,[1]DB!$W:$W,"Trading",[1]DB!$E:$E,"LONG",[1]DB!$N:$N,"S",[1]DB!$M:$M,$C15)-SUMIFS([1]DB!AK:AK,[1]DB!$W:$W,"Trading",[1]DB!$E:$E,"SHORT",[1]DB!$N:$N,"S",[1]DB!$M:$M,$C15)+SUMIFS([1]DB!AK:AK,[1]DB!$W:$W,"Trading",[1]DB!$E:$E,"LONG",[1]DB!$N:$N,"NE",[1]DB!$M:$M,$C15)-SUMIFS([1]DB!AK:AK,[1]DB!$W:$W,"Trading",[1]DB!$E:$E,"SHORT",[1]DB!$N:$N,"NE",[1]DB!$M:$M,$C15)+SUMIFS([1]DB!AK:AK,[1]DB!$W:$W,"Trading",[1]DB!$E:$E,"LONG",[1]DB!$N:$N,"N",[1]DB!$M:$M,$C15)-SUMIFS([1]DB!AK:AK,[1]DB!$W:$W,"Trading",[1]DB!$E:$E,"SHORT",[1]DB!$N:$N,"N",[1]DB!$M:$M,$C15)</f>
        <v>0</v>
      </c>
      <c r="W15" s="7">
        <f>+SUMIFS([1]DB!AL:AL,[1]DB!$W:$W,"Trading",[1]DB!$E:$E,"LONG",[1]DB!$N:$N,"SE",[1]DB!$M:$M,$C15)-SUMIFS([1]DB!AL:AL,[1]DB!$W:$W,"Trading",[1]DB!$E:$E,"SHORT",[1]DB!$N:$N,"SE",[1]DB!$M:$M,$C15)+SUMIFS([1]DB!AL:AL,[1]DB!$W:$W,"Trading",[1]DB!$E:$E,"LONG",[1]DB!$N:$N,"S",[1]DB!$M:$M,$C15)-SUMIFS([1]DB!AL:AL,[1]DB!$W:$W,"Trading",[1]DB!$E:$E,"SHORT",[1]DB!$N:$N,"S",[1]DB!$M:$M,$C15)+SUMIFS([1]DB!AL:AL,[1]DB!$W:$W,"Trading",[1]DB!$E:$E,"LONG",[1]DB!$N:$N,"NE",[1]DB!$M:$M,$C15)-SUMIFS([1]DB!AL:AL,[1]DB!$W:$W,"Trading",[1]DB!$E:$E,"SHORT",[1]DB!$N:$N,"NE",[1]DB!$M:$M,$C15)+SUMIFS([1]DB!AL:AL,[1]DB!$W:$W,"Trading",[1]DB!$E:$E,"LONG",[1]DB!$N:$N,"N",[1]DB!$M:$M,$C15)-SUMIFS([1]DB!AL:AL,[1]DB!$W:$W,"Trading",[1]DB!$E:$E,"SHORT",[1]DB!$N:$N,"N",[1]DB!$M:$M,$C15)</f>
        <v>0</v>
      </c>
      <c r="X15" s="7">
        <f>+SUMIFS([1]DB!AM:AM,[1]DB!$W:$W,"Trading",[1]DB!$E:$E,"LONG",[1]DB!$N:$N,"SE",[1]DB!$M:$M,$C15)-SUMIFS([1]DB!AM:AM,[1]DB!$W:$W,"Trading",[1]DB!$E:$E,"SHORT",[1]DB!$N:$N,"SE",[1]DB!$M:$M,$C15)+SUMIFS([1]DB!AM:AM,[1]DB!$W:$W,"Trading",[1]DB!$E:$E,"LONG",[1]DB!$N:$N,"S",[1]DB!$M:$M,$C15)-SUMIFS([1]DB!AM:AM,[1]DB!$W:$W,"Trading",[1]DB!$E:$E,"SHORT",[1]DB!$N:$N,"S",[1]DB!$M:$M,$C15)+SUMIFS([1]DB!AM:AM,[1]DB!$W:$W,"Trading",[1]DB!$E:$E,"LONG",[1]DB!$N:$N,"NE",[1]DB!$M:$M,$C15)-SUMIFS([1]DB!AM:AM,[1]DB!$W:$W,"Trading",[1]DB!$E:$E,"SHORT",[1]DB!$N:$N,"NE",[1]DB!$M:$M,$C15)+SUMIFS([1]DB!AM:AM,[1]DB!$W:$W,"Trading",[1]DB!$E:$E,"LONG",[1]DB!$N:$N,"N",[1]DB!$M:$M,$C15)-SUMIFS([1]DB!AM:AM,[1]DB!$W:$W,"Trading",[1]DB!$E:$E,"SHORT",[1]DB!$N:$N,"N",[1]DB!$M:$M,$C15)</f>
        <v>0</v>
      </c>
      <c r="Y15" s="7">
        <f>+SUMIFS([1]DB!AN:AN,[1]DB!$W:$W,"Trading",[1]DB!$E:$E,"LONG",[1]DB!$N:$N,"SE",[1]DB!$M:$M,$C15)-SUMIFS([1]DB!AN:AN,[1]DB!$W:$W,"Trading",[1]DB!$E:$E,"SHORT",[1]DB!$N:$N,"SE",[1]DB!$M:$M,$C15)+SUMIFS([1]DB!AN:AN,[1]DB!$W:$W,"Trading",[1]DB!$E:$E,"LONG",[1]DB!$N:$N,"S",[1]DB!$M:$M,$C15)-SUMIFS([1]DB!AN:AN,[1]DB!$W:$W,"Trading",[1]DB!$E:$E,"SHORT",[1]DB!$N:$N,"S",[1]DB!$M:$M,$C15)+SUMIFS([1]DB!AN:AN,[1]DB!$W:$W,"Trading",[1]DB!$E:$E,"LONG",[1]DB!$N:$N,"NE",[1]DB!$M:$M,$C15)-SUMIFS([1]DB!AN:AN,[1]DB!$W:$W,"Trading",[1]DB!$E:$E,"SHORT",[1]DB!$N:$N,"NE",[1]DB!$M:$M,$C15)+SUMIFS([1]DB!AN:AN,[1]DB!$W:$W,"Trading",[1]DB!$E:$E,"LONG",[1]DB!$N:$N,"N",[1]DB!$M:$M,$C15)-SUMIFS([1]DB!AN:AN,[1]DB!$W:$W,"Trading",[1]DB!$E:$E,"SHORT",[1]DB!$N:$N,"N",[1]DB!$M:$M,$C15)</f>
        <v>0</v>
      </c>
      <c r="Z15" s="7">
        <f>+SUMIFS([1]DB!AO:AO,[1]DB!$W:$W,"Trading",[1]DB!$E:$E,"LONG",[1]DB!$N:$N,"SE",[1]DB!$M:$M,$C15)-SUMIFS([1]DB!AO:AO,[1]DB!$W:$W,"Trading",[1]DB!$E:$E,"SHORT",[1]DB!$N:$N,"SE",[1]DB!$M:$M,$C15)+SUMIFS([1]DB!AO:AO,[1]DB!$W:$W,"Trading",[1]DB!$E:$E,"LONG",[1]DB!$N:$N,"S",[1]DB!$M:$M,$C15)-SUMIFS([1]DB!AO:AO,[1]DB!$W:$W,"Trading",[1]DB!$E:$E,"SHORT",[1]DB!$N:$N,"S",[1]DB!$M:$M,$C15)+SUMIFS([1]DB!AO:AO,[1]DB!$W:$W,"Trading",[1]DB!$E:$E,"LONG",[1]DB!$N:$N,"NE",[1]DB!$M:$M,$C15)-SUMIFS([1]DB!AO:AO,[1]DB!$W:$W,"Trading",[1]DB!$E:$E,"SHORT",[1]DB!$N:$N,"NE",[1]DB!$M:$M,$C15)+SUMIFS([1]DB!AO:AO,[1]DB!$W:$W,"Trading",[1]DB!$E:$E,"LONG",[1]DB!$N:$N,"N",[1]DB!$M:$M,$C15)-SUMIFS([1]DB!AO:AO,[1]DB!$W:$W,"Trading",[1]DB!$E:$E,"SHORT",[1]DB!$N:$N,"N",[1]DB!$M:$M,$C15)</f>
        <v>0</v>
      </c>
      <c r="AA15" s="7">
        <f>+SUMIFS([1]DB!AP:AP,[1]DB!$W:$W,"Trading",[1]DB!$E:$E,"LONG",[1]DB!$N:$N,"SE",[1]DB!$M:$M,$C15)-SUMIFS([1]DB!AP:AP,[1]DB!$W:$W,"Trading",[1]DB!$E:$E,"SHORT",[1]DB!$N:$N,"SE",[1]DB!$M:$M,$C15)+SUMIFS([1]DB!AP:AP,[1]DB!$W:$W,"Trading",[1]DB!$E:$E,"LONG",[1]DB!$N:$N,"S",[1]DB!$M:$M,$C15)-SUMIFS([1]DB!AP:AP,[1]DB!$W:$W,"Trading",[1]DB!$E:$E,"SHORT",[1]DB!$N:$N,"S",[1]DB!$M:$M,$C15)+SUMIFS([1]DB!AP:AP,[1]DB!$W:$W,"Trading",[1]DB!$E:$E,"LONG",[1]DB!$N:$N,"NE",[1]DB!$M:$M,$C15)-SUMIFS([1]DB!AP:AP,[1]DB!$W:$W,"Trading",[1]DB!$E:$E,"SHORT",[1]DB!$N:$N,"NE",[1]DB!$M:$M,$C15)+SUMIFS([1]DB!AP:AP,[1]DB!$W:$W,"Trading",[1]DB!$E:$E,"LONG",[1]DB!$N:$N,"N",[1]DB!$M:$M,$C15)-SUMIFS([1]DB!AP:AP,[1]DB!$W:$W,"Trading",[1]DB!$E:$E,"SHORT",[1]DB!$N:$N,"N",[1]DB!$M:$M,$C15)</f>
        <v>0</v>
      </c>
      <c r="AB15" s="7">
        <f>+SUMIFS([1]DB!AQ:AQ,[1]DB!$W:$W,"Trading",[1]DB!$E:$E,"LONG",[1]DB!$N:$N,"SE",[1]DB!$M:$M,$C15)-SUMIFS([1]DB!AQ:AQ,[1]DB!$W:$W,"Trading",[1]DB!$E:$E,"SHORT",[1]DB!$N:$N,"SE",[1]DB!$M:$M,$C15)+SUMIFS([1]DB!AQ:AQ,[1]DB!$W:$W,"Trading",[1]DB!$E:$E,"LONG",[1]DB!$N:$N,"S",[1]DB!$M:$M,$C15)-SUMIFS([1]DB!AQ:AQ,[1]DB!$W:$W,"Trading",[1]DB!$E:$E,"SHORT",[1]DB!$N:$N,"S",[1]DB!$M:$M,$C15)+SUMIFS([1]DB!AQ:AQ,[1]DB!$W:$W,"Trading",[1]DB!$E:$E,"LONG",[1]DB!$N:$N,"NE",[1]DB!$M:$M,$C15)-SUMIFS([1]DB!AQ:AQ,[1]DB!$W:$W,"Trading",[1]DB!$E:$E,"SHORT",[1]DB!$N:$N,"NE",[1]DB!$M:$M,$C15)+SUMIFS([1]DB!AQ:AQ,[1]DB!$W:$W,"Trading",[1]DB!$E:$E,"LONG",[1]DB!$N:$N,"N",[1]DB!$M:$M,$C15)-SUMIFS([1]DB!AQ:AQ,[1]DB!$W:$W,"Trading",[1]DB!$E:$E,"SHORT",[1]DB!$N:$N,"N",[1]DB!$M:$M,$C15)</f>
        <v>0</v>
      </c>
      <c r="AC15" s="7">
        <f>+SUMIFS([1]DB!AR:AR,[1]DB!$W:$W,"Trading",[1]DB!$E:$E,"LONG",[1]DB!$N:$N,"SE",[1]DB!$M:$M,$C15)-SUMIFS([1]DB!AR:AR,[1]DB!$W:$W,"Trading",[1]DB!$E:$E,"SHORT",[1]DB!$N:$N,"SE",[1]DB!$M:$M,$C15)+SUMIFS([1]DB!AR:AR,[1]DB!$W:$W,"Trading",[1]DB!$E:$E,"LONG",[1]DB!$N:$N,"S",[1]DB!$M:$M,$C15)-SUMIFS([1]DB!AR:AR,[1]DB!$W:$W,"Trading",[1]DB!$E:$E,"SHORT",[1]DB!$N:$N,"S",[1]DB!$M:$M,$C15)+SUMIFS([1]DB!AR:AR,[1]DB!$W:$W,"Trading",[1]DB!$E:$E,"LONG",[1]DB!$N:$N,"NE",[1]DB!$M:$M,$C15)-SUMIFS([1]DB!AR:AR,[1]DB!$W:$W,"Trading",[1]DB!$E:$E,"SHORT",[1]DB!$N:$N,"NE",[1]DB!$M:$M,$C15)+SUMIFS([1]DB!AR:AR,[1]DB!$W:$W,"Trading",[1]DB!$E:$E,"LONG",[1]DB!$N:$N,"N",[1]DB!$M:$M,$C15)-SUMIFS([1]DB!AR:AR,[1]DB!$W:$W,"Trading",[1]DB!$E:$E,"SHORT",[1]DB!$N:$N,"N",[1]DB!$M:$M,$C15)</f>
        <v>0</v>
      </c>
      <c r="AD15" s="7">
        <f>+SUMIFS([1]DB!AS:AS,[1]DB!$W:$W,"Trading",[1]DB!$E:$E,"LONG",[1]DB!$N:$N,"SE",[1]DB!$M:$M,$C15)-SUMIFS([1]DB!AS:AS,[1]DB!$W:$W,"Trading",[1]DB!$E:$E,"SHORT",[1]DB!$N:$N,"SE",[1]DB!$M:$M,$C15)+SUMIFS([1]DB!AS:AS,[1]DB!$W:$W,"Trading",[1]DB!$E:$E,"LONG",[1]DB!$N:$N,"S",[1]DB!$M:$M,$C15)-SUMIFS([1]DB!AS:AS,[1]DB!$W:$W,"Trading",[1]DB!$E:$E,"SHORT",[1]DB!$N:$N,"S",[1]DB!$M:$M,$C15)+SUMIFS([1]DB!AS:AS,[1]DB!$W:$W,"Trading",[1]DB!$E:$E,"LONG",[1]DB!$N:$N,"NE",[1]DB!$M:$M,$C15)-SUMIFS([1]DB!AS:AS,[1]DB!$W:$W,"Trading",[1]DB!$E:$E,"SHORT",[1]DB!$N:$N,"NE",[1]DB!$M:$M,$C15)+SUMIFS([1]DB!AS:AS,[1]DB!$W:$W,"Trading",[1]DB!$E:$E,"LONG",[1]DB!$N:$N,"N",[1]DB!$M:$M,$C15)-SUMIFS([1]DB!AS:AS,[1]DB!$W:$W,"Trading",[1]DB!$E:$E,"SHORT",[1]DB!$N:$N,"N",[1]DB!$M:$M,$C15)</f>
        <v>0</v>
      </c>
      <c r="AE15" s="7">
        <f>+SUMIFS([1]DB!AT:AT,[1]DB!$W:$W,"Trading",[1]DB!$E:$E,"LONG",[1]DB!$N:$N,"SE",[1]DB!$M:$M,$C15)-SUMIFS([1]DB!AT:AT,[1]DB!$W:$W,"Trading",[1]DB!$E:$E,"SHORT",[1]DB!$N:$N,"SE",[1]DB!$M:$M,$C15)+SUMIFS([1]DB!AT:AT,[1]DB!$W:$W,"Trading",[1]DB!$E:$E,"LONG",[1]DB!$N:$N,"S",[1]DB!$M:$M,$C15)-SUMIFS([1]DB!AT:AT,[1]DB!$W:$W,"Trading",[1]DB!$E:$E,"SHORT",[1]DB!$N:$N,"S",[1]DB!$M:$M,$C15)+SUMIFS([1]DB!AT:AT,[1]DB!$W:$W,"Trading",[1]DB!$E:$E,"LONG",[1]DB!$N:$N,"NE",[1]DB!$M:$M,$C15)-SUMIFS([1]DB!AT:AT,[1]DB!$W:$W,"Trading",[1]DB!$E:$E,"SHORT",[1]DB!$N:$N,"NE",[1]DB!$M:$M,$C15)+SUMIFS([1]DB!AT:AT,[1]DB!$W:$W,"Trading",[1]DB!$E:$E,"LONG",[1]DB!$N:$N,"N",[1]DB!$M:$M,$C15)-SUMIFS([1]DB!AT:AT,[1]DB!$W:$W,"Trading",[1]DB!$E:$E,"SHORT",[1]DB!$N:$N,"N",[1]DB!$M:$M,$C15)</f>
        <v>0</v>
      </c>
      <c r="AF15" s="57">
        <f>+SUMIFS([1]DB!AU:AU,[1]DB!$W:$W,"Trading",[1]DB!$E:$E,"LONG",[1]DB!$N:$N,"SE",[1]DB!$M:$M,$C15)-SUMIFS([1]DB!AU:AU,[1]DB!$W:$W,"Trading",[1]DB!$E:$E,"SHORT",[1]DB!$N:$N,"SE",[1]DB!$M:$M,$C15)+SUMIFS([1]DB!AU:AU,[1]DB!$W:$W,"Trading",[1]DB!$E:$E,"LONG",[1]DB!$N:$N,"S",[1]DB!$M:$M,$C15)-SUMIFS([1]DB!AU:AU,[1]DB!$W:$W,"Trading",[1]DB!$E:$E,"SHORT",[1]DB!$N:$N,"S",[1]DB!$M:$M,$C15)+SUMIFS([1]DB!AU:AU,[1]DB!$W:$W,"Trading",[1]DB!$E:$E,"LONG",[1]DB!$N:$N,"NE",[1]DB!$M:$M,$C15)-SUMIFS([1]DB!AU:AU,[1]DB!$W:$W,"Trading",[1]DB!$E:$E,"SHORT",[1]DB!$N:$N,"NE",[1]DB!$M:$M,$C15)+SUMIFS([1]DB!AU:AU,[1]DB!$W:$W,"Trading",[1]DB!$E:$E,"LONG",[1]DB!$N:$N,"N",[1]DB!$M:$M,$C15)-SUMIFS([1]DB!AU:AU,[1]DB!$W:$W,"Trading",[1]DB!$E:$E,"SHORT",[1]DB!$N:$N,"N",[1]DB!$M:$M,$C15)</f>
        <v>0</v>
      </c>
      <c r="AG15" s="88">
        <f>+SUMIFS([1]DB!AV:AV,[1]DB!$W:$W,"Trading",[1]DB!$E:$E,"LONG",[1]DB!$N:$N,"SE",[1]DB!$M:$M,$C15)-SUMIFS([1]DB!AV:AV,[1]DB!$W:$W,"Trading",[1]DB!$E:$E,"SHORT",[1]DB!$N:$N,"SE",[1]DB!$M:$M,$C15)+SUMIFS([1]DB!AV:AV,[1]DB!$W:$W,"Trading",[1]DB!$E:$E,"LONG",[1]DB!$N:$N,"S",[1]DB!$M:$M,$C15)-SUMIFS([1]DB!AV:AV,[1]DB!$W:$W,"Trading",[1]DB!$E:$E,"SHORT",[1]DB!$N:$N,"S",[1]DB!$M:$M,$C15)+SUMIFS([1]DB!AV:AV,[1]DB!$W:$W,"Trading",[1]DB!$E:$E,"LONG",[1]DB!$N:$N,"NE",[1]DB!$M:$M,$C15)-SUMIFS([1]DB!AV:AV,[1]DB!$W:$W,"Trading",[1]DB!$E:$E,"SHORT",[1]DB!$N:$N,"NE",[1]DB!$M:$M,$C15)+SUMIFS([1]DB!AV:AV,[1]DB!$W:$W,"Trading",[1]DB!$E:$E,"LONG",[1]DB!$N:$N,"N",[1]DB!$M:$M,$C15)-SUMIFS([1]DB!AV:AV,[1]DB!$W:$W,"Trading",[1]DB!$E:$E,"SHORT",[1]DB!$N:$N,"N",[1]DB!$M:$M,$C15)</f>
        <v>-5</v>
      </c>
      <c r="AH15" s="7">
        <f>+SUMIFS([1]DB!AW:AW,[1]DB!$W:$W,"Trading",[1]DB!$E:$E,"LONG",[1]DB!$N:$N,"SE",[1]DB!$M:$M,$C15)-SUMIFS([1]DB!AW:AW,[1]DB!$W:$W,"Trading",[1]DB!$E:$E,"SHORT",[1]DB!$N:$N,"SE",[1]DB!$M:$M,$C15)+SUMIFS([1]DB!AW:AW,[1]DB!$W:$W,"Trading",[1]DB!$E:$E,"LONG",[1]DB!$N:$N,"S",[1]DB!$M:$M,$C15)-SUMIFS([1]DB!AW:AW,[1]DB!$W:$W,"Trading",[1]DB!$E:$E,"SHORT",[1]DB!$N:$N,"S",[1]DB!$M:$M,$C15)+SUMIFS([1]DB!AW:AW,[1]DB!$W:$W,"Trading",[1]DB!$E:$E,"LONG",[1]DB!$N:$N,"NE",[1]DB!$M:$M,$C15)-SUMIFS([1]DB!AW:AW,[1]DB!$W:$W,"Trading",[1]DB!$E:$E,"SHORT",[1]DB!$N:$N,"NE",[1]DB!$M:$M,$C15)+SUMIFS([1]DB!AW:AW,[1]DB!$W:$W,"Trading",[1]DB!$E:$E,"LONG",[1]DB!$N:$N,"N",[1]DB!$M:$M,$C15)-SUMIFS([1]DB!AW:AW,[1]DB!$W:$W,"Trading",[1]DB!$E:$E,"SHORT",[1]DB!$N:$N,"N",[1]DB!$M:$M,$C15)</f>
        <v>-5</v>
      </c>
      <c r="AI15" s="7">
        <f>+SUMIFS([1]DB!AX:AX,[1]DB!$W:$W,"Trading",[1]DB!$E:$E,"LONG",[1]DB!$N:$N,"SE",[1]DB!$M:$M,$C15)-SUMIFS([1]DB!AX:AX,[1]DB!$W:$W,"Trading",[1]DB!$E:$E,"SHORT",[1]DB!$N:$N,"SE",[1]DB!$M:$M,$C15)+SUMIFS([1]DB!AX:AX,[1]DB!$W:$W,"Trading",[1]DB!$E:$E,"LONG",[1]DB!$N:$N,"S",[1]DB!$M:$M,$C15)-SUMIFS([1]DB!AX:AX,[1]DB!$W:$W,"Trading",[1]DB!$E:$E,"SHORT",[1]DB!$N:$N,"S",[1]DB!$M:$M,$C15)+SUMIFS([1]DB!AX:AX,[1]DB!$W:$W,"Trading",[1]DB!$E:$E,"LONG",[1]DB!$N:$N,"NE",[1]DB!$M:$M,$C15)-SUMIFS([1]DB!AX:AX,[1]DB!$W:$W,"Trading",[1]DB!$E:$E,"SHORT",[1]DB!$N:$N,"NE",[1]DB!$M:$M,$C15)+SUMIFS([1]DB!AX:AX,[1]DB!$W:$W,"Trading",[1]DB!$E:$E,"LONG",[1]DB!$N:$N,"N",[1]DB!$M:$M,$C15)-SUMIFS([1]DB!AX:AX,[1]DB!$W:$W,"Trading",[1]DB!$E:$E,"SHORT",[1]DB!$N:$N,"N",[1]DB!$M:$M,$C15)</f>
        <v>-5</v>
      </c>
      <c r="AJ15" s="7">
        <f>+SUMIFS([1]DB!AY:AY,[1]DB!$W:$W,"Trading",[1]DB!$E:$E,"LONG",[1]DB!$N:$N,"SE",[1]DB!$M:$M,$C15)-SUMIFS([1]DB!AY:AY,[1]DB!$W:$W,"Trading",[1]DB!$E:$E,"SHORT",[1]DB!$N:$N,"SE",[1]DB!$M:$M,$C15)+SUMIFS([1]DB!AY:AY,[1]DB!$W:$W,"Trading",[1]DB!$E:$E,"LONG",[1]DB!$N:$N,"S",[1]DB!$M:$M,$C15)-SUMIFS([1]DB!AY:AY,[1]DB!$W:$W,"Trading",[1]DB!$E:$E,"SHORT",[1]DB!$N:$N,"S",[1]DB!$M:$M,$C15)+SUMIFS([1]DB!AY:AY,[1]DB!$W:$W,"Trading",[1]DB!$E:$E,"LONG",[1]DB!$N:$N,"NE",[1]DB!$M:$M,$C15)-SUMIFS([1]DB!AY:AY,[1]DB!$W:$W,"Trading",[1]DB!$E:$E,"SHORT",[1]DB!$N:$N,"NE",[1]DB!$M:$M,$C15)+SUMIFS([1]DB!AY:AY,[1]DB!$W:$W,"Trading",[1]DB!$E:$E,"LONG",[1]DB!$N:$N,"N",[1]DB!$M:$M,$C15)-SUMIFS([1]DB!AY:AY,[1]DB!$W:$W,"Trading",[1]DB!$E:$E,"SHORT",[1]DB!$N:$N,"N",[1]DB!$M:$M,$C15)</f>
        <v>-5</v>
      </c>
      <c r="AK15" s="7">
        <f>+SUMIFS([1]DB!AZ:AZ,[1]DB!$W:$W,"Trading",[1]DB!$E:$E,"LONG",[1]DB!$N:$N,"SE",[1]DB!$M:$M,$C15)-SUMIFS([1]DB!AZ:AZ,[1]DB!$W:$W,"Trading",[1]DB!$E:$E,"SHORT",[1]DB!$N:$N,"SE",[1]DB!$M:$M,$C15)+SUMIFS([1]DB!AZ:AZ,[1]DB!$W:$W,"Trading",[1]DB!$E:$E,"LONG",[1]DB!$N:$N,"S",[1]DB!$M:$M,$C15)-SUMIFS([1]DB!AZ:AZ,[1]DB!$W:$W,"Trading",[1]DB!$E:$E,"SHORT",[1]DB!$N:$N,"S",[1]DB!$M:$M,$C15)+SUMIFS([1]DB!AZ:AZ,[1]DB!$W:$W,"Trading",[1]DB!$E:$E,"LONG",[1]DB!$N:$N,"NE",[1]DB!$M:$M,$C15)-SUMIFS([1]DB!AZ:AZ,[1]DB!$W:$W,"Trading",[1]DB!$E:$E,"SHORT",[1]DB!$N:$N,"NE",[1]DB!$M:$M,$C15)+SUMIFS([1]DB!AZ:AZ,[1]DB!$W:$W,"Trading",[1]DB!$E:$E,"LONG",[1]DB!$N:$N,"N",[1]DB!$M:$M,$C15)-SUMIFS([1]DB!AZ:AZ,[1]DB!$W:$W,"Trading",[1]DB!$E:$E,"SHORT",[1]DB!$N:$N,"N",[1]DB!$M:$M,$C15)</f>
        <v>-5</v>
      </c>
      <c r="AL15" s="7">
        <f>+SUMIFS([1]DB!BA:BA,[1]DB!$W:$W,"Trading",[1]DB!$E:$E,"LONG",[1]DB!$N:$N,"SE",[1]DB!$M:$M,$C15)-SUMIFS([1]DB!BA:BA,[1]DB!$W:$W,"Trading",[1]DB!$E:$E,"SHORT",[1]DB!$N:$N,"SE",[1]DB!$M:$M,$C15)+SUMIFS([1]DB!BA:BA,[1]DB!$W:$W,"Trading",[1]DB!$E:$E,"LONG",[1]DB!$N:$N,"S",[1]DB!$M:$M,$C15)-SUMIFS([1]DB!BA:BA,[1]DB!$W:$W,"Trading",[1]DB!$E:$E,"SHORT",[1]DB!$N:$N,"S",[1]DB!$M:$M,$C15)+SUMIFS([1]DB!BA:BA,[1]DB!$W:$W,"Trading",[1]DB!$E:$E,"LONG",[1]DB!$N:$N,"NE",[1]DB!$M:$M,$C15)-SUMIFS([1]DB!BA:BA,[1]DB!$W:$W,"Trading",[1]DB!$E:$E,"SHORT",[1]DB!$N:$N,"NE",[1]DB!$M:$M,$C15)+SUMIFS([1]DB!BA:BA,[1]DB!$W:$W,"Trading",[1]DB!$E:$E,"LONG",[1]DB!$N:$N,"N",[1]DB!$M:$M,$C15)-SUMIFS([1]DB!BA:BA,[1]DB!$W:$W,"Trading",[1]DB!$E:$E,"SHORT",[1]DB!$N:$N,"N",[1]DB!$M:$M,$C15)</f>
        <v>-5</v>
      </c>
      <c r="AM15" s="7">
        <f>+SUMIFS([1]DB!BB:BB,[1]DB!$W:$W,"Trading",[1]DB!$E:$E,"LONG",[1]DB!$N:$N,"SE",[1]DB!$M:$M,$C15)-SUMIFS([1]DB!BB:BB,[1]DB!$W:$W,"Trading",[1]DB!$E:$E,"SHORT",[1]DB!$N:$N,"SE",[1]DB!$M:$M,$C15)+SUMIFS([1]DB!BB:BB,[1]DB!$W:$W,"Trading",[1]DB!$E:$E,"LONG",[1]DB!$N:$N,"S",[1]DB!$M:$M,$C15)-SUMIFS([1]DB!BB:BB,[1]DB!$W:$W,"Trading",[1]DB!$E:$E,"SHORT",[1]DB!$N:$N,"S",[1]DB!$M:$M,$C15)+SUMIFS([1]DB!BB:BB,[1]DB!$W:$W,"Trading",[1]DB!$E:$E,"LONG",[1]DB!$N:$N,"NE",[1]DB!$M:$M,$C15)-SUMIFS([1]DB!BB:BB,[1]DB!$W:$W,"Trading",[1]DB!$E:$E,"SHORT",[1]DB!$N:$N,"NE",[1]DB!$M:$M,$C15)+SUMIFS([1]DB!BB:BB,[1]DB!$W:$W,"Trading",[1]DB!$E:$E,"LONG",[1]DB!$N:$N,"N",[1]DB!$M:$M,$C15)-SUMIFS([1]DB!BB:BB,[1]DB!$W:$W,"Trading",[1]DB!$E:$E,"SHORT",[1]DB!$N:$N,"N",[1]DB!$M:$M,$C15)</f>
        <v>-5</v>
      </c>
      <c r="AN15" s="7">
        <f>+SUMIFS([1]DB!BC:BC,[1]DB!$W:$W,"Trading",[1]DB!$E:$E,"LONG",[1]DB!$N:$N,"SE",[1]DB!$M:$M,$C15)-SUMIFS([1]DB!BC:BC,[1]DB!$W:$W,"Trading",[1]DB!$E:$E,"SHORT",[1]DB!$N:$N,"SE",[1]DB!$M:$M,$C15)+SUMIFS([1]DB!BC:BC,[1]DB!$W:$W,"Trading",[1]DB!$E:$E,"LONG",[1]DB!$N:$N,"S",[1]DB!$M:$M,$C15)-SUMIFS([1]DB!BC:BC,[1]DB!$W:$W,"Trading",[1]DB!$E:$E,"SHORT",[1]DB!$N:$N,"S",[1]DB!$M:$M,$C15)+SUMIFS([1]DB!BC:BC,[1]DB!$W:$W,"Trading",[1]DB!$E:$E,"LONG",[1]DB!$N:$N,"NE",[1]DB!$M:$M,$C15)-SUMIFS([1]DB!BC:BC,[1]DB!$W:$W,"Trading",[1]DB!$E:$E,"SHORT",[1]DB!$N:$N,"NE",[1]DB!$M:$M,$C15)+SUMIFS([1]DB!BC:BC,[1]DB!$W:$W,"Trading",[1]DB!$E:$E,"LONG",[1]DB!$N:$N,"N",[1]DB!$M:$M,$C15)-SUMIFS([1]DB!BC:BC,[1]DB!$W:$W,"Trading",[1]DB!$E:$E,"SHORT",[1]DB!$N:$N,"N",[1]DB!$M:$M,$C15)</f>
        <v>-5</v>
      </c>
      <c r="AO15" s="7">
        <f>+SUMIFS([1]DB!BD:BD,[1]DB!$W:$W,"Trading",[1]DB!$E:$E,"LONG",[1]DB!$N:$N,"SE",[1]DB!$M:$M,$C15)-SUMIFS([1]DB!BD:BD,[1]DB!$W:$W,"Trading",[1]DB!$E:$E,"SHORT",[1]DB!$N:$N,"SE",[1]DB!$M:$M,$C15)+SUMIFS([1]DB!BD:BD,[1]DB!$W:$W,"Trading",[1]DB!$E:$E,"LONG",[1]DB!$N:$N,"S",[1]DB!$M:$M,$C15)-SUMIFS([1]DB!BD:BD,[1]DB!$W:$W,"Trading",[1]DB!$E:$E,"SHORT",[1]DB!$N:$N,"S",[1]DB!$M:$M,$C15)+SUMIFS([1]DB!BD:BD,[1]DB!$W:$W,"Trading",[1]DB!$E:$E,"LONG",[1]DB!$N:$N,"NE",[1]DB!$M:$M,$C15)-SUMIFS([1]DB!BD:BD,[1]DB!$W:$W,"Trading",[1]DB!$E:$E,"SHORT",[1]DB!$N:$N,"NE",[1]DB!$M:$M,$C15)+SUMIFS([1]DB!BD:BD,[1]DB!$W:$W,"Trading",[1]DB!$E:$E,"LONG",[1]DB!$N:$N,"N",[1]DB!$M:$M,$C15)-SUMIFS([1]DB!BD:BD,[1]DB!$W:$W,"Trading",[1]DB!$E:$E,"SHORT",[1]DB!$N:$N,"N",[1]DB!$M:$M,$C15)</f>
        <v>-5</v>
      </c>
      <c r="AP15" s="7">
        <f>+SUMIFS([1]DB!BE:BE,[1]DB!$W:$W,"Trading",[1]DB!$E:$E,"LONG",[1]DB!$N:$N,"SE",[1]DB!$M:$M,$C15)-SUMIFS([1]DB!BE:BE,[1]DB!$W:$W,"Trading",[1]DB!$E:$E,"SHORT",[1]DB!$N:$N,"SE",[1]DB!$M:$M,$C15)+SUMIFS([1]DB!BE:BE,[1]DB!$W:$W,"Trading",[1]DB!$E:$E,"LONG",[1]DB!$N:$N,"S",[1]DB!$M:$M,$C15)-SUMIFS([1]DB!BE:BE,[1]DB!$W:$W,"Trading",[1]DB!$E:$E,"SHORT",[1]DB!$N:$N,"S",[1]DB!$M:$M,$C15)+SUMIFS([1]DB!BE:BE,[1]DB!$W:$W,"Trading",[1]DB!$E:$E,"LONG",[1]DB!$N:$N,"NE",[1]DB!$M:$M,$C15)-SUMIFS([1]DB!BE:BE,[1]DB!$W:$W,"Trading",[1]DB!$E:$E,"SHORT",[1]DB!$N:$N,"NE",[1]DB!$M:$M,$C15)+SUMIFS([1]DB!BE:BE,[1]DB!$W:$W,"Trading",[1]DB!$E:$E,"LONG",[1]DB!$N:$N,"N",[1]DB!$M:$M,$C15)-SUMIFS([1]DB!BE:BE,[1]DB!$W:$W,"Trading",[1]DB!$E:$E,"SHORT",[1]DB!$N:$N,"N",[1]DB!$M:$M,$C15)</f>
        <v>-5</v>
      </c>
      <c r="AQ15" s="7">
        <f>+SUMIFS([1]DB!BF:BF,[1]DB!$W:$W,"Trading",[1]DB!$E:$E,"LONG",[1]DB!$N:$N,"SE",[1]DB!$M:$M,$C15)-SUMIFS([1]DB!BF:BF,[1]DB!$W:$W,"Trading",[1]DB!$E:$E,"SHORT",[1]DB!$N:$N,"SE",[1]DB!$M:$M,$C15)+SUMIFS([1]DB!BF:BF,[1]DB!$W:$W,"Trading",[1]DB!$E:$E,"LONG",[1]DB!$N:$N,"S",[1]DB!$M:$M,$C15)-SUMIFS([1]DB!BF:BF,[1]DB!$W:$W,"Trading",[1]DB!$E:$E,"SHORT",[1]DB!$N:$N,"S",[1]DB!$M:$M,$C15)+SUMIFS([1]DB!BF:BF,[1]DB!$W:$W,"Trading",[1]DB!$E:$E,"LONG",[1]DB!$N:$N,"NE",[1]DB!$M:$M,$C15)-SUMIFS([1]DB!BF:BF,[1]DB!$W:$W,"Trading",[1]DB!$E:$E,"SHORT",[1]DB!$N:$N,"NE",[1]DB!$M:$M,$C15)+SUMIFS([1]DB!BF:BF,[1]DB!$W:$W,"Trading",[1]DB!$E:$E,"LONG",[1]DB!$N:$N,"N",[1]DB!$M:$M,$C15)-SUMIFS([1]DB!BF:BF,[1]DB!$W:$W,"Trading",[1]DB!$E:$E,"SHORT",[1]DB!$N:$N,"N",[1]DB!$M:$M,$C15)</f>
        <v>-5</v>
      </c>
      <c r="AR15" s="57">
        <f>+SUMIFS([1]DB!BG:BG,[1]DB!$W:$W,"Trading",[1]DB!$E:$E,"LONG",[1]DB!$N:$N,"SE",[1]DB!$M:$M,$C15)-SUMIFS([1]DB!BG:BG,[1]DB!$W:$W,"Trading",[1]DB!$E:$E,"SHORT",[1]DB!$N:$N,"SE",[1]DB!$M:$M,$C15)+SUMIFS([1]DB!BG:BG,[1]DB!$W:$W,"Trading",[1]DB!$E:$E,"LONG",[1]DB!$N:$N,"S",[1]DB!$M:$M,$C15)-SUMIFS([1]DB!BG:BG,[1]DB!$W:$W,"Trading",[1]DB!$E:$E,"SHORT",[1]DB!$N:$N,"S",[1]DB!$M:$M,$C15)+SUMIFS([1]DB!BG:BG,[1]DB!$W:$W,"Trading",[1]DB!$E:$E,"LONG",[1]DB!$N:$N,"NE",[1]DB!$M:$M,$C15)-SUMIFS([1]DB!BG:BG,[1]DB!$W:$W,"Trading",[1]DB!$E:$E,"SHORT",[1]DB!$N:$N,"NE",[1]DB!$M:$M,$C15)+SUMIFS([1]DB!BG:BG,[1]DB!$W:$W,"Trading",[1]DB!$E:$E,"LONG",[1]DB!$N:$N,"N",[1]DB!$M:$M,$C15)-SUMIFS([1]DB!BG:BG,[1]DB!$W:$W,"Trading",[1]DB!$E:$E,"SHORT",[1]DB!$N:$N,"N",[1]DB!$M:$M,$C15)</f>
        <v>-5</v>
      </c>
      <c r="AS15" s="88">
        <f>+SUMIFS([1]DB!BH:BH,[1]DB!$W:$W,"Trading",[1]DB!$E:$E,"LONG",[1]DB!$N:$N,"SE",[1]DB!$M:$M,$C15)-SUMIFS([1]DB!BH:BH,[1]DB!$W:$W,"Trading",[1]DB!$E:$E,"SHORT",[1]DB!$N:$N,"SE",[1]DB!$M:$M,$C15)+SUMIFS([1]DB!BH:BH,[1]DB!$W:$W,"Trading",[1]DB!$E:$E,"LONG",[1]DB!$N:$N,"S",[1]DB!$M:$M,$C15)-SUMIFS([1]DB!BH:BH,[1]DB!$W:$W,"Trading",[1]DB!$E:$E,"SHORT",[1]DB!$N:$N,"S",[1]DB!$M:$M,$C15)+SUMIFS([1]DB!BH:BH,[1]DB!$W:$W,"Trading",[1]DB!$E:$E,"LONG",[1]DB!$N:$N,"NE",[1]DB!$M:$M,$C15)-SUMIFS([1]DB!BH:BH,[1]DB!$W:$W,"Trading",[1]DB!$E:$E,"SHORT",[1]DB!$N:$N,"NE",[1]DB!$M:$M,$C15)+SUMIFS([1]DB!BH:BH,[1]DB!$W:$W,"Trading",[1]DB!$E:$E,"LONG",[1]DB!$N:$N,"N",[1]DB!$M:$M,$C15)-SUMIFS([1]DB!BH:BH,[1]DB!$W:$W,"Trading",[1]DB!$E:$E,"SHORT",[1]DB!$N:$N,"N",[1]DB!$M:$M,$C15)</f>
        <v>0</v>
      </c>
      <c r="AT15" s="7">
        <f>+SUMIFS([1]DB!BI:BI,[1]DB!$W:$W,"Trading",[1]DB!$E:$E,"LONG",[1]DB!$N:$N,"SE",[1]DB!$M:$M,$C15)-SUMIFS([1]DB!BI:BI,[1]DB!$W:$W,"Trading",[1]DB!$E:$E,"SHORT",[1]DB!$N:$N,"SE",[1]DB!$M:$M,$C15)+SUMIFS([1]DB!BI:BI,[1]DB!$W:$W,"Trading",[1]DB!$E:$E,"LONG",[1]DB!$N:$N,"S",[1]DB!$M:$M,$C15)-SUMIFS([1]DB!BI:BI,[1]DB!$W:$W,"Trading",[1]DB!$E:$E,"SHORT",[1]DB!$N:$N,"S",[1]DB!$M:$M,$C15)+SUMIFS([1]DB!BI:BI,[1]DB!$W:$W,"Trading",[1]DB!$E:$E,"LONG",[1]DB!$N:$N,"NE",[1]DB!$M:$M,$C15)-SUMIFS([1]DB!BI:BI,[1]DB!$W:$W,"Trading",[1]DB!$E:$E,"SHORT",[1]DB!$N:$N,"NE",[1]DB!$M:$M,$C15)+SUMIFS([1]DB!BI:BI,[1]DB!$W:$W,"Trading",[1]DB!$E:$E,"LONG",[1]DB!$N:$N,"N",[1]DB!$M:$M,$C15)-SUMIFS([1]DB!BI:BI,[1]DB!$W:$W,"Trading",[1]DB!$E:$E,"SHORT",[1]DB!$N:$N,"N",[1]DB!$M:$M,$C15)</f>
        <v>0</v>
      </c>
      <c r="AU15" s="7">
        <f>+SUMIFS([1]DB!BJ:BJ,[1]DB!$W:$W,"Trading",[1]DB!$E:$E,"LONG",[1]DB!$N:$N,"SE",[1]DB!$M:$M,$C15)-SUMIFS([1]DB!BJ:BJ,[1]DB!$W:$W,"Trading",[1]DB!$E:$E,"SHORT",[1]DB!$N:$N,"SE",[1]DB!$M:$M,$C15)+SUMIFS([1]DB!BJ:BJ,[1]DB!$W:$W,"Trading",[1]DB!$E:$E,"LONG",[1]DB!$N:$N,"S",[1]DB!$M:$M,$C15)-SUMIFS([1]DB!BJ:BJ,[1]DB!$W:$W,"Trading",[1]DB!$E:$E,"SHORT",[1]DB!$N:$N,"S",[1]DB!$M:$M,$C15)+SUMIFS([1]DB!BJ:BJ,[1]DB!$W:$W,"Trading",[1]DB!$E:$E,"LONG",[1]DB!$N:$N,"NE",[1]DB!$M:$M,$C15)-SUMIFS([1]DB!BJ:BJ,[1]DB!$W:$W,"Trading",[1]DB!$E:$E,"SHORT",[1]DB!$N:$N,"NE",[1]DB!$M:$M,$C15)+SUMIFS([1]DB!BJ:BJ,[1]DB!$W:$W,"Trading",[1]DB!$E:$E,"LONG",[1]DB!$N:$N,"N",[1]DB!$M:$M,$C15)-SUMIFS([1]DB!BJ:BJ,[1]DB!$W:$W,"Trading",[1]DB!$E:$E,"SHORT",[1]DB!$N:$N,"N",[1]DB!$M:$M,$C15)</f>
        <v>0</v>
      </c>
      <c r="AV15" s="7">
        <f>+SUMIFS([1]DB!BK:BK,[1]DB!$W:$W,"Trading",[1]DB!$E:$E,"LONG",[1]DB!$N:$N,"SE",[1]DB!$M:$M,$C15)-SUMIFS([1]DB!BK:BK,[1]DB!$W:$W,"Trading",[1]DB!$E:$E,"SHORT",[1]DB!$N:$N,"SE",[1]DB!$M:$M,$C15)+SUMIFS([1]DB!BK:BK,[1]DB!$W:$W,"Trading",[1]DB!$E:$E,"LONG",[1]DB!$N:$N,"S",[1]DB!$M:$M,$C15)-SUMIFS([1]DB!BK:BK,[1]DB!$W:$W,"Trading",[1]DB!$E:$E,"SHORT",[1]DB!$N:$N,"S",[1]DB!$M:$M,$C15)+SUMIFS([1]DB!BK:BK,[1]DB!$W:$W,"Trading",[1]DB!$E:$E,"LONG",[1]DB!$N:$N,"NE",[1]DB!$M:$M,$C15)-SUMIFS([1]DB!BK:BK,[1]DB!$W:$W,"Trading",[1]DB!$E:$E,"SHORT",[1]DB!$N:$N,"NE",[1]DB!$M:$M,$C15)+SUMIFS([1]DB!BK:BK,[1]DB!$W:$W,"Trading",[1]DB!$E:$E,"LONG",[1]DB!$N:$N,"N",[1]DB!$M:$M,$C15)-SUMIFS([1]DB!BK:BK,[1]DB!$W:$W,"Trading",[1]DB!$E:$E,"SHORT",[1]DB!$N:$N,"N",[1]DB!$M:$M,$C15)</f>
        <v>0</v>
      </c>
      <c r="AW15" s="7">
        <f>+SUMIFS([1]DB!BL:BL,[1]DB!$W:$W,"Trading",[1]DB!$E:$E,"LONG",[1]DB!$N:$N,"SE",[1]DB!$M:$M,$C15)-SUMIFS([1]DB!BL:BL,[1]DB!$W:$W,"Trading",[1]DB!$E:$E,"SHORT",[1]DB!$N:$N,"SE",[1]DB!$M:$M,$C15)+SUMIFS([1]DB!BL:BL,[1]DB!$W:$W,"Trading",[1]DB!$E:$E,"LONG",[1]DB!$N:$N,"S",[1]DB!$M:$M,$C15)-SUMIFS([1]DB!BL:BL,[1]DB!$W:$W,"Trading",[1]DB!$E:$E,"SHORT",[1]DB!$N:$N,"S",[1]DB!$M:$M,$C15)+SUMIFS([1]DB!BL:BL,[1]DB!$W:$W,"Trading",[1]DB!$E:$E,"LONG",[1]DB!$N:$N,"NE",[1]DB!$M:$M,$C15)-SUMIFS([1]DB!BL:BL,[1]DB!$W:$W,"Trading",[1]DB!$E:$E,"SHORT",[1]DB!$N:$N,"NE",[1]DB!$M:$M,$C15)+SUMIFS([1]DB!BL:BL,[1]DB!$W:$W,"Trading",[1]DB!$E:$E,"LONG",[1]DB!$N:$N,"N",[1]DB!$M:$M,$C15)-SUMIFS([1]DB!BL:BL,[1]DB!$W:$W,"Trading",[1]DB!$E:$E,"SHORT",[1]DB!$N:$N,"N",[1]DB!$M:$M,$C15)</f>
        <v>0</v>
      </c>
      <c r="AX15" s="7">
        <f>+SUMIFS([1]DB!BM:BM,[1]DB!$W:$W,"Trading",[1]DB!$E:$E,"LONG",[1]DB!$N:$N,"SE",[1]DB!$M:$M,$C15)-SUMIFS([1]DB!BM:BM,[1]DB!$W:$W,"Trading",[1]DB!$E:$E,"SHORT",[1]DB!$N:$N,"SE",[1]DB!$M:$M,$C15)+SUMIFS([1]DB!BM:BM,[1]DB!$W:$W,"Trading",[1]DB!$E:$E,"LONG",[1]DB!$N:$N,"S",[1]DB!$M:$M,$C15)-SUMIFS([1]DB!BM:BM,[1]DB!$W:$W,"Trading",[1]DB!$E:$E,"SHORT",[1]DB!$N:$N,"S",[1]DB!$M:$M,$C15)+SUMIFS([1]DB!BM:BM,[1]DB!$W:$W,"Trading",[1]DB!$E:$E,"LONG",[1]DB!$N:$N,"NE",[1]DB!$M:$M,$C15)-SUMIFS([1]DB!BM:BM,[1]DB!$W:$W,"Trading",[1]DB!$E:$E,"SHORT",[1]DB!$N:$N,"NE",[1]DB!$M:$M,$C15)+SUMIFS([1]DB!BM:BM,[1]DB!$W:$W,"Trading",[1]DB!$E:$E,"LONG",[1]DB!$N:$N,"N",[1]DB!$M:$M,$C15)-SUMIFS([1]DB!BM:BM,[1]DB!$W:$W,"Trading",[1]DB!$E:$E,"SHORT",[1]DB!$N:$N,"N",[1]DB!$M:$M,$C15)</f>
        <v>0</v>
      </c>
      <c r="AY15" s="7">
        <f>+SUMIFS([1]DB!BN:BN,[1]DB!$W:$W,"Trading",[1]DB!$E:$E,"LONG",[1]DB!$N:$N,"SE",[1]DB!$M:$M,$C15)-SUMIFS([1]DB!BN:BN,[1]DB!$W:$W,"Trading",[1]DB!$E:$E,"SHORT",[1]DB!$N:$N,"SE",[1]DB!$M:$M,$C15)+SUMIFS([1]DB!BN:BN,[1]DB!$W:$W,"Trading",[1]DB!$E:$E,"LONG",[1]DB!$N:$N,"S",[1]DB!$M:$M,$C15)-SUMIFS([1]DB!BN:BN,[1]DB!$W:$W,"Trading",[1]DB!$E:$E,"SHORT",[1]DB!$N:$N,"S",[1]DB!$M:$M,$C15)+SUMIFS([1]DB!BN:BN,[1]DB!$W:$W,"Trading",[1]DB!$E:$E,"LONG",[1]DB!$N:$N,"NE",[1]DB!$M:$M,$C15)-SUMIFS([1]DB!BN:BN,[1]DB!$W:$W,"Trading",[1]DB!$E:$E,"SHORT",[1]DB!$N:$N,"NE",[1]DB!$M:$M,$C15)+SUMIFS([1]DB!BN:BN,[1]DB!$W:$W,"Trading",[1]DB!$E:$E,"LONG",[1]DB!$N:$N,"N",[1]DB!$M:$M,$C15)-SUMIFS([1]DB!BN:BN,[1]DB!$W:$W,"Trading",[1]DB!$E:$E,"SHORT",[1]DB!$N:$N,"N",[1]DB!$M:$M,$C15)</f>
        <v>0</v>
      </c>
      <c r="AZ15" s="7">
        <f>+SUMIFS([1]DB!BO:BO,[1]DB!$W:$W,"Trading",[1]DB!$E:$E,"LONG",[1]DB!$N:$N,"SE",[1]DB!$M:$M,$C15)-SUMIFS([1]DB!BO:BO,[1]DB!$W:$W,"Trading",[1]DB!$E:$E,"SHORT",[1]DB!$N:$N,"SE",[1]DB!$M:$M,$C15)+SUMIFS([1]DB!BO:BO,[1]DB!$W:$W,"Trading",[1]DB!$E:$E,"LONG",[1]DB!$N:$N,"S",[1]DB!$M:$M,$C15)-SUMIFS([1]DB!BO:BO,[1]DB!$W:$W,"Trading",[1]DB!$E:$E,"SHORT",[1]DB!$N:$N,"S",[1]DB!$M:$M,$C15)+SUMIFS([1]DB!BO:BO,[1]DB!$W:$W,"Trading",[1]DB!$E:$E,"LONG",[1]DB!$N:$N,"NE",[1]DB!$M:$M,$C15)-SUMIFS([1]DB!BO:BO,[1]DB!$W:$W,"Trading",[1]DB!$E:$E,"SHORT",[1]DB!$N:$N,"NE",[1]DB!$M:$M,$C15)+SUMIFS([1]DB!BO:BO,[1]DB!$W:$W,"Trading",[1]DB!$E:$E,"LONG",[1]DB!$N:$N,"N",[1]DB!$M:$M,$C15)-SUMIFS([1]DB!BO:BO,[1]DB!$W:$W,"Trading",[1]DB!$E:$E,"SHORT",[1]DB!$N:$N,"N",[1]DB!$M:$M,$C15)</f>
        <v>0</v>
      </c>
      <c r="BA15" s="7">
        <f>+SUMIFS([1]DB!BP:BP,[1]DB!$W:$W,"Trading",[1]DB!$E:$E,"LONG",[1]DB!$N:$N,"SE",[1]DB!$M:$M,$C15)-SUMIFS([1]DB!BP:BP,[1]DB!$W:$W,"Trading",[1]DB!$E:$E,"SHORT",[1]DB!$N:$N,"SE",[1]DB!$M:$M,$C15)+SUMIFS([1]DB!BP:BP,[1]DB!$W:$W,"Trading",[1]DB!$E:$E,"LONG",[1]DB!$N:$N,"S",[1]DB!$M:$M,$C15)-SUMIFS([1]DB!BP:BP,[1]DB!$W:$W,"Trading",[1]DB!$E:$E,"SHORT",[1]DB!$N:$N,"S",[1]DB!$M:$M,$C15)+SUMIFS([1]DB!BP:BP,[1]DB!$W:$W,"Trading",[1]DB!$E:$E,"LONG",[1]DB!$N:$N,"NE",[1]DB!$M:$M,$C15)-SUMIFS([1]DB!BP:BP,[1]DB!$W:$W,"Trading",[1]DB!$E:$E,"SHORT",[1]DB!$N:$N,"NE",[1]DB!$M:$M,$C15)+SUMIFS([1]DB!BP:BP,[1]DB!$W:$W,"Trading",[1]DB!$E:$E,"LONG",[1]DB!$N:$N,"N",[1]DB!$M:$M,$C15)-SUMIFS([1]DB!BP:BP,[1]DB!$W:$W,"Trading",[1]DB!$E:$E,"SHORT",[1]DB!$N:$N,"N",[1]DB!$M:$M,$C15)</f>
        <v>0</v>
      </c>
      <c r="BB15" s="7">
        <f>+SUMIFS([1]DB!BQ:BQ,[1]DB!$W:$W,"Trading",[1]DB!$E:$E,"LONG",[1]DB!$N:$N,"SE",[1]DB!$M:$M,$C15)-SUMIFS([1]DB!BQ:BQ,[1]DB!$W:$W,"Trading",[1]DB!$E:$E,"SHORT",[1]DB!$N:$N,"SE",[1]DB!$M:$M,$C15)+SUMIFS([1]DB!BQ:BQ,[1]DB!$W:$W,"Trading",[1]DB!$E:$E,"LONG",[1]DB!$N:$N,"S",[1]DB!$M:$M,$C15)-SUMIFS([1]DB!BQ:BQ,[1]DB!$W:$W,"Trading",[1]DB!$E:$E,"SHORT",[1]DB!$N:$N,"S",[1]DB!$M:$M,$C15)+SUMIFS([1]DB!BQ:BQ,[1]DB!$W:$W,"Trading",[1]DB!$E:$E,"LONG",[1]DB!$N:$N,"NE",[1]DB!$M:$M,$C15)-SUMIFS([1]DB!BQ:BQ,[1]DB!$W:$W,"Trading",[1]DB!$E:$E,"SHORT",[1]DB!$N:$N,"NE",[1]DB!$M:$M,$C15)+SUMIFS([1]DB!BQ:BQ,[1]DB!$W:$W,"Trading",[1]DB!$E:$E,"LONG",[1]DB!$N:$N,"N",[1]DB!$M:$M,$C15)-SUMIFS([1]DB!BQ:BQ,[1]DB!$W:$W,"Trading",[1]DB!$E:$E,"SHORT",[1]DB!$N:$N,"N",[1]DB!$M:$M,$C15)</f>
        <v>0</v>
      </c>
      <c r="BC15" s="7">
        <f>+SUMIFS([1]DB!BR:BR,[1]DB!$W:$W,"Trading",[1]DB!$E:$E,"LONG",[1]DB!$N:$N,"SE",[1]DB!$M:$M,$C15)-SUMIFS([1]DB!BR:BR,[1]DB!$W:$W,"Trading",[1]DB!$E:$E,"SHORT",[1]DB!$N:$N,"SE",[1]DB!$M:$M,$C15)+SUMIFS([1]DB!BR:BR,[1]DB!$W:$W,"Trading",[1]DB!$E:$E,"LONG",[1]DB!$N:$N,"S",[1]DB!$M:$M,$C15)-SUMIFS([1]DB!BR:BR,[1]DB!$W:$W,"Trading",[1]DB!$E:$E,"SHORT",[1]DB!$N:$N,"S",[1]DB!$M:$M,$C15)+SUMIFS([1]DB!BR:BR,[1]DB!$W:$W,"Trading",[1]DB!$E:$E,"LONG",[1]DB!$N:$N,"NE",[1]DB!$M:$M,$C15)-SUMIFS([1]DB!BR:BR,[1]DB!$W:$W,"Trading",[1]DB!$E:$E,"SHORT",[1]DB!$N:$N,"NE",[1]DB!$M:$M,$C15)+SUMIFS([1]DB!BR:BR,[1]DB!$W:$W,"Trading",[1]DB!$E:$E,"LONG",[1]DB!$N:$N,"N",[1]DB!$M:$M,$C15)-SUMIFS([1]DB!BR:BR,[1]DB!$W:$W,"Trading",[1]DB!$E:$E,"SHORT",[1]DB!$N:$N,"N",[1]DB!$M:$M,$C15)</f>
        <v>0</v>
      </c>
      <c r="BD15" s="57">
        <f>+SUMIFS([1]DB!BS:BS,[1]DB!$W:$W,"Trading",[1]DB!$E:$E,"LONG",[1]DB!$N:$N,"SE",[1]DB!$M:$M,$C15)-SUMIFS([1]DB!BS:BS,[1]DB!$W:$W,"Trading",[1]DB!$E:$E,"SHORT",[1]DB!$N:$N,"SE",[1]DB!$M:$M,$C15)+SUMIFS([1]DB!BS:BS,[1]DB!$W:$W,"Trading",[1]DB!$E:$E,"LONG",[1]DB!$N:$N,"S",[1]DB!$M:$M,$C15)-SUMIFS([1]DB!BS:BS,[1]DB!$W:$W,"Trading",[1]DB!$E:$E,"SHORT",[1]DB!$N:$N,"S",[1]DB!$M:$M,$C15)+SUMIFS([1]DB!BS:BS,[1]DB!$W:$W,"Trading",[1]DB!$E:$E,"LONG",[1]DB!$N:$N,"NE",[1]DB!$M:$M,$C15)-SUMIFS([1]DB!BS:BS,[1]DB!$W:$W,"Trading",[1]DB!$E:$E,"SHORT",[1]DB!$N:$N,"NE",[1]DB!$M:$M,$C15)+SUMIFS([1]DB!BS:BS,[1]DB!$W:$W,"Trading",[1]DB!$E:$E,"LONG",[1]DB!$N:$N,"N",[1]DB!$M:$M,$C15)-SUMIFS([1]DB!BS:BS,[1]DB!$W:$W,"Trading",[1]DB!$E:$E,"SHORT",[1]DB!$N:$N,"N",[1]DB!$M:$M,$C15)</f>
        <v>0</v>
      </c>
      <c r="BE15" s="88">
        <f>+SUMIFS([1]DB!BT:BT,[1]DB!$W:$W,"Trading",[1]DB!$E:$E,"LONG",[1]DB!$N:$N,"SE",[1]DB!$M:$M,$C15)-SUMIFS([1]DB!BT:BT,[1]DB!$W:$W,"Trading",[1]DB!$E:$E,"SHORT",[1]DB!$N:$N,"SE",[1]DB!$M:$M,$C15)+SUMIFS([1]DB!BT:BT,[1]DB!$W:$W,"Trading",[1]DB!$E:$E,"LONG",[1]DB!$N:$N,"S",[1]DB!$M:$M,$C15)-SUMIFS([1]DB!BT:BT,[1]DB!$W:$W,"Trading",[1]DB!$E:$E,"SHORT",[1]DB!$N:$N,"S",[1]DB!$M:$M,$C15)+SUMIFS([1]DB!BT:BT,[1]DB!$W:$W,"Trading",[1]DB!$E:$E,"LONG",[1]DB!$N:$N,"NE",[1]DB!$M:$M,$C15)-SUMIFS([1]DB!BT:BT,[1]DB!$W:$W,"Trading",[1]DB!$E:$E,"SHORT",[1]DB!$N:$N,"NE",[1]DB!$M:$M,$C15)+SUMIFS([1]DB!BT:BT,[1]DB!$W:$W,"Trading",[1]DB!$E:$E,"LONG",[1]DB!$N:$N,"N",[1]DB!$M:$M,$C15)-SUMIFS([1]DB!BT:BT,[1]DB!$W:$W,"Trading",[1]DB!$E:$E,"SHORT",[1]DB!$N:$N,"N",[1]DB!$M:$M,$C15)</f>
        <v>0</v>
      </c>
      <c r="BF15" s="7">
        <f>+SUMIFS([1]DB!BU:BU,[1]DB!$W:$W,"Trading",[1]DB!$E:$E,"LONG",[1]DB!$N:$N,"SE",[1]DB!$M:$M,$C15)-SUMIFS([1]DB!BU:BU,[1]DB!$W:$W,"Trading",[1]DB!$E:$E,"SHORT",[1]DB!$N:$N,"SE",[1]DB!$M:$M,$C15)+SUMIFS([1]DB!BU:BU,[1]DB!$W:$W,"Trading",[1]DB!$E:$E,"LONG",[1]DB!$N:$N,"S",[1]DB!$M:$M,$C15)-SUMIFS([1]DB!BU:BU,[1]DB!$W:$W,"Trading",[1]DB!$E:$E,"SHORT",[1]DB!$N:$N,"S",[1]DB!$M:$M,$C15)+SUMIFS([1]DB!BU:BU,[1]DB!$W:$W,"Trading",[1]DB!$E:$E,"LONG",[1]DB!$N:$N,"NE",[1]DB!$M:$M,$C15)-SUMIFS([1]DB!BU:BU,[1]DB!$W:$W,"Trading",[1]DB!$E:$E,"SHORT",[1]DB!$N:$N,"NE",[1]DB!$M:$M,$C15)+SUMIFS([1]DB!BU:BU,[1]DB!$W:$W,"Trading",[1]DB!$E:$E,"LONG",[1]DB!$N:$N,"N",[1]DB!$M:$M,$C15)-SUMIFS([1]DB!BU:BU,[1]DB!$W:$W,"Trading",[1]DB!$E:$E,"SHORT",[1]DB!$N:$N,"N",[1]DB!$M:$M,$C15)</f>
        <v>0</v>
      </c>
      <c r="BG15" s="7">
        <f>+SUMIFS([1]DB!BV:BV,[1]DB!$W:$W,"Trading",[1]DB!$E:$E,"LONG",[1]DB!$N:$N,"SE",[1]DB!$M:$M,$C15)-SUMIFS([1]DB!BV:BV,[1]DB!$W:$W,"Trading",[1]DB!$E:$E,"SHORT",[1]DB!$N:$N,"SE",[1]DB!$M:$M,$C15)+SUMIFS([1]DB!BV:BV,[1]DB!$W:$W,"Trading",[1]DB!$E:$E,"LONG",[1]DB!$N:$N,"S",[1]DB!$M:$M,$C15)-SUMIFS([1]DB!BV:BV,[1]DB!$W:$W,"Trading",[1]DB!$E:$E,"SHORT",[1]DB!$N:$N,"S",[1]DB!$M:$M,$C15)+SUMIFS([1]DB!BV:BV,[1]DB!$W:$W,"Trading",[1]DB!$E:$E,"LONG",[1]DB!$N:$N,"NE",[1]DB!$M:$M,$C15)-SUMIFS([1]DB!BV:BV,[1]DB!$W:$W,"Trading",[1]DB!$E:$E,"SHORT",[1]DB!$N:$N,"NE",[1]DB!$M:$M,$C15)+SUMIFS([1]DB!BV:BV,[1]DB!$W:$W,"Trading",[1]DB!$E:$E,"LONG",[1]DB!$N:$N,"N",[1]DB!$M:$M,$C15)-SUMIFS([1]DB!BV:BV,[1]DB!$W:$W,"Trading",[1]DB!$E:$E,"SHORT",[1]DB!$N:$N,"N",[1]DB!$M:$M,$C15)</f>
        <v>0</v>
      </c>
      <c r="BH15" s="7">
        <f>+SUMIFS([1]DB!BW:BW,[1]DB!$W:$W,"Trading",[1]DB!$E:$E,"LONG",[1]DB!$N:$N,"SE",[1]DB!$M:$M,$C15)-SUMIFS([1]DB!BW:BW,[1]DB!$W:$W,"Trading",[1]DB!$E:$E,"SHORT",[1]DB!$N:$N,"SE",[1]DB!$M:$M,$C15)+SUMIFS([1]DB!BW:BW,[1]DB!$W:$W,"Trading",[1]DB!$E:$E,"LONG",[1]DB!$N:$N,"S",[1]DB!$M:$M,$C15)-SUMIFS([1]DB!BW:BW,[1]DB!$W:$W,"Trading",[1]DB!$E:$E,"SHORT",[1]DB!$N:$N,"S",[1]DB!$M:$M,$C15)+SUMIFS([1]DB!BW:BW,[1]DB!$W:$W,"Trading",[1]DB!$E:$E,"LONG",[1]DB!$N:$N,"NE",[1]DB!$M:$M,$C15)-SUMIFS([1]DB!BW:BW,[1]DB!$W:$W,"Trading",[1]DB!$E:$E,"SHORT",[1]DB!$N:$N,"NE",[1]DB!$M:$M,$C15)+SUMIFS([1]DB!BW:BW,[1]DB!$W:$W,"Trading",[1]DB!$E:$E,"LONG",[1]DB!$N:$N,"N",[1]DB!$M:$M,$C15)-SUMIFS([1]DB!BW:BW,[1]DB!$W:$W,"Trading",[1]DB!$E:$E,"SHORT",[1]DB!$N:$N,"N",[1]DB!$M:$M,$C15)</f>
        <v>0</v>
      </c>
      <c r="BI15" s="7">
        <f>+SUMIFS([1]DB!BX:BX,[1]DB!$W:$W,"Trading",[1]DB!$E:$E,"LONG",[1]DB!$N:$N,"SE",[1]DB!$M:$M,$C15)-SUMIFS([1]DB!BX:BX,[1]DB!$W:$W,"Trading",[1]DB!$E:$E,"SHORT",[1]DB!$N:$N,"SE",[1]DB!$M:$M,$C15)+SUMIFS([1]DB!BX:BX,[1]DB!$W:$W,"Trading",[1]DB!$E:$E,"LONG",[1]DB!$N:$N,"S",[1]DB!$M:$M,$C15)-SUMIFS([1]DB!BX:BX,[1]DB!$W:$W,"Trading",[1]DB!$E:$E,"SHORT",[1]DB!$N:$N,"S",[1]DB!$M:$M,$C15)+SUMIFS([1]DB!BX:BX,[1]DB!$W:$W,"Trading",[1]DB!$E:$E,"LONG",[1]DB!$N:$N,"NE",[1]DB!$M:$M,$C15)-SUMIFS([1]DB!BX:BX,[1]DB!$W:$W,"Trading",[1]DB!$E:$E,"SHORT",[1]DB!$N:$N,"NE",[1]DB!$M:$M,$C15)+SUMIFS([1]DB!BX:BX,[1]DB!$W:$W,"Trading",[1]DB!$E:$E,"LONG",[1]DB!$N:$N,"N",[1]DB!$M:$M,$C15)-SUMIFS([1]DB!BX:BX,[1]DB!$W:$W,"Trading",[1]DB!$E:$E,"SHORT",[1]DB!$N:$N,"N",[1]DB!$M:$M,$C15)</f>
        <v>0</v>
      </c>
      <c r="BJ15" s="7">
        <f>+SUMIFS([1]DB!BY:BY,[1]DB!$W:$W,"Trading",[1]DB!$E:$E,"LONG",[1]DB!$N:$N,"SE",[1]DB!$M:$M,$C15)-SUMIFS([1]DB!BY:BY,[1]DB!$W:$W,"Trading",[1]DB!$E:$E,"SHORT",[1]DB!$N:$N,"SE",[1]DB!$M:$M,$C15)+SUMIFS([1]DB!BY:BY,[1]DB!$W:$W,"Trading",[1]DB!$E:$E,"LONG",[1]DB!$N:$N,"S",[1]DB!$M:$M,$C15)-SUMIFS([1]DB!BY:BY,[1]DB!$W:$W,"Trading",[1]DB!$E:$E,"SHORT",[1]DB!$N:$N,"S",[1]DB!$M:$M,$C15)+SUMIFS([1]DB!BY:BY,[1]DB!$W:$W,"Trading",[1]DB!$E:$E,"LONG",[1]DB!$N:$N,"NE",[1]DB!$M:$M,$C15)-SUMIFS([1]DB!BY:BY,[1]DB!$W:$W,"Trading",[1]DB!$E:$E,"SHORT",[1]DB!$N:$N,"NE",[1]DB!$M:$M,$C15)+SUMIFS([1]DB!BY:BY,[1]DB!$W:$W,"Trading",[1]DB!$E:$E,"LONG",[1]DB!$N:$N,"N",[1]DB!$M:$M,$C15)-SUMIFS([1]DB!BY:BY,[1]DB!$W:$W,"Trading",[1]DB!$E:$E,"SHORT",[1]DB!$N:$N,"N",[1]DB!$M:$M,$C15)</f>
        <v>0</v>
      </c>
      <c r="BK15" s="7">
        <f>+SUMIFS([1]DB!BZ:BZ,[1]DB!$W:$W,"Trading",[1]DB!$E:$E,"LONG",[1]DB!$N:$N,"SE",[1]DB!$M:$M,$C15)-SUMIFS([1]DB!BZ:BZ,[1]DB!$W:$W,"Trading",[1]DB!$E:$E,"SHORT",[1]DB!$N:$N,"SE",[1]DB!$M:$M,$C15)+SUMIFS([1]DB!BZ:BZ,[1]DB!$W:$W,"Trading",[1]DB!$E:$E,"LONG",[1]DB!$N:$N,"S",[1]DB!$M:$M,$C15)-SUMIFS([1]DB!BZ:BZ,[1]DB!$W:$W,"Trading",[1]DB!$E:$E,"SHORT",[1]DB!$N:$N,"S",[1]DB!$M:$M,$C15)+SUMIFS([1]DB!BZ:BZ,[1]DB!$W:$W,"Trading",[1]DB!$E:$E,"LONG",[1]DB!$N:$N,"NE",[1]DB!$M:$M,$C15)-SUMIFS([1]DB!BZ:BZ,[1]DB!$W:$W,"Trading",[1]DB!$E:$E,"SHORT",[1]DB!$N:$N,"NE",[1]DB!$M:$M,$C15)+SUMIFS([1]DB!BZ:BZ,[1]DB!$W:$W,"Trading",[1]DB!$E:$E,"LONG",[1]DB!$N:$N,"N",[1]DB!$M:$M,$C15)-SUMIFS([1]DB!BZ:BZ,[1]DB!$W:$W,"Trading",[1]DB!$E:$E,"SHORT",[1]DB!$N:$N,"N",[1]DB!$M:$M,$C15)</f>
        <v>0</v>
      </c>
      <c r="BL15" s="7">
        <f>+SUMIFS([1]DB!CA:CA,[1]DB!$W:$W,"Trading",[1]DB!$E:$E,"LONG",[1]DB!$N:$N,"SE",[1]DB!$M:$M,$C15)-SUMIFS([1]DB!CA:CA,[1]DB!$W:$W,"Trading",[1]DB!$E:$E,"SHORT",[1]DB!$N:$N,"SE",[1]DB!$M:$M,$C15)+SUMIFS([1]DB!CA:CA,[1]DB!$W:$W,"Trading",[1]DB!$E:$E,"LONG",[1]DB!$N:$N,"S",[1]DB!$M:$M,$C15)-SUMIFS([1]DB!CA:CA,[1]DB!$W:$W,"Trading",[1]DB!$E:$E,"SHORT",[1]DB!$N:$N,"S",[1]DB!$M:$M,$C15)+SUMIFS([1]DB!CA:CA,[1]DB!$W:$W,"Trading",[1]DB!$E:$E,"LONG",[1]DB!$N:$N,"NE",[1]DB!$M:$M,$C15)-SUMIFS([1]DB!CA:CA,[1]DB!$W:$W,"Trading",[1]DB!$E:$E,"SHORT",[1]DB!$N:$N,"NE",[1]DB!$M:$M,$C15)+SUMIFS([1]DB!CA:CA,[1]DB!$W:$W,"Trading",[1]DB!$E:$E,"LONG",[1]DB!$N:$N,"N",[1]DB!$M:$M,$C15)-SUMIFS([1]DB!CA:CA,[1]DB!$W:$W,"Trading",[1]DB!$E:$E,"SHORT",[1]DB!$N:$N,"N",[1]DB!$M:$M,$C15)</f>
        <v>0</v>
      </c>
      <c r="BM15" s="7">
        <f>+SUMIFS([1]DB!CB:CB,[1]DB!$W:$W,"Trading",[1]DB!$E:$E,"LONG",[1]DB!$N:$N,"SE",[1]DB!$M:$M,$C15)-SUMIFS([1]DB!CB:CB,[1]DB!$W:$W,"Trading",[1]DB!$E:$E,"SHORT",[1]DB!$N:$N,"SE",[1]DB!$M:$M,$C15)+SUMIFS([1]DB!CB:CB,[1]DB!$W:$W,"Trading",[1]DB!$E:$E,"LONG",[1]DB!$N:$N,"S",[1]DB!$M:$M,$C15)-SUMIFS([1]DB!CB:CB,[1]DB!$W:$W,"Trading",[1]DB!$E:$E,"SHORT",[1]DB!$N:$N,"S",[1]DB!$M:$M,$C15)+SUMIFS([1]DB!CB:CB,[1]DB!$W:$W,"Trading",[1]DB!$E:$E,"LONG",[1]DB!$N:$N,"NE",[1]DB!$M:$M,$C15)-SUMIFS([1]DB!CB:CB,[1]DB!$W:$W,"Trading",[1]DB!$E:$E,"SHORT",[1]DB!$N:$N,"NE",[1]DB!$M:$M,$C15)+SUMIFS([1]DB!CB:CB,[1]DB!$W:$W,"Trading",[1]DB!$E:$E,"LONG",[1]DB!$N:$N,"N",[1]DB!$M:$M,$C15)-SUMIFS([1]DB!CB:CB,[1]DB!$W:$W,"Trading",[1]DB!$E:$E,"SHORT",[1]DB!$N:$N,"N",[1]DB!$M:$M,$C15)</f>
        <v>0</v>
      </c>
      <c r="BN15" s="7">
        <f>+SUMIFS([1]DB!CC:CC,[1]DB!$W:$W,"Trading",[1]DB!$E:$E,"LONG",[1]DB!$N:$N,"SE",[1]DB!$M:$M,$C15)-SUMIFS([1]DB!CC:CC,[1]DB!$W:$W,"Trading",[1]DB!$E:$E,"SHORT",[1]DB!$N:$N,"SE",[1]DB!$M:$M,$C15)+SUMIFS([1]DB!CC:CC,[1]DB!$W:$W,"Trading",[1]DB!$E:$E,"LONG",[1]DB!$N:$N,"S",[1]DB!$M:$M,$C15)-SUMIFS([1]DB!CC:CC,[1]DB!$W:$W,"Trading",[1]DB!$E:$E,"SHORT",[1]DB!$N:$N,"S",[1]DB!$M:$M,$C15)+SUMIFS([1]DB!CC:CC,[1]DB!$W:$W,"Trading",[1]DB!$E:$E,"LONG",[1]DB!$N:$N,"NE",[1]DB!$M:$M,$C15)-SUMIFS([1]DB!CC:CC,[1]DB!$W:$W,"Trading",[1]DB!$E:$E,"SHORT",[1]DB!$N:$N,"NE",[1]DB!$M:$M,$C15)+SUMIFS([1]DB!CC:CC,[1]DB!$W:$W,"Trading",[1]DB!$E:$E,"LONG",[1]DB!$N:$N,"N",[1]DB!$M:$M,$C15)-SUMIFS([1]DB!CC:CC,[1]DB!$W:$W,"Trading",[1]DB!$E:$E,"SHORT",[1]DB!$N:$N,"N",[1]DB!$M:$M,$C15)</f>
        <v>0</v>
      </c>
      <c r="BO15" s="7">
        <f>+SUMIFS([1]DB!CD:CD,[1]DB!$W:$W,"Trading",[1]DB!$E:$E,"LONG",[1]DB!$N:$N,"SE",[1]DB!$M:$M,$C15)-SUMIFS([1]DB!CD:CD,[1]DB!$W:$W,"Trading",[1]DB!$E:$E,"SHORT",[1]DB!$N:$N,"SE",[1]DB!$M:$M,$C15)+SUMIFS([1]DB!CD:CD,[1]DB!$W:$W,"Trading",[1]DB!$E:$E,"LONG",[1]DB!$N:$N,"S",[1]DB!$M:$M,$C15)-SUMIFS([1]DB!CD:CD,[1]DB!$W:$W,"Trading",[1]DB!$E:$E,"SHORT",[1]DB!$N:$N,"S",[1]DB!$M:$M,$C15)+SUMIFS([1]DB!CD:CD,[1]DB!$W:$W,"Trading",[1]DB!$E:$E,"LONG",[1]DB!$N:$N,"NE",[1]DB!$M:$M,$C15)-SUMIFS([1]DB!CD:CD,[1]DB!$W:$W,"Trading",[1]DB!$E:$E,"SHORT",[1]DB!$N:$N,"NE",[1]DB!$M:$M,$C15)+SUMIFS([1]DB!CD:CD,[1]DB!$W:$W,"Trading",[1]DB!$E:$E,"LONG",[1]DB!$N:$N,"N",[1]DB!$M:$M,$C15)-SUMIFS([1]DB!CD:CD,[1]DB!$W:$W,"Trading",[1]DB!$E:$E,"SHORT",[1]DB!$N:$N,"N",[1]DB!$M:$M,$C15)</f>
        <v>0</v>
      </c>
      <c r="BP15" s="32">
        <f>+SUMIFS([1]DB!CE:CE,[1]DB!$W:$W,"Trading",[1]DB!$E:$E,"LONG",[1]DB!$N:$N,"SE",[1]DB!$M:$M,$C15)-SUMIFS([1]DB!CE:CE,[1]DB!$W:$W,"Trading",[1]DB!$E:$E,"SHORT",[1]DB!$N:$N,"SE",[1]DB!$M:$M,$C15)+SUMIFS([1]DB!CE:CE,[1]DB!$W:$W,"Trading",[1]DB!$E:$E,"LONG",[1]DB!$N:$N,"S",[1]DB!$M:$M,$C15)-SUMIFS([1]DB!CE:CE,[1]DB!$W:$W,"Trading",[1]DB!$E:$E,"SHORT",[1]DB!$N:$N,"S",[1]DB!$M:$M,$C15)+SUMIFS([1]DB!CE:CE,[1]DB!$W:$W,"Trading",[1]DB!$E:$E,"LONG",[1]DB!$N:$N,"NE",[1]DB!$M:$M,$C15)-SUMIFS([1]DB!CE:CE,[1]DB!$W:$W,"Trading",[1]DB!$E:$E,"SHORT",[1]DB!$N:$N,"NE",[1]DB!$M:$M,$C15)+SUMIFS([1]DB!CE:CE,[1]DB!$W:$W,"Trading",[1]DB!$E:$E,"LONG",[1]DB!$N:$N,"N",[1]DB!$M:$M,$C15)-SUMIFS([1]DB!CE:CE,[1]DB!$W:$W,"Trading",[1]DB!$E:$E,"SHORT",[1]DB!$N:$N,"N",[1]DB!$M:$M,$C15)</f>
        <v>0</v>
      </c>
    </row>
    <row r="16" spans="2:70" ht="15" hidden="1" customHeight="1" outlineLevel="1" x14ac:dyDescent="0.25">
      <c r="B16" s="13" t="s">
        <v>11</v>
      </c>
      <c r="C16" s="110" t="s">
        <v>54</v>
      </c>
      <c r="D16" s="110" t="s">
        <v>60</v>
      </c>
      <c r="E16" s="25">
        <f>+SUMIFS([1]DB!X:X,[1]DB!$W:$W,"Trading",[1]DB!$E:$E,"LONG",[1]DB!$N:$N,"SE",[1]DB!$M:$M,$C16)-SUMIFS([1]DB!X:X,[1]DB!$W:$W,"Trading",[1]DB!$E:$E,"SHORT",[1]DB!$N:$N,"SE",[1]DB!$M:$M,$C16)+SUMIFS([1]DB!X:X,[1]DB!$W:$W,"Trading",[1]DB!$E:$E,"LONG",[1]DB!$N:$N,"S",[1]DB!$M:$M,$C16)-SUMIFS([1]DB!X:X,[1]DB!$W:$W,"Trading",[1]DB!$E:$E,"SHORT",[1]DB!$N:$N,"S",[1]DB!$M:$M,$C16)+SUMIFS([1]DB!X:X,[1]DB!$W:$W,"Trading",[1]DB!$E:$E,"LONG",[1]DB!$N:$N,"NE",[1]DB!$M:$M,$C16)-SUMIFS([1]DB!X:X,[1]DB!$W:$W,"Trading",[1]DB!$E:$E,"SHORT",[1]DB!$N:$N,"NE",[1]DB!$M:$M,$C16)+SUMIFS([1]DB!X:X,[1]DB!$W:$W,"Trading",[1]DB!$E:$E,"LONG",[1]DB!$N:$N,"N",[1]DB!$M:$M,$C16)-SUMIFS([1]DB!X:X,[1]DB!$W:$W,"Trading",[1]DB!$E:$E,"SHORT",[1]DB!$N:$N,"N",[1]DB!$M:$M,$C16)</f>
        <v>0</v>
      </c>
      <c r="F16" s="25">
        <f>+SUMIFS([1]DB!Y:Y,[1]DB!$W:$W,"Trading",[1]DB!$E:$E,"LONG",[1]DB!$N:$N,"SE",[1]DB!$M:$M,$C16)-SUMIFS([1]DB!Y:Y,[1]DB!$W:$W,"Trading",[1]DB!$E:$E,"SHORT",[1]DB!$N:$N,"SE",[1]DB!$M:$M,$C16)+SUMIFS([1]DB!Y:Y,[1]DB!$W:$W,"Trading",[1]DB!$E:$E,"LONG",[1]DB!$N:$N,"S",[1]DB!$M:$M,$C16)-SUMIFS([1]DB!Y:Y,[1]DB!$W:$W,"Trading",[1]DB!$E:$E,"SHORT",[1]DB!$N:$N,"S",[1]DB!$M:$M,$C16)+SUMIFS([1]DB!Y:Y,[1]DB!$W:$W,"Trading",[1]DB!$E:$E,"LONG",[1]DB!$N:$N,"NE",[1]DB!$M:$M,$C16)-SUMIFS([1]DB!Y:Y,[1]DB!$W:$W,"Trading",[1]DB!$E:$E,"SHORT",[1]DB!$N:$N,"NE",[1]DB!$M:$M,$C16)+SUMIFS([1]DB!Y:Y,[1]DB!$W:$W,"Trading",[1]DB!$E:$E,"LONG",[1]DB!$N:$N,"N",[1]DB!$M:$M,$C16)-SUMIFS([1]DB!Y:Y,[1]DB!$W:$W,"Trading",[1]DB!$E:$E,"SHORT",[1]DB!$N:$N,"N",[1]DB!$M:$M,$C16)</f>
        <v>0</v>
      </c>
      <c r="G16" s="25">
        <f>+SUMIFS([1]DB!Z:Z,[1]DB!$W:$W,"Trading",[1]DB!$E:$E,"LONG",[1]DB!$N:$N,"SE",[1]DB!$M:$M,$C16)-SUMIFS([1]DB!Z:Z,[1]DB!$W:$W,"Trading",[1]DB!$E:$E,"SHORT",[1]DB!$N:$N,"SE",[1]DB!$M:$M,$C16)+SUMIFS([1]DB!Z:Z,[1]DB!$W:$W,"Trading",[1]DB!$E:$E,"LONG",[1]DB!$N:$N,"S",[1]DB!$M:$M,$C16)-SUMIFS([1]DB!Z:Z,[1]DB!$W:$W,"Trading",[1]DB!$E:$E,"SHORT",[1]DB!$N:$N,"S",[1]DB!$M:$M,$C16)+SUMIFS([1]DB!Z:Z,[1]DB!$W:$W,"Trading",[1]DB!$E:$E,"LONG",[1]DB!$N:$N,"NE",[1]DB!$M:$M,$C16)-SUMIFS([1]DB!Z:Z,[1]DB!$W:$W,"Trading",[1]DB!$E:$E,"SHORT",[1]DB!$N:$N,"NE",[1]DB!$M:$M,$C16)+SUMIFS([1]DB!Z:Z,[1]DB!$W:$W,"Trading",[1]DB!$E:$E,"LONG",[1]DB!$N:$N,"N",[1]DB!$M:$M,$C16)-SUMIFS([1]DB!Z:Z,[1]DB!$W:$W,"Trading",[1]DB!$E:$E,"SHORT",[1]DB!$N:$N,"N",[1]DB!$M:$M,$C16)</f>
        <v>0</v>
      </c>
      <c r="H16" s="25">
        <f>+SUMIFS([1]DB!AA:AA,[1]DB!$W:$W,"Trading",[1]DB!$E:$E,"LONG",[1]DB!$N:$N,"SE",[1]DB!$M:$M,$C16)-SUMIFS([1]DB!AA:AA,[1]DB!$W:$W,"Trading",[1]DB!$E:$E,"SHORT",[1]DB!$N:$N,"SE",[1]DB!$M:$M,$C16)+SUMIFS([1]DB!AA:AA,[1]DB!$W:$W,"Trading",[1]DB!$E:$E,"LONG",[1]DB!$N:$N,"S",[1]DB!$M:$M,$C16)-SUMIFS([1]DB!AA:AA,[1]DB!$W:$W,"Trading",[1]DB!$E:$E,"SHORT",[1]DB!$N:$N,"S",[1]DB!$M:$M,$C16)+SUMIFS([1]DB!AA:AA,[1]DB!$W:$W,"Trading",[1]DB!$E:$E,"LONG",[1]DB!$N:$N,"NE",[1]DB!$M:$M,$C16)-SUMIFS([1]DB!AA:AA,[1]DB!$W:$W,"Trading",[1]DB!$E:$E,"SHORT",[1]DB!$N:$N,"NE",[1]DB!$M:$M,$C16)+SUMIFS([1]DB!AA:AA,[1]DB!$W:$W,"Trading",[1]DB!$E:$E,"LONG",[1]DB!$N:$N,"N",[1]DB!$M:$M,$C16)-SUMIFS([1]DB!AA:AA,[1]DB!$W:$W,"Trading",[1]DB!$E:$E,"SHORT",[1]DB!$N:$N,"N",[1]DB!$M:$M,$C16)</f>
        <v>0</v>
      </c>
      <c r="I16" s="25">
        <f>+SUMIFS([1]DB!AB:AB,[1]DB!$W:$W,"Trading",[1]DB!$E:$E,"LONG",[1]DB!$N:$N,"SE",[1]DB!$M:$M,$C16)-SUMIFS([1]DB!AB:AB,[1]DB!$W:$W,"Trading",[1]DB!$E:$E,"SHORT",[1]DB!$N:$N,"SE",[1]DB!$M:$M,$C16)+SUMIFS([1]DB!AB:AB,[1]DB!$W:$W,"Trading",[1]DB!$E:$E,"LONG",[1]DB!$N:$N,"S",[1]DB!$M:$M,$C16)-SUMIFS([1]DB!AB:AB,[1]DB!$W:$W,"Trading",[1]DB!$E:$E,"SHORT",[1]DB!$N:$N,"S",[1]DB!$M:$M,$C16)+SUMIFS([1]DB!AB:AB,[1]DB!$W:$W,"Trading",[1]DB!$E:$E,"LONG",[1]DB!$N:$N,"NE",[1]DB!$M:$M,$C16)-SUMIFS([1]DB!AB:AB,[1]DB!$W:$W,"Trading",[1]DB!$E:$E,"SHORT",[1]DB!$N:$N,"NE",[1]DB!$M:$M,$C16)+SUMIFS([1]DB!AB:AB,[1]DB!$W:$W,"Trading",[1]DB!$E:$E,"LONG",[1]DB!$N:$N,"N",[1]DB!$M:$M,$C16)-SUMIFS([1]DB!AB:AB,[1]DB!$W:$W,"Trading",[1]DB!$E:$E,"SHORT",[1]DB!$N:$N,"N",[1]DB!$M:$M,$C16)</f>
        <v>0</v>
      </c>
      <c r="J16" s="25">
        <f>+SUMIFS([1]DB!AC:AC,[1]DB!$W:$W,"Trading",[1]DB!$E:$E,"LONG",[1]DB!$N:$N,"SE",[1]DB!$M:$M,$C16)-SUMIFS([1]DB!AC:AC,[1]DB!$W:$W,"Trading",[1]DB!$E:$E,"SHORT",[1]DB!$N:$N,"SE",[1]DB!$M:$M,$C16)+SUMIFS([1]DB!AC:AC,[1]DB!$W:$W,"Trading",[1]DB!$E:$E,"LONG",[1]DB!$N:$N,"S",[1]DB!$M:$M,$C16)-SUMIFS([1]DB!AC:AC,[1]DB!$W:$W,"Trading",[1]DB!$E:$E,"SHORT",[1]DB!$N:$N,"S",[1]DB!$M:$M,$C16)+SUMIFS([1]DB!AC:AC,[1]DB!$W:$W,"Trading",[1]DB!$E:$E,"LONG",[1]DB!$N:$N,"NE",[1]DB!$M:$M,$C16)-SUMIFS([1]DB!AC:AC,[1]DB!$W:$W,"Trading",[1]DB!$E:$E,"SHORT",[1]DB!$N:$N,"NE",[1]DB!$M:$M,$C16)+SUMIFS([1]DB!AC:AC,[1]DB!$W:$W,"Trading",[1]DB!$E:$E,"LONG",[1]DB!$N:$N,"N",[1]DB!$M:$M,$C16)-SUMIFS([1]DB!AC:AC,[1]DB!$W:$W,"Trading",[1]DB!$E:$E,"SHORT",[1]DB!$N:$N,"N",[1]DB!$M:$M,$C16)</f>
        <v>0</v>
      </c>
      <c r="K16" s="25">
        <f>+SUMIFS([1]DB!AD:AD,[1]DB!$W:$W,"Trading",[1]DB!$E:$E,"LONG",[1]DB!$N:$N,"SE",[1]DB!$M:$M,$C16)-SUMIFS([1]DB!AD:AD,[1]DB!$W:$W,"Trading",[1]DB!$E:$E,"SHORT",[1]DB!$N:$N,"SE",[1]DB!$M:$M,$C16)+SUMIFS([1]DB!AD:AD,[1]DB!$W:$W,"Trading",[1]DB!$E:$E,"LONG",[1]DB!$N:$N,"S",[1]DB!$M:$M,$C16)-SUMIFS([1]DB!AD:AD,[1]DB!$W:$W,"Trading",[1]DB!$E:$E,"SHORT",[1]DB!$N:$N,"S",[1]DB!$M:$M,$C16)+SUMIFS([1]DB!AD:AD,[1]DB!$W:$W,"Trading",[1]DB!$E:$E,"LONG",[1]DB!$N:$N,"NE",[1]DB!$M:$M,$C16)-SUMIFS([1]DB!AD:AD,[1]DB!$W:$W,"Trading",[1]DB!$E:$E,"SHORT",[1]DB!$N:$N,"NE",[1]DB!$M:$M,$C16)+SUMIFS([1]DB!AD:AD,[1]DB!$W:$W,"Trading",[1]DB!$E:$E,"LONG",[1]DB!$N:$N,"N",[1]DB!$M:$M,$C16)-SUMIFS([1]DB!AD:AD,[1]DB!$W:$W,"Trading",[1]DB!$E:$E,"SHORT",[1]DB!$N:$N,"N",[1]DB!$M:$M,$C16)</f>
        <v>0</v>
      </c>
      <c r="L16" s="25">
        <f>+SUMIFS([1]DB!AE:AE,[1]DB!$W:$W,"Trading",[1]DB!$E:$E,"LONG",[1]DB!$N:$N,"SE",[1]DB!$M:$M,$C16)-SUMIFS([1]DB!AE:AE,[1]DB!$W:$W,"Trading",[1]DB!$E:$E,"SHORT",[1]DB!$N:$N,"SE",[1]DB!$M:$M,$C16)+SUMIFS([1]DB!AE:AE,[1]DB!$W:$W,"Trading",[1]DB!$E:$E,"LONG",[1]DB!$N:$N,"S",[1]DB!$M:$M,$C16)-SUMIFS([1]DB!AE:AE,[1]DB!$W:$W,"Trading",[1]DB!$E:$E,"SHORT",[1]DB!$N:$N,"S",[1]DB!$M:$M,$C16)+SUMIFS([1]DB!AE:AE,[1]DB!$W:$W,"Trading",[1]DB!$E:$E,"LONG",[1]DB!$N:$N,"NE",[1]DB!$M:$M,$C16)-SUMIFS([1]DB!AE:AE,[1]DB!$W:$W,"Trading",[1]DB!$E:$E,"SHORT",[1]DB!$N:$N,"NE",[1]DB!$M:$M,$C16)+SUMIFS([1]DB!AE:AE,[1]DB!$W:$W,"Trading",[1]DB!$E:$E,"LONG",[1]DB!$N:$N,"N",[1]DB!$M:$M,$C16)-SUMIFS([1]DB!AE:AE,[1]DB!$W:$W,"Trading",[1]DB!$E:$E,"SHORT",[1]DB!$N:$N,"N",[1]DB!$M:$M,$C16)</f>
        <v>0</v>
      </c>
      <c r="M16" s="25">
        <f>+SUMIFS([1]DB!AF:AF,[1]DB!$W:$W,"Trading",[1]DB!$E:$E,"LONG",[1]DB!$N:$N,"SE",[1]DB!$M:$M,$C16)-SUMIFS([1]DB!AF:AF,[1]DB!$W:$W,"Trading",[1]DB!$E:$E,"SHORT",[1]DB!$N:$N,"SE",[1]DB!$M:$M,$C16)+SUMIFS([1]DB!AF:AF,[1]DB!$W:$W,"Trading",[1]DB!$E:$E,"LONG",[1]DB!$N:$N,"S",[1]DB!$M:$M,$C16)-SUMIFS([1]DB!AF:AF,[1]DB!$W:$W,"Trading",[1]DB!$E:$E,"SHORT",[1]DB!$N:$N,"S",[1]DB!$M:$M,$C16)+SUMIFS([1]DB!AF:AF,[1]DB!$W:$W,"Trading",[1]DB!$E:$E,"LONG",[1]DB!$N:$N,"NE",[1]DB!$M:$M,$C16)-SUMIFS([1]DB!AF:AF,[1]DB!$W:$W,"Trading",[1]DB!$E:$E,"SHORT",[1]DB!$N:$N,"NE",[1]DB!$M:$M,$C16)+SUMIFS([1]DB!AF:AF,[1]DB!$W:$W,"Trading",[1]DB!$E:$E,"LONG",[1]DB!$N:$N,"N",[1]DB!$M:$M,$C16)-SUMIFS([1]DB!AF:AF,[1]DB!$W:$W,"Trading",[1]DB!$E:$E,"SHORT",[1]DB!$N:$N,"N",[1]DB!$M:$M,$C16)</f>
        <v>0</v>
      </c>
      <c r="N16" s="25">
        <f>+SUMIFS([1]DB!AG:AG,[1]DB!$W:$W,"Trading",[1]DB!$E:$E,"LONG",[1]DB!$N:$N,"SE",[1]DB!$M:$M,$C16)-SUMIFS([1]DB!AG:AG,[1]DB!$W:$W,"Trading",[1]DB!$E:$E,"SHORT",[1]DB!$N:$N,"SE",[1]DB!$M:$M,$C16)+SUMIFS([1]DB!AG:AG,[1]DB!$W:$W,"Trading",[1]DB!$E:$E,"LONG",[1]DB!$N:$N,"S",[1]DB!$M:$M,$C16)-SUMIFS([1]DB!AG:AG,[1]DB!$W:$W,"Trading",[1]DB!$E:$E,"SHORT",[1]DB!$N:$N,"S",[1]DB!$M:$M,$C16)+SUMIFS([1]DB!AG:AG,[1]DB!$W:$W,"Trading",[1]DB!$E:$E,"LONG",[1]DB!$N:$N,"NE",[1]DB!$M:$M,$C16)-SUMIFS([1]DB!AG:AG,[1]DB!$W:$W,"Trading",[1]DB!$E:$E,"SHORT",[1]DB!$N:$N,"NE",[1]DB!$M:$M,$C16)+SUMIFS([1]DB!AG:AG,[1]DB!$W:$W,"Trading",[1]DB!$E:$E,"LONG",[1]DB!$N:$N,"N",[1]DB!$M:$M,$C16)-SUMIFS([1]DB!AG:AG,[1]DB!$W:$W,"Trading",[1]DB!$E:$E,"SHORT",[1]DB!$N:$N,"N",[1]DB!$M:$M,$C16)</f>
        <v>0</v>
      </c>
      <c r="O16" s="25">
        <f>+SUMIFS([1]DB!AH:AH,[1]DB!$W:$W,"Trading",[1]DB!$E:$E,"LONG",[1]DB!$N:$N,"SE",[1]DB!$M:$M,$C16)-SUMIFS([1]DB!AH:AH,[1]DB!$W:$W,"Trading",[1]DB!$E:$E,"SHORT",[1]DB!$N:$N,"SE",[1]DB!$M:$M,$C16)+SUMIFS([1]DB!AH:AH,[1]DB!$W:$W,"Trading",[1]DB!$E:$E,"LONG",[1]DB!$N:$N,"S",[1]DB!$M:$M,$C16)-SUMIFS([1]DB!AH:AH,[1]DB!$W:$W,"Trading",[1]DB!$E:$E,"SHORT",[1]DB!$N:$N,"S",[1]DB!$M:$M,$C16)+SUMIFS([1]DB!AH:AH,[1]DB!$W:$W,"Trading",[1]DB!$E:$E,"LONG",[1]DB!$N:$N,"NE",[1]DB!$M:$M,$C16)-SUMIFS([1]DB!AH:AH,[1]DB!$W:$W,"Trading",[1]DB!$E:$E,"SHORT",[1]DB!$N:$N,"NE",[1]DB!$M:$M,$C16)+SUMIFS([1]DB!AH:AH,[1]DB!$W:$W,"Trading",[1]DB!$E:$E,"LONG",[1]DB!$N:$N,"N",[1]DB!$M:$M,$C16)-SUMIFS([1]DB!AH:AH,[1]DB!$W:$W,"Trading",[1]DB!$E:$E,"SHORT",[1]DB!$N:$N,"N",[1]DB!$M:$M,$C16)</f>
        <v>0</v>
      </c>
      <c r="P16" s="55">
        <f>+SUMIFS([1]DB!AI:AI,[1]DB!$W:$W,"Trading",[1]DB!$E:$E,"LONG",[1]DB!$N:$N,"SE",[1]DB!$M:$M,$C16)-SUMIFS([1]DB!AI:AI,[1]DB!$W:$W,"Trading",[1]DB!$E:$E,"SHORT",[1]DB!$N:$N,"SE",[1]DB!$M:$M,$C16)+SUMIFS([1]DB!AI:AI,[1]DB!$W:$W,"Trading",[1]DB!$E:$E,"LONG",[1]DB!$N:$N,"S",[1]DB!$M:$M,$C16)-SUMIFS([1]DB!AI:AI,[1]DB!$W:$W,"Trading",[1]DB!$E:$E,"SHORT",[1]DB!$N:$N,"S",[1]DB!$M:$M,$C16)+SUMIFS([1]DB!AI:AI,[1]DB!$W:$W,"Trading",[1]DB!$E:$E,"LONG",[1]DB!$N:$N,"NE",[1]DB!$M:$M,$C16)-SUMIFS([1]DB!AI:AI,[1]DB!$W:$W,"Trading",[1]DB!$E:$E,"SHORT",[1]DB!$N:$N,"NE",[1]DB!$M:$M,$C16)+SUMIFS([1]DB!AI:AI,[1]DB!$W:$W,"Trading",[1]DB!$E:$E,"LONG",[1]DB!$N:$N,"N",[1]DB!$M:$M,$C16)-SUMIFS([1]DB!AI:AI,[1]DB!$W:$W,"Trading",[1]DB!$E:$E,"SHORT",[1]DB!$N:$N,"N",[1]DB!$M:$M,$C16)</f>
        <v>0</v>
      </c>
      <c r="Q16" s="76">
        <f t="shared" si="4"/>
        <v>0</v>
      </c>
      <c r="R16" s="76">
        <f t="shared" si="8"/>
        <v>0</v>
      </c>
      <c r="S16" s="76">
        <f t="shared" si="9"/>
        <v>0</v>
      </c>
      <c r="T16" s="56">
        <f t="shared" si="10"/>
        <v>0</v>
      </c>
      <c r="U16" s="25">
        <f>+SUMIFS([1]DB!AJ:AJ,[1]DB!$W:$W,"Trading",[1]DB!$E:$E,"LONG",[1]DB!$N:$N,"SE",[1]DB!$M:$M,$C16)-SUMIFS([1]DB!AJ:AJ,[1]DB!$W:$W,"Trading",[1]DB!$E:$E,"SHORT",[1]DB!$N:$N,"SE",[1]DB!$M:$M,$C16)+SUMIFS([1]DB!AJ:AJ,[1]DB!$W:$W,"Trading",[1]DB!$E:$E,"LONG",[1]DB!$N:$N,"S",[1]DB!$M:$M,$C16)-SUMIFS([1]DB!AJ:AJ,[1]DB!$W:$W,"Trading",[1]DB!$E:$E,"SHORT",[1]DB!$N:$N,"S",[1]DB!$M:$M,$C16)+SUMIFS([1]DB!AJ:AJ,[1]DB!$W:$W,"Trading",[1]DB!$E:$E,"LONG",[1]DB!$N:$N,"NE",[1]DB!$M:$M,$C16)-SUMIFS([1]DB!AJ:AJ,[1]DB!$W:$W,"Trading",[1]DB!$E:$E,"SHORT",[1]DB!$N:$N,"NE",[1]DB!$M:$M,$C16)+SUMIFS([1]DB!AJ:AJ,[1]DB!$W:$W,"Trading",[1]DB!$E:$E,"LONG",[1]DB!$N:$N,"N",[1]DB!$M:$M,$C16)-SUMIFS([1]DB!AJ:AJ,[1]DB!$W:$W,"Trading",[1]DB!$E:$E,"SHORT",[1]DB!$N:$N,"N",[1]DB!$M:$M,$C16)</f>
        <v>0</v>
      </c>
      <c r="V16" s="25">
        <f>+SUMIFS([1]DB!AK:AK,[1]DB!$W:$W,"Trading",[1]DB!$E:$E,"LONG",[1]DB!$N:$N,"SE",[1]DB!$M:$M,$C16)-SUMIFS([1]DB!AK:AK,[1]DB!$W:$W,"Trading",[1]DB!$E:$E,"SHORT",[1]DB!$N:$N,"SE",[1]DB!$M:$M,$C16)+SUMIFS([1]DB!AK:AK,[1]DB!$W:$W,"Trading",[1]DB!$E:$E,"LONG",[1]DB!$N:$N,"S",[1]DB!$M:$M,$C16)-SUMIFS([1]DB!AK:AK,[1]DB!$W:$W,"Trading",[1]DB!$E:$E,"SHORT",[1]DB!$N:$N,"S",[1]DB!$M:$M,$C16)+SUMIFS([1]DB!AK:AK,[1]DB!$W:$W,"Trading",[1]DB!$E:$E,"LONG",[1]DB!$N:$N,"NE",[1]DB!$M:$M,$C16)-SUMIFS([1]DB!AK:AK,[1]DB!$W:$W,"Trading",[1]DB!$E:$E,"SHORT",[1]DB!$N:$N,"NE",[1]DB!$M:$M,$C16)+SUMIFS([1]DB!AK:AK,[1]DB!$W:$W,"Trading",[1]DB!$E:$E,"LONG",[1]DB!$N:$N,"N",[1]DB!$M:$M,$C16)-SUMIFS([1]DB!AK:AK,[1]DB!$W:$W,"Trading",[1]DB!$E:$E,"SHORT",[1]DB!$N:$N,"N",[1]DB!$M:$M,$C16)</f>
        <v>0</v>
      </c>
      <c r="W16" s="25">
        <f>+SUMIFS([1]DB!AL:AL,[1]DB!$W:$W,"Trading",[1]DB!$E:$E,"LONG",[1]DB!$N:$N,"SE",[1]DB!$M:$M,$C16)-SUMIFS([1]DB!AL:AL,[1]DB!$W:$W,"Trading",[1]DB!$E:$E,"SHORT",[1]DB!$N:$N,"SE",[1]DB!$M:$M,$C16)+SUMIFS([1]DB!AL:AL,[1]DB!$W:$W,"Trading",[1]DB!$E:$E,"LONG",[1]DB!$N:$N,"S",[1]DB!$M:$M,$C16)-SUMIFS([1]DB!AL:AL,[1]DB!$W:$W,"Trading",[1]DB!$E:$E,"SHORT",[1]DB!$N:$N,"S",[1]DB!$M:$M,$C16)+SUMIFS([1]DB!AL:AL,[1]DB!$W:$W,"Trading",[1]DB!$E:$E,"LONG",[1]DB!$N:$N,"NE",[1]DB!$M:$M,$C16)-SUMIFS([1]DB!AL:AL,[1]DB!$W:$W,"Trading",[1]DB!$E:$E,"SHORT",[1]DB!$N:$N,"NE",[1]DB!$M:$M,$C16)+SUMIFS([1]DB!AL:AL,[1]DB!$W:$W,"Trading",[1]DB!$E:$E,"LONG",[1]DB!$N:$N,"N",[1]DB!$M:$M,$C16)-SUMIFS([1]DB!AL:AL,[1]DB!$W:$W,"Trading",[1]DB!$E:$E,"SHORT",[1]DB!$N:$N,"N",[1]DB!$M:$M,$C16)</f>
        <v>0</v>
      </c>
      <c r="X16" s="25">
        <f>+SUMIFS([1]DB!AM:AM,[1]DB!$W:$W,"Trading",[1]DB!$E:$E,"LONG",[1]DB!$N:$N,"SE",[1]DB!$M:$M,$C16)-SUMIFS([1]DB!AM:AM,[1]DB!$W:$W,"Trading",[1]DB!$E:$E,"SHORT",[1]DB!$N:$N,"SE",[1]DB!$M:$M,$C16)+SUMIFS([1]DB!AM:AM,[1]DB!$W:$W,"Trading",[1]DB!$E:$E,"LONG",[1]DB!$N:$N,"S",[1]DB!$M:$M,$C16)-SUMIFS([1]DB!AM:AM,[1]DB!$W:$W,"Trading",[1]DB!$E:$E,"SHORT",[1]DB!$N:$N,"S",[1]DB!$M:$M,$C16)+SUMIFS([1]DB!AM:AM,[1]DB!$W:$W,"Trading",[1]DB!$E:$E,"LONG",[1]DB!$N:$N,"NE",[1]DB!$M:$M,$C16)-SUMIFS([1]DB!AM:AM,[1]DB!$W:$W,"Trading",[1]DB!$E:$E,"SHORT",[1]DB!$N:$N,"NE",[1]DB!$M:$M,$C16)+SUMIFS([1]DB!AM:AM,[1]DB!$W:$W,"Trading",[1]DB!$E:$E,"LONG",[1]DB!$N:$N,"N",[1]DB!$M:$M,$C16)-SUMIFS([1]DB!AM:AM,[1]DB!$W:$W,"Trading",[1]DB!$E:$E,"SHORT",[1]DB!$N:$N,"N",[1]DB!$M:$M,$C16)</f>
        <v>0</v>
      </c>
      <c r="Y16" s="25">
        <f>+SUMIFS([1]DB!AN:AN,[1]DB!$W:$W,"Trading",[1]DB!$E:$E,"LONG",[1]DB!$N:$N,"SE",[1]DB!$M:$M,$C16)-SUMIFS([1]DB!AN:AN,[1]DB!$W:$W,"Trading",[1]DB!$E:$E,"SHORT",[1]DB!$N:$N,"SE",[1]DB!$M:$M,$C16)+SUMIFS([1]DB!AN:AN,[1]DB!$W:$W,"Trading",[1]DB!$E:$E,"LONG",[1]DB!$N:$N,"S",[1]DB!$M:$M,$C16)-SUMIFS([1]DB!AN:AN,[1]DB!$W:$W,"Trading",[1]DB!$E:$E,"SHORT",[1]DB!$N:$N,"S",[1]DB!$M:$M,$C16)+SUMIFS([1]DB!AN:AN,[1]DB!$W:$W,"Trading",[1]DB!$E:$E,"LONG",[1]DB!$N:$N,"NE",[1]DB!$M:$M,$C16)-SUMIFS([1]DB!AN:AN,[1]DB!$W:$W,"Trading",[1]DB!$E:$E,"SHORT",[1]DB!$N:$N,"NE",[1]DB!$M:$M,$C16)+SUMIFS([1]DB!AN:AN,[1]DB!$W:$W,"Trading",[1]DB!$E:$E,"LONG",[1]DB!$N:$N,"N",[1]DB!$M:$M,$C16)-SUMIFS([1]DB!AN:AN,[1]DB!$W:$W,"Trading",[1]DB!$E:$E,"SHORT",[1]DB!$N:$N,"N",[1]DB!$M:$M,$C16)</f>
        <v>0</v>
      </c>
      <c r="Z16" s="25">
        <f>+SUMIFS([1]DB!AO:AO,[1]DB!$W:$W,"Trading",[1]DB!$E:$E,"LONG",[1]DB!$N:$N,"SE",[1]DB!$M:$M,$C16)-SUMIFS([1]DB!AO:AO,[1]DB!$W:$W,"Trading",[1]DB!$E:$E,"SHORT",[1]DB!$N:$N,"SE",[1]DB!$M:$M,$C16)+SUMIFS([1]DB!AO:AO,[1]DB!$W:$W,"Trading",[1]DB!$E:$E,"LONG",[1]DB!$N:$N,"S",[1]DB!$M:$M,$C16)-SUMIFS([1]DB!AO:AO,[1]DB!$W:$W,"Trading",[1]DB!$E:$E,"SHORT",[1]DB!$N:$N,"S",[1]DB!$M:$M,$C16)+SUMIFS([1]DB!AO:AO,[1]DB!$W:$W,"Trading",[1]DB!$E:$E,"LONG",[1]DB!$N:$N,"NE",[1]DB!$M:$M,$C16)-SUMIFS([1]DB!AO:AO,[1]DB!$W:$W,"Trading",[1]DB!$E:$E,"SHORT",[1]DB!$N:$N,"NE",[1]DB!$M:$M,$C16)+SUMIFS([1]DB!AO:AO,[1]DB!$W:$W,"Trading",[1]DB!$E:$E,"LONG",[1]DB!$N:$N,"N",[1]DB!$M:$M,$C16)-SUMIFS([1]DB!AO:AO,[1]DB!$W:$W,"Trading",[1]DB!$E:$E,"SHORT",[1]DB!$N:$N,"N",[1]DB!$M:$M,$C16)</f>
        <v>0</v>
      </c>
      <c r="AA16" s="25">
        <f>+SUMIFS([1]DB!AP:AP,[1]DB!$W:$W,"Trading",[1]DB!$E:$E,"LONG",[1]DB!$N:$N,"SE",[1]DB!$M:$M,$C16)-SUMIFS([1]DB!AP:AP,[1]DB!$W:$W,"Trading",[1]DB!$E:$E,"SHORT",[1]DB!$N:$N,"SE",[1]DB!$M:$M,$C16)+SUMIFS([1]DB!AP:AP,[1]DB!$W:$W,"Trading",[1]DB!$E:$E,"LONG",[1]DB!$N:$N,"S",[1]DB!$M:$M,$C16)-SUMIFS([1]DB!AP:AP,[1]DB!$W:$W,"Trading",[1]DB!$E:$E,"SHORT",[1]DB!$N:$N,"S",[1]DB!$M:$M,$C16)+SUMIFS([1]DB!AP:AP,[1]DB!$W:$W,"Trading",[1]DB!$E:$E,"LONG",[1]DB!$N:$N,"NE",[1]DB!$M:$M,$C16)-SUMIFS([1]DB!AP:AP,[1]DB!$W:$W,"Trading",[1]DB!$E:$E,"SHORT",[1]DB!$N:$N,"NE",[1]DB!$M:$M,$C16)+SUMIFS([1]DB!AP:AP,[1]DB!$W:$W,"Trading",[1]DB!$E:$E,"LONG",[1]DB!$N:$N,"N",[1]DB!$M:$M,$C16)-SUMIFS([1]DB!AP:AP,[1]DB!$W:$W,"Trading",[1]DB!$E:$E,"SHORT",[1]DB!$N:$N,"N",[1]DB!$M:$M,$C16)</f>
        <v>0</v>
      </c>
      <c r="AB16" s="25">
        <f>+SUMIFS([1]DB!AQ:AQ,[1]DB!$W:$W,"Trading",[1]DB!$E:$E,"LONG",[1]DB!$N:$N,"SE",[1]DB!$M:$M,$C16)-SUMIFS([1]DB!AQ:AQ,[1]DB!$W:$W,"Trading",[1]DB!$E:$E,"SHORT",[1]DB!$N:$N,"SE",[1]DB!$M:$M,$C16)+SUMIFS([1]DB!AQ:AQ,[1]DB!$W:$W,"Trading",[1]DB!$E:$E,"LONG",[1]DB!$N:$N,"S",[1]DB!$M:$M,$C16)-SUMIFS([1]DB!AQ:AQ,[1]DB!$W:$W,"Trading",[1]DB!$E:$E,"SHORT",[1]DB!$N:$N,"S",[1]DB!$M:$M,$C16)+SUMIFS([1]DB!AQ:AQ,[1]DB!$W:$W,"Trading",[1]DB!$E:$E,"LONG",[1]DB!$N:$N,"NE",[1]DB!$M:$M,$C16)-SUMIFS([1]DB!AQ:AQ,[1]DB!$W:$W,"Trading",[1]DB!$E:$E,"SHORT",[1]DB!$N:$N,"NE",[1]DB!$M:$M,$C16)+SUMIFS([1]DB!AQ:AQ,[1]DB!$W:$W,"Trading",[1]DB!$E:$E,"LONG",[1]DB!$N:$N,"N",[1]DB!$M:$M,$C16)-SUMIFS([1]DB!AQ:AQ,[1]DB!$W:$W,"Trading",[1]DB!$E:$E,"SHORT",[1]DB!$N:$N,"N",[1]DB!$M:$M,$C16)</f>
        <v>0</v>
      </c>
      <c r="AC16" s="25">
        <f>+SUMIFS([1]DB!AR:AR,[1]DB!$W:$W,"Trading",[1]DB!$E:$E,"LONG",[1]DB!$N:$N,"SE",[1]DB!$M:$M,$C16)-SUMIFS([1]DB!AR:AR,[1]DB!$W:$W,"Trading",[1]DB!$E:$E,"SHORT",[1]DB!$N:$N,"SE",[1]DB!$M:$M,$C16)+SUMIFS([1]DB!AR:AR,[1]DB!$W:$W,"Trading",[1]DB!$E:$E,"LONG",[1]DB!$N:$N,"S",[1]DB!$M:$M,$C16)-SUMIFS([1]DB!AR:AR,[1]DB!$W:$W,"Trading",[1]DB!$E:$E,"SHORT",[1]DB!$N:$N,"S",[1]DB!$M:$M,$C16)+SUMIFS([1]DB!AR:AR,[1]DB!$W:$W,"Trading",[1]DB!$E:$E,"LONG",[1]DB!$N:$N,"NE",[1]DB!$M:$M,$C16)-SUMIFS([1]DB!AR:AR,[1]DB!$W:$W,"Trading",[1]DB!$E:$E,"SHORT",[1]DB!$N:$N,"NE",[1]DB!$M:$M,$C16)+SUMIFS([1]DB!AR:AR,[1]DB!$W:$W,"Trading",[1]DB!$E:$E,"LONG",[1]DB!$N:$N,"N",[1]DB!$M:$M,$C16)-SUMIFS([1]DB!AR:AR,[1]DB!$W:$W,"Trading",[1]DB!$E:$E,"SHORT",[1]DB!$N:$N,"N",[1]DB!$M:$M,$C16)</f>
        <v>0</v>
      </c>
      <c r="AD16" s="25">
        <f>+SUMIFS([1]DB!AS:AS,[1]DB!$W:$W,"Trading",[1]DB!$E:$E,"LONG",[1]DB!$N:$N,"SE",[1]DB!$M:$M,$C16)-SUMIFS([1]DB!AS:AS,[1]DB!$W:$W,"Trading",[1]DB!$E:$E,"SHORT",[1]DB!$N:$N,"SE",[1]DB!$M:$M,$C16)+SUMIFS([1]DB!AS:AS,[1]DB!$W:$W,"Trading",[1]DB!$E:$E,"LONG",[1]DB!$N:$N,"S",[1]DB!$M:$M,$C16)-SUMIFS([1]DB!AS:AS,[1]DB!$W:$W,"Trading",[1]DB!$E:$E,"SHORT",[1]DB!$N:$N,"S",[1]DB!$M:$M,$C16)+SUMIFS([1]DB!AS:AS,[1]DB!$W:$W,"Trading",[1]DB!$E:$E,"LONG",[1]DB!$N:$N,"NE",[1]DB!$M:$M,$C16)-SUMIFS([1]DB!AS:AS,[1]DB!$W:$W,"Trading",[1]DB!$E:$E,"SHORT",[1]DB!$N:$N,"NE",[1]DB!$M:$M,$C16)+SUMIFS([1]DB!AS:AS,[1]DB!$W:$W,"Trading",[1]DB!$E:$E,"LONG",[1]DB!$N:$N,"N",[1]DB!$M:$M,$C16)-SUMIFS([1]DB!AS:AS,[1]DB!$W:$W,"Trading",[1]DB!$E:$E,"SHORT",[1]DB!$N:$N,"N",[1]DB!$M:$M,$C16)</f>
        <v>0</v>
      </c>
      <c r="AE16" s="25">
        <f>+SUMIFS([1]DB!AT:AT,[1]DB!$W:$W,"Trading",[1]DB!$E:$E,"LONG",[1]DB!$N:$N,"SE",[1]DB!$M:$M,$C16)-SUMIFS([1]DB!AT:AT,[1]DB!$W:$W,"Trading",[1]DB!$E:$E,"SHORT",[1]DB!$N:$N,"SE",[1]DB!$M:$M,$C16)+SUMIFS([1]DB!AT:AT,[1]DB!$W:$W,"Trading",[1]DB!$E:$E,"LONG",[1]DB!$N:$N,"S",[1]DB!$M:$M,$C16)-SUMIFS([1]DB!AT:AT,[1]DB!$W:$W,"Trading",[1]DB!$E:$E,"SHORT",[1]DB!$N:$N,"S",[1]DB!$M:$M,$C16)+SUMIFS([1]DB!AT:AT,[1]DB!$W:$W,"Trading",[1]DB!$E:$E,"LONG",[1]DB!$N:$N,"NE",[1]DB!$M:$M,$C16)-SUMIFS([1]DB!AT:AT,[1]DB!$W:$W,"Trading",[1]DB!$E:$E,"SHORT",[1]DB!$N:$N,"NE",[1]DB!$M:$M,$C16)+SUMIFS([1]DB!AT:AT,[1]DB!$W:$W,"Trading",[1]DB!$E:$E,"LONG",[1]DB!$N:$N,"N",[1]DB!$M:$M,$C16)-SUMIFS([1]DB!AT:AT,[1]DB!$W:$W,"Trading",[1]DB!$E:$E,"SHORT",[1]DB!$N:$N,"N",[1]DB!$M:$M,$C16)</f>
        <v>0</v>
      </c>
      <c r="AF16" s="55">
        <f>+SUMIFS([1]DB!AU:AU,[1]DB!$W:$W,"Trading",[1]DB!$E:$E,"LONG",[1]DB!$N:$N,"SE",[1]DB!$M:$M,$C16)-SUMIFS([1]DB!AU:AU,[1]DB!$W:$W,"Trading",[1]DB!$E:$E,"SHORT",[1]DB!$N:$N,"SE",[1]DB!$M:$M,$C16)+SUMIFS([1]DB!AU:AU,[1]DB!$W:$W,"Trading",[1]DB!$E:$E,"LONG",[1]DB!$N:$N,"S",[1]DB!$M:$M,$C16)-SUMIFS([1]DB!AU:AU,[1]DB!$W:$W,"Trading",[1]DB!$E:$E,"SHORT",[1]DB!$N:$N,"S",[1]DB!$M:$M,$C16)+SUMIFS([1]DB!AU:AU,[1]DB!$W:$W,"Trading",[1]DB!$E:$E,"LONG",[1]DB!$N:$N,"NE",[1]DB!$M:$M,$C16)-SUMIFS([1]DB!AU:AU,[1]DB!$W:$W,"Trading",[1]DB!$E:$E,"SHORT",[1]DB!$N:$N,"NE",[1]DB!$M:$M,$C16)+SUMIFS([1]DB!AU:AU,[1]DB!$W:$W,"Trading",[1]DB!$E:$E,"LONG",[1]DB!$N:$N,"N",[1]DB!$M:$M,$C16)-SUMIFS([1]DB!AU:AU,[1]DB!$W:$W,"Trading",[1]DB!$E:$E,"SHORT",[1]DB!$N:$N,"N",[1]DB!$M:$M,$C16)</f>
        <v>0</v>
      </c>
      <c r="AG16" s="87">
        <f>+SUMIFS([1]DB!AV:AV,[1]DB!$W:$W,"Trading",[1]DB!$E:$E,"LONG",[1]DB!$N:$N,"SE",[1]DB!$M:$M,$C16)-SUMIFS([1]DB!AV:AV,[1]DB!$W:$W,"Trading",[1]DB!$E:$E,"SHORT",[1]DB!$N:$N,"SE",[1]DB!$M:$M,$C16)+SUMIFS([1]DB!AV:AV,[1]DB!$W:$W,"Trading",[1]DB!$E:$E,"LONG",[1]DB!$N:$N,"S",[1]DB!$M:$M,$C16)-SUMIFS([1]DB!AV:AV,[1]DB!$W:$W,"Trading",[1]DB!$E:$E,"SHORT",[1]DB!$N:$N,"S",[1]DB!$M:$M,$C16)+SUMIFS([1]DB!AV:AV,[1]DB!$W:$W,"Trading",[1]DB!$E:$E,"LONG",[1]DB!$N:$N,"NE",[1]DB!$M:$M,$C16)-SUMIFS([1]DB!AV:AV,[1]DB!$W:$W,"Trading",[1]DB!$E:$E,"SHORT",[1]DB!$N:$N,"NE",[1]DB!$M:$M,$C16)+SUMIFS([1]DB!AV:AV,[1]DB!$W:$W,"Trading",[1]DB!$E:$E,"LONG",[1]DB!$N:$N,"N",[1]DB!$M:$M,$C16)-SUMIFS([1]DB!AV:AV,[1]DB!$W:$W,"Trading",[1]DB!$E:$E,"SHORT",[1]DB!$N:$N,"N",[1]DB!$M:$M,$C16)</f>
        <v>0</v>
      </c>
      <c r="AH16" s="25">
        <f>+SUMIFS([1]DB!AW:AW,[1]DB!$W:$W,"Trading",[1]DB!$E:$E,"LONG",[1]DB!$N:$N,"SE",[1]DB!$M:$M,$C16)-SUMIFS([1]DB!AW:AW,[1]DB!$W:$W,"Trading",[1]DB!$E:$E,"SHORT",[1]DB!$N:$N,"SE",[1]DB!$M:$M,$C16)+SUMIFS([1]DB!AW:AW,[1]DB!$W:$W,"Trading",[1]DB!$E:$E,"LONG",[1]DB!$N:$N,"S",[1]DB!$M:$M,$C16)-SUMIFS([1]DB!AW:AW,[1]DB!$W:$W,"Trading",[1]DB!$E:$E,"SHORT",[1]DB!$N:$N,"S",[1]DB!$M:$M,$C16)+SUMIFS([1]DB!AW:AW,[1]DB!$W:$W,"Trading",[1]DB!$E:$E,"LONG",[1]DB!$N:$N,"NE",[1]DB!$M:$M,$C16)-SUMIFS([1]DB!AW:AW,[1]DB!$W:$W,"Trading",[1]DB!$E:$E,"SHORT",[1]DB!$N:$N,"NE",[1]DB!$M:$M,$C16)+SUMIFS([1]DB!AW:AW,[1]DB!$W:$W,"Trading",[1]DB!$E:$E,"LONG",[1]DB!$N:$N,"N",[1]DB!$M:$M,$C16)-SUMIFS([1]DB!AW:AW,[1]DB!$W:$W,"Trading",[1]DB!$E:$E,"SHORT",[1]DB!$N:$N,"N",[1]DB!$M:$M,$C16)</f>
        <v>0</v>
      </c>
      <c r="AI16" s="25">
        <f>+SUMIFS([1]DB!AX:AX,[1]DB!$W:$W,"Trading",[1]DB!$E:$E,"LONG",[1]DB!$N:$N,"SE",[1]DB!$M:$M,$C16)-SUMIFS([1]DB!AX:AX,[1]DB!$W:$W,"Trading",[1]DB!$E:$E,"SHORT",[1]DB!$N:$N,"SE",[1]DB!$M:$M,$C16)+SUMIFS([1]DB!AX:AX,[1]DB!$W:$W,"Trading",[1]DB!$E:$E,"LONG",[1]DB!$N:$N,"S",[1]DB!$M:$M,$C16)-SUMIFS([1]DB!AX:AX,[1]DB!$W:$W,"Trading",[1]DB!$E:$E,"SHORT",[1]DB!$N:$N,"S",[1]DB!$M:$M,$C16)+SUMIFS([1]DB!AX:AX,[1]DB!$W:$W,"Trading",[1]DB!$E:$E,"LONG",[1]DB!$N:$N,"NE",[1]DB!$M:$M,$C16)-SUMIFS([1]DB!AX:AX,[1]DB!$W:$W,"Trading",[1]DB!$E:$E,"SHORT",[1]DB!$N:$N,"NE",[1]DB!$M:$M,$C16)+SUMIFS([1]DB!AX:AX,[1]DB!$W:$W,"Trading",[1]DB!$E:$E,"LONG",[1]DB!$N:$N,"N",[1]DB!$M:$M,$C16)-SUMIFS([1]DB!AX:AX,[1]DB!$W:$W,"Trading",[1]DB!$E:$E,"SHORT",[1]DB!$N:$N,"N",[1]DB!$M:$M,$C16)</f>
        <v>0</v>
      </c>
      <c r="AJ16" s="25">
        <f>+SUMIFS([1]DB!AY:AY,[1]DB!$W:$W,"Trading",[1]DB!$E:$E,"LONG",[1]DB!$N:$N,"SE",[1]DB!$M:$M,$C16)-SUMIFS([1]DB!AY:AY,[1]DB!$W:$W,"Trading",[1]DB!$E:$E,"SHORT",[1]DB!$N:$N,"SE",[1]DB!$M:$M,$C16)+SUMIFS([1]DB!AY:AY,[1]DB!$W:$W,"Trading",[1]DB!$E:$E,"LONG",[1]DB!$N:$N,"S",[1]DB!$M:$M,$C16)-SUMIFS([1]DB!AY:AY,[1]DB!$W:$W,"Trading",[1]DB!$E:$E,"SHORT",[1]DB!$N:$N,"S",[1]DB!$M:$M,$C16)+SUMIFS([1]DB!AY:AY,[1]DB!$W:$W,"Trading",[1]DB!$E:$E,"LONG",[1]DB!$N:$N,"NE",[1]DB!$M:$M,$C16)-SUMIFS([1]DB!AY:AY,[1]DB!$W:$W,"Trading",[1]DB!$E:$E,"SHORT",[1]DB!$N:$N,"NE",[1]DB!$M:$M,$C16)+SUMIFS([1]DB!AY:AY,[1]DB!$W:$W,"Trading",[1]DB!$E:$E,"LONG",[1]DB!$N:$N,"N",[1]DB!$M:$M,$C16)-SUMIFS([1]DB!AY:AY,[1]DB!$W:$W,"Trading",[1]DB!$E:$E,"SHORT",[1]DB!$N:$N,"N",[1]DB!$M:$M,$C16)</f>
        <v>0</v>
      </c>
      <c r="AK16" s="25">
        <f>+SUMIFS([1]DB!AZ:AZ,[1]DB!$W:$W,"Trading",[1]DB!$E:$E,"LONG",[1]DB!$N:$N,"SE",[1]DB!$M:$M,$C16)-SUMIFS([1]DB!AZ:AZ,[1]DB!$W:$W,"Trading",[1]DB!$E:$E,"SHORT",[1]DB!$N:$N,"SE",[1]DB!$M:$M,$C16)+SUMIFS([1]DB!AZ:AZ,[1]DB!$W:$W,"Trading",[1]DB!$E:$E,"LONG",[1]DB!$N:$N,"S",[1]DB!$M:$M,$C16)-SUMIFS([1]DB!AZ:AZ,[1]DB!$W:$W,"Trading",[1]DB!$E:$E,"SHORT",[1]DB!$N:$N,"S",[1]DB!$M:$M,$C16)+SUMIFS([1]DB!AZ:AZ,[1]DB!$W:$W,"Trading",[1]DB!$E:$E,"LONG",[1]DB!$N:$N,"NE",[1]DB!$M:$M,$C16)-SUMIFS([1]DB!AZ:AZ,[1]DB!$W:$W,"Trading",[1]DB!$E:$E,"SHORT",[1]DB!$N:$N,"NE",[1]DB!$M:$M,$C16)+SUMIFS([1]DB!AZ:AZ,[1]DB!$W:$W,"Trading",[1]DB!$E:$E,"LONG",[1]DB!$N:$N,"N",[1]DB!$M:$M,$C16)-SUMIFS([1]DB!AZ:AZ,[1]DB!$W:$W,"Trading",[1]DB!$E:$E,"SHORT",[1]DB!$N:$N,"N",[1]DB!$M:$M,$C16)</f>
        <v>0</v>
      </c>
      <c r="AL16" s="25">
        <f>+SUMIFS([1]DB!BA:BA,[1]DB!$W:$W,"Trading",[1]DB!$E:$E,"LONG",[1]DB!$N:$N,"SE",[1]DB!$M:$M,$C16)-SUMIFS([1]DB!BA:BA,[1]DB!$W:$W,"Trading",[1]DB!$E:$E,"SHORT",[1]DB!$N:$N,"SE",[1]DB!$M:$M,$C16)+SUMIFS([1]DB!BA:BA,[1]DB!$W:$W,"Trading",[1]DB!$E:$E,"LONG",[1]DB!$N:$N,"S",[1]DB!$M:$M,$C16)-SUMIFS([1]DB!BA:BA,[1]DB!$W:$W,"Trading",[1]DB!$E:$E,"SHORT",[1]DB!$N:$N,"S",[1]DB!$M:$M,$C16)+SUMIFS([1]DB!BA:BA,[1]DB!$W:$W,"Trading",[1]DB!$E:$E,"LONG",[1]DB!$N:$N,"NE",[1]DB!$M:$M,$C16)-SUMIFS([1]DB!BA:BA,[1]DB!$W:$W,"Trading",[1]DB!$E:$E,"SHORT",[1]DB!$N:$N,"NE",[1]DB!$M:$M,$C16)+SUMIFS([1]DB!BA:BA,[1]DB!$W:$W,"Trading",[1]DB!$E:$E,"LONG",[1]DB!$N:$N,"N",[1]DB!$M:$M,$C16)-SUMIFS([1]DB!BA:BA,[1]DB!$W:$W,"Trading",[1]DB!$E:$E,"SHORT",[1]DB!$N:$N,"N",[1]DB!$M:$M,$C16)</f>
        <v>0</v>
      </c>
      <c r="AM16" s="25">
        <f>+SUMIFS([1]DB!BB:BB,[1]DB!$W:$W,"Trading",[1]DB!$E:$E,"LONG",[1]DB!$N:$N,"SE",[1]DB!$M:$M,$C16)-SUMIFS([1]DB!BB:BB,[1]DB!$W:$W,"Trading",[1]DB!$E:$E,"SHORT",[1]DB!$N:$N,"SE",[1]DB!$M:$M,$C16)+SUMIFS([1]DB!BB:BB,[1]DB!$W:$W,"Trading",[1]DB!$E:$E,"LONG",[1]DB!$N:$N,"S",[1]DB!$M:$M,$C16)-SUMIFS([1]DB!BB:BB,[1]DB!$W:$W,"Trading",[1]DB!$E:$E,"SHORT",[1]DB!$N:$N,"S",[1]DB!$M:$M,$C16)+SUMIFS([1]DB!BB:BB,[1]DB!$W:$W,"Trading",[1]DB!$E:$E,"LONG",[1]DB!$N:$N,"NE",[1]DB!$M:$M,$C16)-SUMIFS([1]DB!BB:BB,[1]DB!$W:$W,"Trading",[1]DB!$E:$E,"SHORT",[1]DB!$N:$N,"NE",[1]DB!$M:$M,$C16)+SUMIFS([1]DB!BB:BB,[1]DB!$W:$W,"Trading",[1]DB!$E:$E,"LONG",[1]DB!$N:$N,"N",[1]DB!$M:$M,$C16)-SUMIFS([1]DB!BB:BB,[1]DB!$W:$W,"Trading",[1]DB!$E:$E,"SHORT",[1]DB!$N:$N,"N",[1]DB!$M:$M,$C16)</f>
        <v>0</v>
      </c>
      <c r="AN16" s="25">
        <f>+SUMIFS([1]DB!BC:BC,[1]DB!$W:$W,"Trading",[1]DB!$E:$E,"LONG",[1]DB!$N:$N,"SE",[1]DB!$M:$M,$C16)-SUMIFS([1]DB!BC:BC,[1]DB!$W:$W,"Trading",[1]DB!$E:$E,"SHORT",[1]DB!$N:$N,"SE",[1]DB!$M:$M,$C16)+SUMIFS([1]DB!BC:BC,[1]DB!$W:$W,"Trading",[1]DB!$E:$E,"LONG",[1]DB!$N:$N,"S",[1]DB!$M:$M,$C16)-SUMIFS([1]DB!BC:BC,[1]DB!$W:$W,"Trading",[1]DB!$E:$E,"SHORT",[1]DB!$N:$N,"S",[1]DB!$M:$M,$C16)+SUMIFS([1]DB!BC:BC,[1]DB!$W:$W,"Trading",[1]DB!$E:$E,"LONG",[1]DB!$N:$N,"NE",[1]DB!$M:$M,$C16)-SUMIFS([1]DB!BC:BC,[1]DB!$W:$W,"Trading",[1]DB!$E:$E,"SHORT",[1]DB!$N:$N,"NE",[1]DB!$M:$M,$C16)+SUMIFS([1]DB!BC:BC,[1]DB!$W:$W,"Trading",[1]DB!$E:$E,"LONG",[1]DB!$N:$N,"N",[1]DB!$M:$M,$C16)-SUMIFS([1]DB!BC:BC,[1]DB!$W:$W,"Trading",[1]DB!$E:$E,"SHORT",[1]DB!$N:$N,"N",[1]DB!$M:$M,$C16)</f>
        <v>0</v>
      </c>
      <c r="AO16" s="25">
        <f>+SUMIFS([1]DB!BD:BD,[1]DB!$W:$W,"Trading",[1]DB!$E:$E,"LONG",[1]DB!$N:$N,"SE",[1]DB!$M:$M,$C16)-SUMIFS([1]DB!BD:BD,[1]DB!$W:$W,"Trading",[1]DB!$E:$E,"SHORT",[1]DB!$N:$N,"SE",[1]DB!$M:$M,$C16)+SUMIFS([1]DB!BD:BD,[1]DB!$W:$W,"Trading",[1]DB!$E:$E,"LONG",[1]DB!$N:$N,"S",[1]DB!$M:$M,$C16)-SUMIFS([1]DB!BD:BD,[1]DB!$W:$W,"Trading",[1]DB!$E:$E,"SHORT",[1]DB!$N:$N,"S",[1]DB!$M:$M,$C16)+SUMIFS([1]DB!BD:BD,[1]DB!$W:$W,"Trading",[1]DB!$E:$E,"LONG",[1]DB!$N:$N,"NE",[1]DB!$M:$M,$C16)-SUMIFS([1]DB!BD:BD,[1]DB!$W:$W,"Trading",[1]DB!$E:$E,"SHORT",[1]DB!$N:$N,"NE",[1]DB!$M:$M,$C16)+SUMIFS([1]DB!BD:BD,[1]DB!$W:$W,"Trading",[1]DB!$E:$E,"LONG",[1]DB!$N:$N,"N",[1]DB!$M:$M,$C16)-SUMIFS([1]DB!BD:BD,[1]DB!$W:$W,"Trading",[1]DB!$E:$E,"SHORT",[1]DB!$N:$N,"N",[1]DB!$M:$M,$C16)</f>
        <v>0</v>
      </c>
      <c r="AP16" s="25">
        <f>+SUMIFS([1]DB!BE:BE,[1]DB!$W:$W,"Trading",[1]DB!$E:$E,"LONG",[1]DB!$N:$N,"SE",[1]DB!$M:$M,$C16)-SUMIFS([1]DB!BE:BE,[1]DB!$W:$W,"Trading",[1]DB!$E:$E,"SHORT",[1]DB!$N:$N,"SE",[1]DB!$M:$M,$C16)+SUMIFS([1]DB!BE:BE,[1]DB!$W:$W,"Trading",[1]DB!$E:$E,"LONG",[1]DB!$N:$N,"S",[1]DB!$M:$M,$C16)-SUMIFS([1]DB!BE:BE,[1]DB!$W:$W,"Trading",[1]DB!$E:$E,"SHORT",[1]DB!$N:$N,"S",[1]DB!$M:$M,$C16)+SUMIFS([1]DB!BE:BE,[1]DB!$W:$W,"Trading",[1]DB!$E:$E,"LONG",[1]DB!$N:$N,"NE",[1]DB!$M:$M,$C16)-SUMIFS([1]DB!BE:BE,[1]DB!$W:$W,"Trading",[1]DB!$E:$E,"SHORT",[1]DB!$N:$N,"NE",[1]DB!$M:$M,$C16)+SUMIFS([1]DB!BE:BE,[1]DB!$W:$W,"Trading",[1]DB!$E:$E,"LONG",[1]DB!$N:$N,"N",[1]DB!$M:$M,$C16)-SUMIFS([1]DB!BE:BE,[1]DB!$W:$W,"Trading",[1]DB!$E:$E,"SHORT",[1]DB!$N:$N,"N",[1]DB!$M:$M,$C16)</f>
        <v>0</v>
      </c>
      <c r="AQ16" s="25">
        <f>+SUMIFS([1]DB!BF:BF,[1]DB!$W:$W,"Trading",[1]DB!$E:$E,"LONG",[1]DB!$N:$N,"SE",[1]DB!$M:$M,$C16)-SUMIFS([1]DB!BF:BF,[1]DB!$W:$W,"Trading",[1]DB!$E:$E,"SHORT",[1]DB!$N:$N,"SE",[1]DB!$M:$M,$C16)+SUMIFS([1]DB!BF:BF,[1]DB!$W:$W,"Trading",[1]DB!$E:$E,"LONG",[1]DB!$N:$N,"S",[1]DB!$M:$M,$C16)-SUMIFS([1]DB!BF:BF,[1]DB!$W:$W,"Trading",[1]DB!$E:$E,"SHORT",[1]DB!$N:$N,"S",[1]DB!$M:$M,$C16)+SUMIFS([1]DB!BF:BF,[1]DB!$W:$W,"Trading",[1]DB!$E:$E,"LONG",[1]DB!$N:$N,"NE",[1]DB!$M:$M,$C16)-SUMIFS([1]DB!BF:BF,[1]DB!$W:$W,"Trading",[1]DB!$E:$E,"SHORT",[1]DB!$N:$N,"NE",[1]DB!$M:$M,$C16)+SUMIFS([1]DB!BF:BF,[1]DB!$W:$W,"Trading",[1]DB!$E:$E,"LONG",[1]DB!$N:$N,"N",[1]DB!$M:$M,$C16)-SUMIFS([1]DB!BF:BF,[1]DB!$W:$W,"Trading",[1]DB!$E:$E,"SHORT",[1]DB!$N:$N,"N",[1]DB!$M:$M,$C16)</f>
        <v>0</v>
      </c>
      <c r="AR16" s="55">
        <f>+SUMIFS([1]DB!BG:BG,[1]DB!$W:$W,"Trading",[1]DB!$E:$E,"LONG",[1]DB!$N:$N,"SE",[1]DB!$M:$M,$C16)-SUMIFS([1]DB!BG:BG,[1]DB!$W:$W,"Trading",[1]DB!$E:$E,"SHORT",[1]DB!$N:$N,"SE",[1]DB!$M:$M,$C16)+SUMIFS([1]DB!BG:BG,[1]DB!$W:$W,"Trading",[1]DB!$E:$E,"LONG",[1]DB!$N:$N,"S",[1]DB!$M:$M,$C16)-SUMIFS([1]DB!BG:BG,[1]DB!$W:$W,"Trading",[1]DB!$E:$E,"SHORT",[1]DB!$N:$N,"S",[1]DB!$M:$M,$C16)+SUMIFS([1]DB!BG:BG,[1]DB!$W:$W,"Trading",[1]DB!$E:$E,"LONG",[1]DB!$N:$N,"NE",[1]DB!$M:$M,$C16)-SUMIFS([1]DB!BG:BG,[1]DB!$W:$W,"Trading",[1]DB!$E:$E,"SHORT",[1]DB!$N:$N,"NE",[1]DB!$M:$M,$C16)+SUMIFS([1]DB!BG:BG,[1]DB!$W:$W,"Trading",[1]DB!$E:$E,"LONG",[1]DB!$N:$N,"N",[1]DB!$M:$M,$C16)-SUMIFS([1]DB!BG:BG,[1]DB!$W:$W,"Trading",[1]DB!$E:$E,"SHORT",[1]DB!$N:$N,"N",[1]DB!$M:$M,$C16)</f>
        <v>0</v>
      </c>
      <c r="AS16" s="87">
        <f>+SUMIFS([1]DB!BH:BH,[1]DB!$W:$W,"Trading",[1]DB!$E:$E,"LONG",[1]DB!$N:$N,"SE",[1]DB!$M:$M,$C16)-SUMIFS([1]DB!BH:BH,[1]DB!$W:$W,"Trading",[1]DB!$E:$E,"SHORT",[1]DB!$N:$N,"SE",[1]DB!$M:$M,$C16)+SUMIFS([1]DB!BH:BH,[1]DB!$W:$W,"Trading",[1]DB!$E:$E,"LONG",[1]DB!$N:$N,"S",[1]DB!$M:$M,$C16)-SUMIFS([1]DB!BH:BH,[1]DB!$W:$W,"Trading",[1]DB!$E:$E,"SHORT",[1]DB!$N:$N,"S",[1]DB!$M:$M,$C16)+SUMIFS([1]DB!BH:BH,[1]DB!$W:$W,"Trading",[1]DB!$E:$E,"LONG",[1]DB!$N:$N,"NE",[1]DB!$M:$M,$C16)-SUMIFS([1]DB!BH:BH,[1]DB!$W:$W,"Trading",[1]DB!$E:$E,"SHORT",[1]DB!$N:$N,"NE",[1]DB!$M:$M,$C16)+SUMIFS([1]DB!BH:BH,[1]DB!$W:$W,"Trading",[1]DB!$E:$E,"LONG",[1]DB!$N:$N,"N",[1]DB!$M:$M,$C16)-SUMIFS([1]DB!BH:BH,[1]DB!$W:$W,"Trading",[1]DB!$E:$E,"SHORT",[1]DB!$N:$N,"N",[1]DB!$M:$M,$C16)</f>
        <v>0</v>
      </c>
      <c r="AT16" s="25">
        <f>+SUMIFS([1]DB!BI:BI,[1]DB!$W:$W,"Trading",[1]DB!$E:$E,"LONG",[1]DB!$N:$N,"SE",[1]DB!$M:$M,$C16)-SUMIFS([1]DB!BI:BI,[1]DB!$W:$W,"Trading",[1]DB!$E:$E,"SHORT",[1]DB!$N:$N,"SE",[1]DB!$M:$M,$C16)+SUMIFS([1]DB!BI:BI,[1]DB!$W:$W,"Trading",[1]DB!$E:$E,"LONG",[1]DB!$N:$N,"S",[1]DB!$M:$M,$C16)-SUMIFS([1]DB!BI:BI,[1]DB!$W:$W,"Trading",[1]DB!$E:$E,"SHORT",[1]DB!$N:$N,"S",[1]DB!$M:$M,$C16)+SUMIFS([1]DB!BI:BI,[1]DB!$W:$W,"Trading",[1]DB!$E:$E,"LONG",[1]DB!$N:$N,"NE",[1]DB!$M:$M,$C16)-SUMIFS([1]DB!BI:BI,[1]DB!$W:$W,"Trading",[1]DB!$E:$E,"SHORT",[1]DB!$N:$N,"NE",[1]DB!$M:$M,$C16)+SUMIFS([1]DB!BI:BI,[1]DB!$W:$W,"Trading",[1]DB!$E:$E,"LONG",[1]DB!$N:$N,"N",[1]DB!$M:$M,$C16)-SUMIFS([1]DB!BI:BI,[1]DB!$W:$W,"Trading",[1]DB!$E:$E,"SHORT",[1]DB!$N:$N,"N",[1]DB!$M:$M,$C16)</f>
        <v>0</v>
      </c>
      <c r="AU16" s="25">
        <f>+SUMIFS([1]DB!BJ:BJ,[1]DB!$W:$W,"Trading",[1]DB!$E:$E,"LONG",[1]DB!$N:$N,"SE",[1]DB!$M:$M,$C16)-SUMIFS([1]DB!BJ:BJ,[1]DB!$W:$W,"Trading",[1]DB!$E:$E,"SHORT",[1]DB!$N:$N,"SE",[1]DB!$M:$M,$C16)+SUMIFS([1]DB!BJ:BJ,[1]DB!$W:$W,"Trading",[1]DB!$E:$E,"LONG",[1]DB!$N:$N,"S",[1]DB!$M:$M,$C16)-SUMIFS([1]DB!BJ:BJ,[1]DB!$W:$W,"Trading",[1]DB!$E:$E,"SHORT",[1]DB!$N:$N,"S",[1]DB!$M:$M,$C16)+SUMIFS([1]DB!BJ:BJ,[1]DB!$W:$W,"Trading",[1]DB!$E:$E,"LONG",[1]DB!$N:$N,"NE",[1]DB!$M:$M,$C16)-SUMIFS([1]DB!BJ:BJ,[1]DB!$W:$W,"Trading",[1]DB!$E:$E,"SHORT",[1]DB!$N:$N,"NE",[1]DB!$M:$M,$C16)+SUMIFS([1]DB!BJ:BJ,[1]DB!$W:$W,"Trading",[1]DB!$E:$E,"LONG",[1]DB!$N:$N,"N",[1]DB!$M:$M,$C16)-SUMIFS([1]DB!BJ:BJ,[1]DB!$W:$W,"Trading",[1]DB!$E:$E,"SHORT",[1]DB!$N:$N,"N",[1]DB!$M:$M,$C16)</f>
        <v>0</v>
      </c>
      <c r="AV16" s="25">
        <f>+SUMIFS([1]DB!BK:BK,[1]DB!$W:$W,"Trading",[1]DB!$E:$E,"LONG",[1]DB!$N:$N,"SE",[1]DB!$M:$M,$C16)-SUMIFS([1]DB!BK:BK,[1]DB!$W:$W,"Trading",[1]DB!$E:$E,"SHORT",[1]DB!$N:$N,"SE",[1]DB!$M:$M,$C16)+SUMIFS([1]DB!BK:BK,[1]DB!$W:$W,"Trading",[1]DB!$E:$E,"LONG",[1]DB!$N:$N,"S",[1]DB!$M:$M,$C16)-SUMIFS([1]DB!BK:BK,[1]DB!$W:$W,"Trading",[1]DB!$E:$E,"SHORT",[1]DB!$N:$N,"S",[1]DB!$M:$M,$C16)+SUMIFS([1]DB!BK:BK,[1]DB!$W:$W,"Trading",[1]DB!$E:$E,"LONG",[1]DB!$N:$N,"NE",[1]DB!$M:$M,$C16)-SUMIFS([1]DB!BK:BK,[1]DB!$W:$W,"Trading",[1]DB!$E:$E,"SHORT",[1]DB!$N:$N,"NE",[1]DB!$M:$M,$C16)+SUMIFS([1]DB!BK:BK,[1]DB!$W:$W,"Trading",[1]DB!$E:$E,"LONG",[1]DB!$N:$N,"N",[1]DB!$M:$M,$C16)-SUMIFS([1]DB!BK:BK,[1]DB!$W:$W,"Trading",[1]DB!$E:$E,"SHORT",[1]DB!$N:$N,"N",[1]DB!$M:$M,$C16)</f>
        <v>0</v>
      </c>
      <c r="AW16" s="25">
        <f>+SUMIFS([1]DB!BL:BL,[1]DB!$W:$W,"Trading",[1]DB!$E:$E,"LONG",[1]DB!$N:$N,"SE",[1]DB!$M:$M,$C16)-SUMIFS([1]DB!BL:BL,[1]DB!$W:$W,"Trading",[1]DB!$E:$E,"SHORT",[1]DB!$N:$N,"SE",[1]DB!$M:$M,$C16)+SUMIFS([1]DB!BL:BL,[1]DB!$W:$W,"Trading",[1]DB!$E:$E,"LONG",[1]DB!$N:$N,"S",[1]DB!$M:$M,$C16)-SUMIFS([1]DB!BL:BL,[1]DB!$W:$W,"Trading",[1]DB!$E:$E,"SHORT",[1]DB!$N:$N,"S",[1]DB!$M:$M,$C16)+SUMIFS([1]DB!BL:BL,[1]DB!$W:$W,"Trading",[1]DB!$E:$E,"LONG",[1]DB!$N:$N,"NE",[1]DB!$M:$M,$C16)-SUMIFS([1]DB!BL:BL,[1]DB!$W:$W,"Trading",[1]DB!$E:$E,"SHORT",[1]DB!$N:$N,"NE",[1]DB!$M:$M,$C16)+SUMIFS([1]DB!BL:BL,[1]DB!$W:$W,"Trading",[1]DB!$E:$E,"LONG",[1]DB!$N:$N,"N",[1]DB!$M:$M,$C16)-SUMIFS([1]DB!BL:BL,[1]DB!$W:$W,"Trading",[1]DB!$E:$E,"SHORT",[1]DB!$N:$N,"N",[1]DB!$M:$M,$C16)</f>
        <v>0</v>
      </c>
      <c r="AX16" s="25">
        <f>+SUMIFS([1]DB!BM:BM,[1]DB!$W:$W,"Trading",[1]DB!$E:$E,"LONG",[1]DB!$N:$N,"SE",[1]DB!$M:$M,$C16)-SUMIFS([1]DB!BM:BM,[1]DB!$W:$W,"Trading",[1]DB!$E:$E,"SHORT",[1]DB!$N:$N,"SE",[1]DB!$M:$M,$C16)+SUMIFS([1]DB!BM:BM,[1]DB!$W:$W,"Trading",[1]DB!$E:$E,"LONG",[1]DB!$N:$N,"S",[1]DB!$M:$M,$C16)-SUMIFS([1]DB!BM:BM,[1]DB!$W:$W,"Trading",[1]DB!$E:$E,"SHORT",[1]DB!$N:$N,"S",[1]DB!$M:$M,$C16)+SUMIFS([1]DB!BM:BM,[1]DB!$W:$W,"Trading",[1]DB!$E:$E,"LONG",[1]DB!$N:$N,"NE",[1]DB!$M:$M,$C16)-SUMIFS([1]DB!BM:BM,[1]DB!$W:$W,"Trading",[1]DB!$E:$E,"SHORT",[1]DB!$N:$N,"NE",[1]DB!$M:$M,$C16)+SUMIFS([1]DB!BM:BM,[1]DB!$W:$W,"Trading",[1]DB!$E:$E,"LONG",[1]DB!$N:$N,"N",[1]DB!$M:$M,$C16)-SUMIFS([1]DB!BM:BM,[1]DB!$W:$W,"Trading",[1]DB!$E:$E,"SHORT",[1]DB!$N:$N,"N",[1]DB!$M:$M,$C16)</f>
        <v>0</v>
      </c>
      <c r="AY16" s="25">
        <f>+SUMIFS([1]DB!BN:BN,[1]DB!$W:$W,"Trading",[1]DB!$E:$E,"LONG",[1]DB!$N:$N,"SE",[1]DB!$M:$M,$C16)-SUMIFS([1]DB!BN:BN,[1]DB!$W:$W,"Trading",[1]DB!$E:$E,"SHORT",[1]DB!$N:$N,"SE",[1]DB!$M:$M,$C16)+SUMIFS([1]DB!BN:BN,[1]DB!$W:$W,"Trading",[1]DB!$E:$E,"LONG",[1]DB!$N:$N,"S",[1]DB!$M:$M,$C16)-SUMIFS([1]DB!BN:BN,[1]DB!$W:$W,"Trading",[1]DB!$E:$E,"SHORT",[1]DB!$N:$N,"S",[1]DB!$M:$M,$C16)+SUMIFS([1]DB!BN:BN,[1]DB!$W:$W,"Trading",[1]DB!$E:$E,"LONG",[1]DB!$N:$N,"NE",[1]DB!$M:$M,$C16)-SUMIFS([1]DB!BN:BN,[1]DB!$W:$W,"Trading",[1]DB!$E:$E,"SHORT",[1]DB!$N:$N,"NE",[1]DB!$M:$M,$C16)+SUMIFS([1]DB!BN:BN,[1]DB!$W:$W,"Trading",[1]DB!$E:$E,"LONG",[1]DB!$N:$N,"N",[1]DB!$M:$M,$C16)-SUMIFS([1]DB!BN:BN,[1]DB!$W:$W,"Trading",[1]DB!$E:$E,"SHORT",[1]DB!$N:$N,"N",[1]DB!$M:$M,$C16)</f>
        <v>0</v>
      </c>
      <c r="AZ16" s="25">
        <f>+SUMIFS([1]DB!BO:BO,[1]DB!$W:$W,"Trading",[1]DB!$E:$E,"LONG",[1]DB!$N:$N,"SE",[1]DB!$M:$M,$C16)-SUMIFS([1]DB!BO:BO,[1]DB!$W:$W,"Trading",[1]DB!$E:$E,"SHORT",[1]DB!$N:$N,"SE",[1]DB!$M:$M,$C16)+SUMIFS([1]DB!BO:BO,[1]DB!$W:$W,"Trading",[1]DB!$E:$E,"LONG",[1]DB!$N:$N,"S",[1]DB!$M:$M,$C16)-SUMIFS([1]DB!BO:BO,[1]DB!$W:$W,"Trading",[1]DB!$E:$E,"SHORT",[1]DB!$N:$N,"S",[1]DB!$M:$M,$C16)+SUMIFS([1]DB!BO:BO,[1]DB!$W:$W,"Trading",[1]DB!$E:$E,"LONG",[1]DB!$N:$N,"NE",[1]DB!$M:$M,$C16)-SUMIFS([1]DB!BO:BO,[1]DB!$W:$W,"Trading",[1]DB!$E:$E,"SHORT",[1]DB!$N:$N,"NE",[1]DB!$M:$M,$C16)+SUMIFS([1]DB!BO:BO,[1]DB!$W:$W,"Trading",[1]DB!$E:$E,"LONG",[1]DB!$N:$N,"N",[1]DB!$M:$M,$C16)-SUMIFS([1]DB!BO:BO,[1]DB!$W:$W,"Trading",[1]DB!$E:$E,"SHORT",[1]DB!$N:$N,"N",[1]DB!$M:$M,$C16)</f>
        <v>0</v>
      </c>
      <c r="BA16" s="25">
        <f>+SUMIFS([1]DB!BP:BP,[1]DB!$W:$W,"Trading",[1]DB!$E:$E,"LONG",[1]DB!$N:$N,"SE",[1]DB!$M:$M,$C16)-SUMIFS([1]DB!BP:BP,[1]DB!$W:$W,"Trading",[1]DB!$E:$E,"SHORT",[1]DB!$N:$N,"SE",[1]DB!$M:$M,$C16)+SUMIFS([1]DB!BP:BP,[1]DB!$W:$W,"Trading",[1]DB!$E:$E,"LONG",[1]DB!$N:$N,"S",[1]DB!$M:$M,$C16)-SUMIFS([1]DB!BP:BP,[1]DB!$W:$W,"Trading",[1]DB!$E:$E,"SHORT",[1]DB!$N:$N,"S",[1]DB!$M:$M,$C16)+SUMIFS([1]DB!BP:BP,[1]DB!$W:$W,"Trading",[1]DB!$E:$E,"LONG",[1]DB!$N:$N,"NE",[1]DB!$M:$M,$C16)-SUMIFS([1]DB!BP:BP,[1]DB!$W:$W,"Trading",[1]DB!$E:$E,"SHORT",[1]DB!$N:$N,"NE",[1]DB!$M:$M,$C16)+SUMIFS([1]DB!BP:BP,[1]DB!$W:$W,"Trading",[1]DB!$E:$E,"LONG",[1]DB!$N:$N,"N",[1]DB!$M:$M,$C16)-SUMIFS([1]DB!BP:BP,[1]DB!$W:$W,"Trading",[1]DB!$E:$E,"SHORT",[1]DB!$N:$N,"N",[1]DB!$M:$M,$C16)</f>
        <v>0</v>
      </c>
      <c r="BB16" s="25">
        <f>+SUMIFS([1]DB!BQ:BQ,[1]DB!$W:$W,"Trading",[1]DB!$E:$E,"LONG",[1]DB!$N:$N,"SE",[1]DB!$M:$M,$C16)-SUMIFS([1]DB!BQ:BQ,[1]DB!$W:$W,"Trading",[1]DB!$E:$E,"SHORT",[1]DB!$N:$N,"SE",[1]DB!$M:$M,$C16)+SUMIFS([1]DB!BQ:BQ,[1]DB!$W:$W,"Trading",[1]DB!$E:$E,"LONG",[1]DB!$N:$N,"S",[1]DB!$M:$M,$C16)-SUMIFS([1]DB!BQ:BQ,[1]DB!$W:$W,"Trading",[1]DB!$E:$E,"SHORT",[1]DB!$N:$N,"S",[1]DB!$M:$M,$C16)+SUMIFS([1]DB!BQ:BQ,[1]DB!$W:$W,"Trading",[1]DB!$E:$E,"LONG",[1]DB!$N:$N,"NE",[1]DB!$M:$M,$C16)-SUMIFS([1]DB!BQ:BQ,[1]DB!$W:$W,"Trading",[1]DB!$E:$E,"SHORT",[1]DB!$N:$N,"NE",[1]DB!$M:$M,$C16)+SUMIFS([1]DB!BQ:BQ,[1]DB!$W:$W,"Trading",[1]DB!$E:$E,"LONG",[1]DB!$N:$N,"N",[1]DB!$M:$M,$C16)-SUMIFS([1]DB!BQ:BQ,[1]DB!$W:$W,"Trading",[1]DB!$E:$E,"SHORT",[1]DB!$N:$N,"N",[1]DB!$M:$M,$C16)</f>
        <v>0</v>
      </c>
      <c r="BC16" s="25">
        <f>+SUMIFS([1]DB!BR:BR,[1]DB!$W:$W,"Trading",[1]DB!$E:$E,"LONG",[1]DB!$N:$N,"SE",[1]DB!$M:$M,$C16)-SUMIFS([1]DB!BR:BR,[1]DB!$W:$W,"Trading",[1]DB!$E:$E,"SHORT",[1]DB!$N:$N,"SE",[1]DB!$M:$M,$C16)+SUMIFS([1]DB!BR:BR,[1]DB!$W:$W,"Trading",[1]DB!$E:$E,"LONG",[1]DB!$N:$N,"S",[1]DB!$M:$M,$C16)-SUMIFS([1]DB!BR:BR,[1]DB!$W:$W,"Trading",[1]DB!$E:$E,"SHORT",[1]DB!$N:$N,"S",[1]DB!$M:$M,$C16)+SUMIFS([1]DB!BR:BR,[1]DB!$W:$W,"Trading",[1]DB!$E:$E,"LONG",[1]DB!$N:$N,"NE",[1]DB!$M:$M,$C16)-SUMIFS([1]DB!BR:BR,[1]DB!$W:$W,"Trading",[1]DB!$E:$E,"SHORT",[1]DB!$N:$N,"NE",[1]DB!$M:$M,$C16)+SUMIFS([1]DB!BR:BR,[1]DB!$W:$W,"Trading",[1]DB!$E:$E,"LONG",[1]DB!$N:$N,"N",[1]DB!$M:$M,$C16)-SUMIFS([1]DB!BR:BR,[1]DB!$W:$W,"Trading",[1]DB!$E:$E,"SHORT",[1]DB!$N:$N,"N",[1]DB!$M:$M,$C16)</f>
        <v>0</v>
      </c>
      <c r="BD16" s="55">
        <f>+SUMIFS([1]DB!BS:BS,[1]DB!$W:$W,"Trading",[1]DB!$E:$E,"LONG",[1]DB!$N:$N,"SE",[1]DB!$M:$M,$C16)-SUMIFS([1]DB!BS:BS,[1]DB!$W:$W,"Trading",[1]DB!$E:$E,"SHORT",[1]DB!$N:$N,"SE",[1]DB!$M:$M,$C16)+SUMIFS([1]DB!BS:BS,[1]DB!$W:$W,"Trading",[1]DB!$E:$E,"LONG",[1]DB!$N:$N,"S",[1]DB!$M:$M,$C16)-SUMIFS([1]DB!BS:BS,[1]DB!$W:$W,"Trading",[1]DB!$E:$E,"SHORT",[1]DB!$N:$N,"S",[1]DB!$M:$M,$C16)+SUMIFS([1]DB!BS:BS,[1]DB!$W:$W,"Trading",[1]DB!$E:$E,"LONG",[1]DB!$N:$N,"NE",[1]DB!$M:$M,$C16)-SUMIFS([1]DB!BS:BS,[1]DB!$W:$W,"Trading",[1]DB!$E:$E,"SHORT",[1]DB!$N:$N,"NE",[1]DB!$M:$M,$C16)+SUMIFS([1]DB!BS:BS,[1]DB!$W:$W,"Trading",[1]DB!$E:$E,"LONG",[1]DB!$N:$N,"N",[1]DB!$M:$M,$C16)-SUMIFS([1]DB!BS:BS,[1]DB!$W:$W,"Trading",[1]DB!$E:$E,"SHORT",[1]DB!$N:$N,"N",[1]DB!$M:$M,$C16)</f>
        <v>0</v>
      </c>
      <c r="BE16" s="87">
        <f>+SUMIFS([1]DB!BT:BT,[1]DB!$W:$W,"Trading",[1]DB!$E:$E,"LONG",[1]DB!$N:$N,"SE",[1]DB!$M:$M,$C16)-SUMIFS([1]DB!BT:BT,[1]DB!$W:$W,"Trading",[1]DB!$E:$E,"SHORT",[1]DB!$N:$N,"SE",[1]DB!$M:$M,$C16)+SUMIFS([1]DB!BT:BT,[1]DB!$W:$W,"Trading",[1]DB!$E:$E,"LONG",[1]DB!$N:$N,"S",[1]DB!$M:$M,$C16)-SUMIFS([1]DB!BT:BT,[1]DB!$W:$W,"Trading",[1]DB!$E:$E,"SHORT",[1]DB!$N:$N,"S",[1]DB!$M:$M,$C16)+SUMIFS([1]DB!BT:BT,[1]DB!$W:$W,"Trading",[1]DB!$E:$E,"LONG",[1]DB!$N:$N,"NE",[1]DB!$M:$M,$C16)-SUMIFS([1]DB!BT:BT,[1]DB!$W:$W,"Trading",[1]DB!$E:$E,"SHORT",[1]DB!$N:$N,"NE",[1]DB!$M:$M,$C16)+SUMIFS([1]DB!BT:BT,[1]DB!$W:$W,"Trading",[1]DB!$E:$E,"LONG",[1]DB!$N:$N,"N",[1]DB!$M:$M,$C16)-SUMIFS([1]DB!BT:BT,[1]DB!$W:$W,"Trading",[1]DB!$E:$E,"SHORT",[1]DB!$N:$N,"N",[1]DB!$M:$M,$C16)</f>
        <v>0</v>
      </c>
      <c r="BF16" s="25">
        <f>+SUMIFS([1]DB!BU:BU,[1]DB!$W:$W,"Trading",[1]DB!$E:$E,"LONG",[1]DB!$N:$N,"SE",[1]DB!$M:$M,$C16)-SUMIFS([1]DB!BU:BU,[1]DB!$W:$W,"Trading",[1]DB!$E:$E,"SHORT",[1]DB!$N:$N,"SE",[1]DB!$M:$M,$C16)+SUMIFS([1]DB!BU:BU,[1]DB!$W:$W,"Trading",[1]DB!$E:$E,"LONG",[1]DB!$N:$N,"S",[1]DB!$M:$M,$C16)-SUMIFS([1]DB!BU:BU,[1]DB!$W:$W,"Trading",[1]DB!$E:$E,"SHORT",[1]DB!$N:$N,"S",[1]DB!$M:$M,$C16)+SUMIFS([1]DB!BU:BU,[1]DB!$W:$W,"Trading",[1]DB!$E:$E,"LONG",[1]DB!$N:$N,"NE",[1]DB!$M:$M,$C16)-SUMIFS([1]DB!BU:BU,[1]DB!$W:$W,"Trading",[1]DB!$E:$E,"SHORT",[1]DB!$N:$N,"NE",[1]DB!$M:$M,$C16)+SUMIFS([1]DB!BU:BU,[1]DB!$W:$W,"Trading",[1]DB!$E:$E,"LONG",[1]DB!$N:$N,"N",[1]DB!$M:$M,$C16)-SUMIFS([1]DB!BU:BU,[1]DB!$W:$W,"Trading",[1]DB!$E:$E,"SHORT",[1]DB!$N:$N,"N",[1]DB!$M:$M,$C16)</f>
        <v>0</v>
      </c>
      <c r="BG16" s="25">
        <f>+SUMIFS([1]DB!BV:BV,[1]DB!$W:$W,"Trading",[1]DB!$E:$E,"LONG",[1]DB!$N:$N,"SE",[1]DB!$M:$M,$C16)-SUMIFS([1]DB!BV:BV,[1]DB!$W:$W,"Trading",[1]DB!$E:$E,"SHORT",[1]DB!$N:$N,"SE",[1]DB!$M:$M,$C16)+SUMIFS([1]DB!BV:BV,[1]DB!$W:$W,"Trading",[1]DB!$E:$E,"LONG",[1]DB!$N:$N,"S",[1]DB!$M:$M,$C16)-SUMIFS([1]DB!BV:BV,[1]DB!$W:$W,"Trading",[1]DB!$E:$E,"SHORT",[1]DB!$N:$N,"S",[1]DB!$M:$M,$C16)+SUMIFS([1]DB!BV:BV,[1]DB!$W:$W,"Trading",[1]DB!$E:$E,"LONG",[1]DB!$N:$N,"NE",[1]DB!$M:$M,$C16)-SUMIFS([1]DB!BV:BV,[1]DB!$W:$W,"Trading",[1]DB!$E:$E,"SHORT",[1]DB!$N:$N,"NE",[1]DB!$M:$M,$C16)+SUMIFS([1]DB!BV:BV,[1]DB!$W:$W,"Trading",[1]DB!$E:$E,"LONG",[1]DB!$N:$N,"N",[1]DB!$M:$M,$C16)-SUMIFS([1]DB!BV:BV,[1]DB!$W:$W,"Trading",[1]DB!$E:$E,"SHORT",[1]DB!$N:$N,"N",[1]DB!$M:$M,$C16)</f>
        <v>0</v>
      </c>
      <c r="BH16" s="25">
        <f>+SUMIFS([1]DB!BW:BW,[1]DB!$W:$W,"Trading",[1]DB!$E:$E,"LONG",[1]DB!$N:$N,"SE",[1]DB!$M:$M,$C16)-SUMIFS([1]DB!BW:BW,[1]DB!$W:$W,"Trading",[1]DB!$E:$E,"SHORT",[1]DB!$N:$N,"SE",[1]DB!$M:$M,$C16)+SUMIFS([1]DB!BW:BW,[1]DB!$W:$W,"Trading",[1]DB!$E:$E,"LONG",[1]DB!$N:$N,"S",[1]DB!$M:$M,$C16)-SUMIFS([1]DB!BW:BW,[1]DB!$W:$W,"Trading",[1]DB!$E:$E,"SHORT",[1]DB!$N:$N,"S",[1]DB!$M:$M,$C16)+SUMIFS([1]DB!BW:BW,[1]DB!$W:$W,"Trading",[1]DB!$E:$E,"LONG",[1]DB!$N:$N,"NE",[1]DB!$M:$M,$C16)-SUMIFS([1]DB!BW:BW,[1]DB!$W:$W,"Trading",[1]DB!$E:$E,"SHORT",[1]DB!$N:$N,"NE",[1]DB!$M:$M,$C16)+SUMIFS([1]DB!BW:BW,[1]DB!$W:$W,"Trading",[1]DB!$E:$E,"LONG",[1]DB!$N:$N,"N",[1]DB!$M:$M,$C16)-SUMIFS([1]DB!BW:BW,[1]DB!$W:$W,"Trading",[1]DB!$E:$E,"SHORT",[1]DB!$N:$N,"N",[1]DB!$M:$M,$C16)</f>
        <v>0</v>
      </c>
      <c r="BI16" s="25">
        <f>+SUMIFS([1]DB!BX:BX,[1]DB!$W:$W,"Trading",[1]DB!$E:$E,"LONG",[1]DB!$N:$N,"SE",[1]DB!$M:$M,$C16)-SUMIFS([1]DB!BX:BX,[1]DB!$W:$W,"Trading",[1]DB!$E:$E,"SHORT",[1]DB!$N:$N,"SE",[1]DB!$M:$M,$C16)+SUMIFS([1]DB!BX:BX,[1]DB!$W:$W,"Trading",[1]DB!$E:$E,"LONG",[1]DB!$N:$N,"S",[1]DB!$M:$M,$C16)-SUMIFS([1]DB!BX:BX,[1]DB!$W:$W,"Trading",[1]DB!$E:$E,"SHORT",[1]DB!$N:$N,"S",[1]DB!$M:$M,$C16)+SUMIFS([1]DB!BX:BX,[1]DB!$W:$W,"Trading",[1]DB!$E:$E,"LONG",[1]DB!$N:$N,"NE",[1]DB!$M:$M,$C16)-SUMIFS([1]DB!BX:BX,[1]DB!$W:$W,"Trading",[1]DB!$E:$E,"SHORT",[1]DB!$N:$N,"NE",[1]DB!$M:$M,$C16)+SUMIFS([1]DB!BX:BX,[1]DB!$W:$W,"Trading",[1]DB!$E:$E,"LONG",[1]DB!$N:$N,"N",[1]DB!$M:$M,$C16)-SUMIFS([1]DB!BX:BX,[1]DB!$W:$W,"Trading",[1]DB!$E:$E,"SHORT",[1]DB!$N:$N,"N",[1]DB!$M:$M,$C16)</f>
        <v>0</v>
      </c>
      <c r="BJ16" s="25">
        <f>+SUMIFS([1]DB!BY:BY,[1]DB!$W:$W,"Trading",[1]DB!$E:$E,"LONG",[1]DB!$N:$N,"SE",[1]DB!$M:$M,$C16)-SUMIFS([1]DB!BY:BY,[1]DB!$W:$W,"Trading",[1]DB!$E:$E,"SHORT",[1]DB!$N:$N,"SE",[1]DB!$M:$M,$C16)+SUMIFS([1]DB!BY:BY,[1]DB!$W:$W,"Trading",[1]DB!$E:$E,"LONG",[1]DB!$N:$N,"S",[1]DB!$M:$M,$C16)-SUMIFS([1]DB!BY:BY,[1]DB!$W:$W,"Trading",[1]DB!$E:$E,"SHORT",[1]DB!$N:$N,"S",[1]DB!$M:$M,$C16)+SUMIFS([1]DB!BY:BY,[1]DB!$W:$W,"Trading",[1]DB!$E:$E,"LONG",[1]DB!$N:$N,"NE",[1]DB!$M:$M,$C16)-SUMIFS([1]DB!BY:BY,[1]DB!$W:$W,"Trading",[1]DB!$E:$E,"SHORT",[1]DB!$N:$N,"NE",[1]DB!$M:$M,$C16)+SUMIFS([1]DB!BY:BY,[1]DB!$W:$W,"Trading",[1]DB!$E:$E,"LONG",[1]DB!$N:$N,"N",[1]DB!$M:$M,$C16)-SUMIFS([1]DB!BY:BY,[1]DB!$W:$W,"Trading",[1]DB!$E:$E,"SHORT",[1]DB!$N:$N,"N",[1]DB!$M:$M,$C16)</f>
        <v>0</v>
      </c>
      <c r="BK16" s="25">
        <f>+SUMIFS([1]DB!BZ:BZ,[1]DB!$W:$W,"Trading",[1]DB!$E:$E,"LONG",[1]DB!$N:$N,"SE",[1]DB!$M:$M,$C16)-SUMIFS([1]DB!BZ:BZ,[1]DB!$W:$W,"Trading",[1]DB!$E:$E,"SHORT",[1]DB!$N:$N,"SE",[1]DB!$M:$M,$C16)+SUMIFS([1]DB!BZ:BZ,[1]DB!$W:$W,"Trading",[1]DB!$E:$E,"LONG",[1]DB!$N:$N,"S",[1]DB!$M:$M,$C16)-SUMIFS([1]DB!BZ:BZ,[1]DB!$W:$W,"Trading",[1]DB!$E:$E,"SHORT",[1]DB!$N:$N,"S",[1]DB!$M:$M,$C16)+SUMIFS([1]DB!BZ:BZ,[1]DB!$W:$W,"Trading",[1]DB!$E:$E,"LONG",[1]DB!$N:$N,"NE",[1]DB!$M:$M,$C16)-SUMIFS([1]DB!BZ:BZ,[1]DB!$W:$W,"Trading",[1]DB!$E:$E,"SHORT",[1]DB!$N:$N,"NE",[1]DB!$M:$M,$C16)+SUMIFS([1]DB!BZ:BZ,[1]DB!$W:$W,"Trading",[1]DB!$E:$E,"LONG",[1]DB!$N:$N,"N",[1]DB!$M:$M,$C16)-SUMIFS([1]DB!BZ:BZ,[1]DB!$W:$W,"Trading",[1]DB!$E:$E,"SHORT",[1]DB!$N:$N,"N",[1]DB!$M:$M,$C16)</f>
        <v>0</v>
      </c>
      <c r="BL16" s="25">
        <f>+SUMIFS([1]DB!CA:CA,[1]DB!$W:$W,"Trading",[1]DB!$E:$E,"LONG",[1]DB!$N:$N,"SE",[1]DB!$M:$M,$C16)-SUMIFS([1]DB!CA:CA,[1]DB!$W:$W,"Trading",[1]DB!$E:$E,"SHORT",[1]DB!$N:$N,"SE",[1]DB!$M:$M,$C16)+SUMIFS([1]DB!CA:CA,[1]DB!$W:$W,"Trading",[1]DB!$E:$E,"LONG",[1]DB!$N:$N,"S",[1]DB!$M:$M,$C16)-SUMIFS([1]DB!CA:CA,[1]DB!$W:$W,"Trading",[1]DB!$E:$E,"SHORT",[1]DB!$N:$N,"S",[1]DB!$M:$M,$C16)+SUMIFS([1]DB!CA:CA,[1]DB!$W:$W,"Trading",[1]DB!$E:$E,"LONG",[1]DB!$N:$N,"NE",[1]DB!$M:$M,$C16)-SUMIFS([1]DB!CA:CA,[1]DB!$W:$W,"Trading",[1]DB!$E:$E,"SHORT",[1]DB!$N:$N,"NE",[1]DB!$M:$M,$C16)+SUMIFS([1]DB!CA:CA,[1]DB!$W:$W,"Trading",[1]DB!$E:$E,"LONG",[1]DB!$N:$N,"N",[1]DB!$M:$M,$C16)-SUMIFS([1]DB!CA:CA,[1]DB!$W:$W,"Trading",[1]DB!$E:$E,"SHORT",[1]DB!$N:$N,"N",[1]DB!$M:$M,$C16)</f>
        <v>0</v>
      </c>
      <c r="BM16" s="25">
        <f>+SUMIFS([1]DB!CB:CB,[1]DB!$W:$W,"Trading",[1]DB!$E:$E,"LONG",[1]DB!$N:$N,"SE",[1]DB!$M:$M,$C16)-SUMIFS([1]DB!CB:CB,[1]DB!$W:$W,"Trading",[1]DB!$E:$E,"SHORT",[1]DB!$N:$N,"SE",[1]DB!$M:$M,$C16)+SUMIFS([1]DB!CB:CB,[1]DB!$W:$W,"Trading",[1]DB!$E:$E,"LONG",[1]DB!$N:$N,"S",[1]DB!$M:$M,$C16)-SUMIFS([1]DB!CB:CB,[1]DB!$W:$W,"Trading",[1]DB!$E:$E,"SHORT",[1]DB!$N:$N,"S",[1]DB!$M:$M,$C16)+SUMIFS([1]DB!CB:CB,[1]DB!$W:$W,"Trading",[1]DB!$E:$E,"LONG",[1]DB!$N:$N,"NE",[1]DB!$M:$M,$C16)-SUMIFS([1]DB!CB:CB,[1]DB!$W:$W,"Trading",[1]DB!$E:$E,"SHORT",[1]DB!$N:$N,"NE",[1]DB!$M:$M,$C16)+SUMIFS([1]DB!CB:CB,[1]DB!$W:$W,"Trading",[1]DB!$E:$E,"LONG",[1]DB!$N:$N,"N",[1]DB!$M:$M,$C16)-SUMIFS([1]DB!CB:CB,[1]DB!$W:$W,"Trading",[1]DB!$E:$E,"SHORT",[1]DB!$N:$N,"N",[1]DB!$M:$M,$C16)</f>
        <v>0</v>
      </c>
      <c r="BN16" s="25">
        <f>+SUMIFS([1]DB!CC:CC,[1]DB!$W:$W,"Trading",[1]DB!$E:$E,"LONG",[1]DB!$N:$N,"SE",[1]DB!$M:$M,$C16)-SUMIFS([1]DB!CC:CC,[1]DB!$W:$W,"Trading",[1]DB!$E:$E,"SHORT",[1]DB!$N:$N,"SE",[1]DB!$M:$M,$C16)+SUMIFS([1]DB!CC:CC,[1]DB!$W:$W,"Trading",[1]DB!$E:$E,"LONG",[1]DB!$N:$N,"S",[1]DB!$M:$M,$C16)-SUMIFS([1]DB!CC:CC,[1]DB!$W:$W,"Trading",[1]DB!$E:$E,"SHORT",[1]DB!$N:$N,"S",[1]DB!$M:$M,$C16)+SUMIFS([1]DB!CC:CC,[1]DB!$W:$W,"Trading",[1]DB!$E:$E,"LONG",[1]DB!$N:$N,"NE",[1]DB!$M:$M,$C16)-SUMIFS([1]DB!CC:CC,[1]DB!$W:$W,"Trading",[1]DB!$E:$E,"SHORT",[1]DB!$N:$N,"NE",[1]DB!$M:$M,$C16)+SUMIFS([1]DB!CC:CC,[1]DB!$W:$W,"Trading",[1]DB!$E:$E,"LONG",[1]DB!$N:$N,"N",[1]DB!$M:$M,$C16)-SUMIFS([1]DB!CC:CC,[1]DB!$W:$W,"Trading",[1]DB!$E:$E,"SHORT",[1]DB!$N:$N,"N",[1]DB!$M:$M,$C16)</f>
        <v>0</v>
      </c>
      <c r="BO16" s="25">
        <f>+SUMIFS([1]DB!CD:CD,[1]DB!$W:$W,"Trading",[1]DB!$E:$E,"LONG",[1]DB!$N:$N,"SE",[1]DB!$M:$M,$C16)-SUMIFS([1]DB!CD:CD,[1]DB!$W:$W,"Trading",[1]DB!$E:$E,"SHORT",[1]DB!$N:$N,"SE",[1]DB!$M:$M,$C16)+SUMIFS([1]DB!CD:CD,[1]DB!$W:$W,"Trading",[1]DB!$E:$E,"LONG",[1]DB!$N:$N,"S",[1]DB!$M:$M,$C16)-SUMIFS([1]DB!CD:CD,[1]DB!$W:$W,"Trading",[1]DB!$E:$E,"SHORT",[1]DB!$N:$N,"S",[1]DB!$M:$M,$C16)+SUMIFS([1]DB!CD:CD,[1]DB!$W:$W,"Trading",[1]DB!$E:$E,"LONG",[1]DB!$N:$N,"NE",[1]DB!$M:$M,$C16)-SUMIFS([1]DB!CD:CD,[1]DB!$W:$W,"Trading",[1]DB!$E:$E,"SHORT",[1]DB!$N:$N,"NE",[1]DB!$M:$M,$C16)+SUMIFS([1]DB!CD:CD,[1]DB!$W:$W,"Trading",[1]DB!$E:$E,"LONG",[1]DB!$N:$N,"N",[1]DB!$M:$M,$C16)-SUMIFS([1]DB!CD:CD,[1]DB!$W:$W,"Trading",[1]DB!$E:$E,"SHORT",[1]DB!$N:$N,"N",[1]DB!$M:$M,$C16)</f>
        <v>0</v>
      </c>
      <c r="BP16" s="31">
        <f>+SUMIFS([1]DB!CE:CE,[1]DB!$W:$W,"Trading",[1]DB!$E:$E,"LONG",[1]DB!$N:$N,"SE",[1]DB!$M:$M,$C16)-SUMIFS([1]DB!CE:CE,[1]DB!$W:$W,"Trading",[1]DB!$E:$E,"SHORT",[1]DB!$N:$N,"SE",[1]DB!$M:$M,$C16)+SUMIFS([1]DB!CE:CE,[1]DB!$W:$W,"Trading",[1]DB!$E:$E,"LONG",[1]DB!$N:$N,"S",[1]DB!$M:$M,$C16)-SUMIFS([1]DB!CE:CE,[1]DB!$W:$W,"Trading",[1]DB!$E:$E,"SHORT",[1]DB!$N:$N,"S",[1]DB!$M:$M,$C16)+SUMIFS([1]DB!CE:CE,[1]DB!$W:$W,"Trading",[1]DB!$E:$E,"LONG",[1]DB!$N:$N,"NE",[1]DB!$M:$M,$C16)-SUMIFS([1]DB!CE:CE,[1]DB!$W:$W,"Trading",[1]DB!$E:$E,"SHORT",[1]DB!$N:$N,"NE",[1]DB!$M:$M,$C16)+SUMIFS([1]DB!CE:CE,[1]DB!$W:$W,"Trading",[1]DB!$E:$E,"LONG",[1]DB!$N:$N,"N",[1]DB!$M:$M,$C16)-SUMIFS([1]DB!CE:CE,[1]DB!$W:$W,"Trading",[1]DB!$E:$E,"SHORT",[1]DB!$N:$N,"N",[1]DB!$M:$M,$C16)</f>
        <v>0</v>
      </c>
    </row>
    <row r="17" spans="1:68" ht="15" hidden="1" customHeight="1" outlineLevel="1" x14ac:dyDescent="0.25">
      <c r="B17" s="14" t="s">
        <v>12</v>
      </c>
      <c r="C17" s="109" t="s">
        <v>55</v>
      </c>
      <c r="D17" s="109" t="s">
        <v>60</v>
      </c>
      <c r="E17" s="7">
        <f>+SUMIFS([1]DB!X:X,[1]DB!$W:$W,"Trading",[1]DB!$E:$E,"LONG",[1]DB!$N:$N,"SE",[1]DB!$M:$M,$C17)-SUMIFS([1]DB!X:X,[1]DB!$W:$W,"Trading",[1]DB!$E:$E,"SHORT",[1]DB!$N:$N,"SE",[1]DB!$M:$M,$C17)+SUMIFS([1]DB!X:X,[1]DB!$W:$W,"Trading",[1]DB!$E:$E,"LONG",[1]DB!$N:$N,"S",[1]DB!$M:$M,$C17)-SUMIFS([1]DB!X:X,[1]DB!$W:$W,"Trading",[1]DB!$E:$E,"SHORT",[1]DB!$N:$N,"S",[1]DB!$M:$M,$C17)+SUMIFS([1]DB!X:X,[1]DB!$W:$W,"Trading",[1]DB!$E:$E,"LONG",[1]DB!$N:$N,"NE",[1]DB!$M:$M,$C17)-SUMIFS([1]DB!X:X,[1]DB!$W:$W,"Trading",[1]DB!$E:$E,"SHORT",[1]DB!$N:$N,"NE",[1]DB!$M:$M,$C17)+SUMIFS([1]DB!X:X,[1]DB!$W:$W,"Trading",[1]DB!$E:$E,"LONG",[1]DB!$N:$N,"N",[1]DB!$M:$M,$C17)-SUMIFS([1]DB!X:X,[1]DB!$W:$W,"Trading",[1]DB!$E:$E,"SHORT",[1]DB!$N:$N,"N",[1]DB!$M:$M,$C17)</f>
        <v>0</v>
      </c>
      <c r="F17" s="7">
        <f>+SUMIFS([1]DB!Y:Y,[1]DB!$W:$W,"Trading",[1]DB!$E:$E,"LONG",[1]DB!$N:$N,"SE",[1]DB!$M:$M,$C17)-SUMIFS([1]DB!Y:Y,[1]DB!$W:$W,"Trading",[1]DB!$E:$E,"SHORT",[1]DB!$N:$N,"SE",[1]DB!$M:$M,$C17)+SUMIFS([1]DB!Y:Y,[1]DB!$W:$W,"Trading",[1]DB!$E:$E,"LONG",[1]DB!$N:$N,"S",[1]DB!$M:$M,$C17)-SUMIFS([1]DB!Y:Y,[1]DB!$W:$W,"Trading",[1]DB!$E:$E,"SHORT",[1]DB!$N:$N,"S",[1]DB!$M:$M,$C17)+SUMIFS([1]DB!Y:Y,[1]DB!$W:$W,"Trading",[1]DB!$E:$E,"LONG",[1]DB!$N:$N,"NE",[1]DB!$M:$M,$C17)-SUMIFS([1]DB!Y:Y,[1]DB!$W:$W,"Trading",[1]DB!$E:$E,"SHORT",[1]DB!$N:$N,"NE",[1]DB!$M:$M,$C17)+SUMIFS([1]DB!Y:Y,[1]DB!$W:$W,"Trading",[1]DB!$E:$E,"LONG",[1]DB!$N:$N,"N",[1]DB!$M:$M,$C17)-SUMIFS([1]DB!Y:Y,[1]DB!$W:$W,"Trading",[1]DB!$E:$E,"SHORT",[1]DB!$N:$N,"N",[1]DB!$M:$M,$C17)</f>
        <v>0</v>
      </c>
      <c r="G17" s="7">
        <f>+SUMIFS([1]DB!Z:Z,[1]DB!$W:$W,"Trading",[1]DB!$E:$E,"LONG",[1]DB!$N:$N,"SE",[1]DB!$M:$M,$C17)-SUMIFS([1]DB!Z:Z,[1]DB!$W:$W,"Trading",[1]DB!$E:$E,"SHORT",[1]DB!$N:$N,"SE",[1]DB!$M:$M,$C17)+SUMIFS([1]DB!Z:Z,[1]DB!$W:$W,"Trading",[1]DB!$E:$E,"LONG",[1]DB!$N:$N,"S",[1]DB!$M:$M,$C17)-SUMIFS([1]DB!Z:Z,[1]DB!$W:$W,"Trading",[1]DB!$E:$E,"SHORT",[1]DB!$N:$N,"S",[1]DB!$M:$M,$C17)+SUMIFS([1]DB!Z:Z,[1]DB!$W:$W,"Trading",[1]DB!$E:$E,"LONG",[1]DB!$N:$N,"NE",[1]DB!$M:$M,$C17)-SUMIFS([1]DB!Z:Z,[1]DB!$W:$W,"Trading",[1]DB!$E:$E,"SHORT",[1]DB!$N:$N,"NE",[1]DB!$M:$M,$C17)+SUMIFS([1]DB!Z:Z,[1]DB!$W:$W,"Trading",[1]DB!$E:$E,"LONG",[1]DB!$N:$N,"N",[1]DB!$M:$M,$C17)-SUMIFS([1]DB!Z:Z,[1]DB!$W:$W,"Trading",[1]DB!$E:$E,"SHORT",[1]DB!$N:$N,"N",[1]DB!$M:$M,$C17)</f>
        <v>0</v>
      </c>
      <c r="H17" s="7">
        <f>+SUMIFS([1]DB!AA:AA,[1]DB!$W:$W,"Trading",[1]DB!$E:$E,"LONG",[1]DB!$N:$N,"SE",[1]DB!$M:$M,$C17)-SUMIFS([1]DB!AA:AA,[1]DB!$W:$W,"Trading",[1]DB!$E:$E,"SHORT",[1]DB!$N:$N,"SE",[1]DB!$M:$M,$C17)+SUMIFS([1]DB!AA:AA,[1]DB!$W:$W,"Trading",[1]DB!$E:$E,"LONG",[1]DB!$N:$N,"S",[1]DB!$M:$M,$C17)-SUMIFS([1]DB!AA:AA,[1]DB!$W:$W,"Trading",[1]DB!$E:$E,"SHORT",[1]DB!$N:$N,"S",[1]DB!$M:$M,$C17)+SUMIFS([1]DB!AA:AA,[1]DB!$W:$W,"Trading",[1]DB!$E:$E,"LONG",[1]DB!$N:$N,"NE",[1]DB!$M:$M,$C17)-SUMIFS([1]DB!AA:AA,[1]DB!$W:$W,"Trading",[1]DB!$E:$E,"SHORT",[1]DB!$N:$N,"NE",[1]DB!$M:$M,$C17)+SUMIFS([1]DB!AA:AA,[1]DB!$W:$W,"Trading",[1]DB!$E:$E,"LONG",[1]DB!$N:$N,"N",[1]DB!$M:$M,$C17)-SUMIFS([1]DB!AA:AA,[1]DB!$W:$W,"Trading",[1]DB!$E:$E,"SHORT",[1]DB!$N:$N,"N",[1]DB!$M:$M,$C17)</f>
        <v>0</v>
      </c>
      <c r="I17" s="7">
        <f>+SUMIFS([1]DB!AB:AB,[1]DB!$W:$W,"Trading",[1]DB!$E:$E,"LONG",[1]DB!$N:$N,"SE",[1]DB!$M:$M,$C17)-SUMIFS([1]DB!AB:AB,[1]DB!$W:$W,"Trading",[1]DB!$E:$E,"SHORT",[1]DB!$N:$N,"SE",[1]DB!$M:$M,$C17)+SUMIFS([1]DB!AB:AB,[1]DB!$W:$W,"Trading",[1]DB!$E:$E,"LONG",[1]DB!$N:$N,"S",[1]DB!$M:$M,$C17)-SUMIFS([1]DB!AB:AB,[1]DB!$W:$W,"Trading",[1]DB!$E:$E,"SHORT",[1]DB!$N:$N,"S",[1]DB!$M:$M,$C17)+SUMIFS([1]DB!AB:AB,[1]DB!$W:$W,"Trading",[1]DB!$E:$E,"LONG",[1]DB!$N:$N,"NE",[1]DB!$M:$M,$C17)-SUMIFS([1]DB!AB:AB,[1]DB!$W:$W,"Trading",[1]DB!$E:$E,"SHORT",[1]DB!$N:$N,"NE",[1]DB!$M:$M,$C17)+SUMIFS([1]DB!AB:AB,[1]DB!$W:$W,"Trading",[1]DB!$E:$E,"LONG",[1]DB!$N:$N,"N",[1]DB!$M:$M,$C17)-SUMIFS([1]DB!AB:AB,[1]DB!$W:$W,"Trading",[1]DB!$E:$E,"SHORT",[1]DB!$N:$N,"N",[1]DB!$M:$M,$C17)</f>
        <v>0</v>
      </c>
      <c r="J17" s="7">
        <f>+SUMIFS([1]DB!AC:AC,[1]DB!$W:$W,"Trading",[1]DB!$E:$E,"LONG",[1]DB!$N:$N,"SE",[1]DB!$M:$M,$C17)-SUMIFS([1]DB!AC:AC,[1]DB!$W:$W,"Trading",[1]DB!$E:$E,"SHORT",[1]DB!$N:$N,"SE",[1]DB!$M:$M,$C17)+SUMIFS([1]DB!AC:AC,[1]DB!$W:$W,"Trading",[1]DB!$E:$E,"LONG",[1]DB!$N:$N,"S",[1]DB!$M:$M,$C17)-SUMIFS([1]DB!AC:AC,[1]DB!$W:$W,"Trading",[1]DB!$E:$E,"SHORT",[1]DB!$N:$N,"S",[1]DB!$M:$M,$C17)+SUMIFS([1]DB!AC:AC,[1]DB!$W:$W,"Trading",[1]DB!$E:$E,"LONG",[1]DB!$N:$N,"NE",[1]DB!$M:$M,$C17)-SUMIFS([1]DB!AC:AC,[1]DB!$W:$W,"Trading",[1]DB!$E:$E,"SHORT",[1]DB!$N:$N,"NE",[1]DB!$M:$M,$C17)+SUMIFS([1]DB!AC:AC,[1]DB!$W:$W,"Trading",[1]DB!$E:$E,"LONG",[1]DB!$N:$N,"N",[1]DB!$M:$M,$C17)-SUMIFS([1]DB!AC:AC,[1]DB!$W:$W,"Trading",[1]DB!$E:$E,"SHORT",[1]DB!$N:$N,"N",[1]DB!$M:$M,$C17)</f>
        <v>0</v>
      </c>
      <c r="K17" s="7">
        <f>+SUMIFS([1]DB!AD:AD,[1]DB!$W:$W,"Trading",[1]DB!$E:$E,"LONG",[1]DB!$N:$N,"SE",[1]DB!$M:$M,$C17)-SUMIFS([1]DB!AD:AD,[1]DB!$W:$W,"Trading",[1]DB!$E:$E,"SHORT",[1]DB!$N:$N,"SE",[1]DB!$M:$M,$C17)+SUMIFS([1]DB!AD:AD,[1]DB!$W:$W,"Trading",[1]DB!$E:$E,"LONG",[1]DB!$N:$N,"S",[1]DB!$M:$M,$C17)-SUMIFS([1]DB!AD:AD,[1]DB!$W:$W,"Trading",[1]DB!$E:$E,"SHORT",[1]DB!$N:$N,"S",[1]DB!$M:$M,$C17)+SUMIFS([1]DB!AD:AD,[1]DB!$W:$W,"Trading",[1]DB!$E:$E,"LONG",[1]DB!$N:$N,"NE",[1]DB!$M:$M,$C17)-SUMIFS([1]DB!AD:AD,[1]DB!$W:$W,"Trading",[1]DB!$E:$E,"SHORT",[1]DB!$N:$N,"NE",[1]DB!$M:$M,$C17)+SUMIFS([1]DB!AD:AD,[1]DB!$W:$W,"Trading",[1]DB!$E:$E,"LONG",[1]DB!$N:$N,"N",[1]DB!$M:$M,$C17)-SUMIFS([1]DB!AD:AD,[1]DB!$W:$W,"Trading",[1]DB!$E:$E,"SHORT",[1]DB!$N:$N,"N",[1]DB!$M:$M,$C17)</f>
        <v>0</v>
      </c>
      <c r="L17" s="7">
        <f>+SUMIFS([1]DB!AE:AE,[1]DB!$W:$W,"Trading",[1]DB!$E:$E,"LONG",[1]DB!$N:$N,"SE",[1]DB!$M:$M,$C17)-SUMIFS([1]DB!AE:AE,[1]DB!$W:$W,"Trading",[1]DB!$E:$E,"SHORT",[1]DB!$N:$N,"SE",[1]DB!$M:$M,$C17)+SUMIFS([1]DB!AE:AE,[1]DB!$W:$W,"Trading",[1]DB!$E:$E,"LONG",[1]DB!$N:$N,"S",[1]DB!$M:$M,$C17)-SUMIFS([1]DB!AE:AE,[1]DB!$W:$W,"Trading",[1]DB!$E:$E,"SHORT",[1]DB!$N:$N,"S",[1]DB!$M:$M,$C17)+SUMIFS([1]DB!AE:AE,[1]DB!$W:$W,"Trading",[1]DB!$E:$E,"LONG",[1]DB!$N:$N,"NE",[1]DB!$M:$M,$C17)-SUMIFS([1]DB!AE:AE,[1]DB!$W:$W,"Trading",[1]DB!$E:$E,"SHORT",[1]DB!$N:$N,"NE",[1]DB!$M:$M,$C17)+SUMIFS([1]DB!AE:AE,[1]DB!$W:$W,"Trading",[1]DB!$E:$E,"LONG",[1]DB!$N:$N,"N",[1]DB!$M:$M,$C17)-SUMIFS([1]DB!AE:AE,[1]DB!$W:$W,"Trading",[1]DB!$E:$E,"SHORT",[1]DB!$N:$N,"N",[1]DB!$M:$M,$C17)</f>
        <v>0</v>
      </c>
      <c r="M17" s="7">
        <f>+SUMIFS([1]DB!AF:AF,[1]DB!$W:$W,"Trading",[1]DB!$E:$E,"LONG",[1]DB!$N:$N,"SE",[1]DB!$M:$M,$C17)-SUMIFS([1]DB!AF:AF,[1]DB!$W:$W,"Trading",[1]DB!$E:$E,"SHORT",[1]DB!$N:$N,"SE",[1]DB!$M:$M,$C17)+SUMIFS([1]DB!AF:AF,[1]DB!$W:$W,"Trading",[1]DB!$E:$E,"LONG",[1]DB!$N:$N,"S",[1]DB!$M:$M,$C17)-SUMIFS([1]DB!AF:AF,[1]DB!$W:$W,"Trading",[1]DB!$E:$E,"SHORT",[1]DB!$N:$N,"S",[1]DB!$M:$M,$C17)+SUMIFS([1]DB!AF:AF,[1]DB!$W:$W,"Trading",[1]DB!$E:$E,"LONG",[1]DB!$N:$N,"NE",[1]DB!$M:$M,$C17)-SUMIFS([1]DB!AF:AF,[1]DB!$W:$W,"Trading",[1]DB!$E:$E,"SHORT",[1]DB!$N:$N,"NE",[1]DB!$M:$M,$C17)+SUMIFS([1]DB!AF:AF,[1]DB!$W:$W,"Trading",[1]DB!$E:$E,"LONG",[1]DB!$N:$N,"N",[1]DB!$M:$M,$C17)-SUMIFS([1]DB!AF:AF,[1]DB!$W:$W,"Trading",[1]DB!$E:$E,"SHORT",[1]DB!$N:$N,"N",[1]DB!$M:$M,$C17)</f>
        <v>0</v>
      </c>
      <c r="N17" s="7">
        <f>+SUMIFS([1]DB!AG:AG,[1]DB!$W:$W,"Trading",[1]DB!$E:$E,"LONG",[1]DB!$N:$N,"SE",[1]DB!$M:$M,$C17)-SUMIFS([1]DB!AG:AG,[1]DB!$W:$W,"Trading",[1]DB!$E:$E,"SHORT",[1]DB!$N:$N,"SE",[1]DB!$M:$M,$C17)+SUMIFS([1]DB!AG:AG,[1]DB!$W:$W,"Trading",[1]DB!$E:$E,"LONG",[1]DB!$N:$N,"S",[1]DB!$M:$M,$C17)-SUMIFS([1]DB!AG:AG,[1]DB!$W:$W,"Trading",[1]DB!$E:$E,"SHORT",[1]DB!$N:$N,"S",[1]DB!$M:$M,$C17)+SUMIFS([1]DB!AG:AG,[1]DB!$W:$W,"Trading",[1]DB!$E:$E,"LONG",[1]DB!$N:$N,"NE",[1]DB!$M:$M,$C17)-SUMIFS([1]DB!AG:AG,[1]DB!$W:$W,"Trading",[1]DB!$E:$E,"SHORT",[1]DB!$N:$N,"NE",[1]DB!$M:$M,$C17)+SUMIFS([1]DB!AG:AG,[1]DB!$W:$W,"Trading",[1]DB!$E:$E,"LONG",[1]DB!$N:$N,"N",[1]DB!$M:$M,$C17)-SUMIFS([1]DB!AG:AG,[1]DB!$W:$W,"Trading",[1]DB!$E:$E,"SHORT",[1]DB!$N:$N,"N",[1]DB!$M:$M,$C17)</f>
        <v>0</v>
      </c>
      <c r="O17" s="7">
        <f>+SUMIFS([1]DB!AH:AH,[1]DB!$W:$W,"Trading",[1]DB!$E:$E,"LONG",[1]DB!$N:$N,"SE",[1]DB!$M:$M,$C17)-SUMIFS([1]DB!AH:AH,[1]DB!$W:$W,"Trading",[1]DB!$E:$E,"SHORT",[1]DB!$N:$N,"SE",[1]DB!$M:$M,$C17)+SUMIFS([1]DB!AH:AH,[1]DB!$W:$W,"Trading",[1]DB!$E:$E,"LONG",[1]DB!$N:$N,"S",[1]DB!$M:$M,$C17)-SUMIFS([1]DB!AH:AH,[1]DB!$W:$W,"Trading",[1]DB!$E:$E,"SHORT",[1]DB!$N:$N,"S",[1]DB!$M:$M,$C17)+SUMIFS([1]DB!AH:AH,[1]DB!$W:$W,"Trading",[1]DB!$E:$E,"LONG",[1]DB!$N:$N,"NE",[1]DB!$M:$M,$C17)-SUMIFS([1]DB!AH:AH,[1]DB!$W:$W,"Trading",[1]DB!$E:$E,"SHORT",[1]DB!$N:$N,"NE",[1]DB!$M:$M,$C17)+SUMIFS([1]DB!AH:AH,[1]DB!$W:$W,"Trading",[1]DB!$E:$E,"LONG",[1]DB!$N:$N,"N",[1]DB!$M:$M,$C17)-SUMIFS([1]DB!AH:AH,[1]DB!$W:$W,"Trading",[1]DB!$E:$E,"SHORT",[1]DB!$N:$N,"N",[1]DB!$M:$M,$C17)</f>
        <v>0</v>
      </c>
      <c r="P17" s="57">
        <f>+SUMIFS([1]DB!AI:AI,[1]DB!$W:$W,"Trading",[1]DB!$E:$E,"LONG",[1]DB!$N:$N,"SE",[1]DB!$M:$M,$C17)-SUMIFS([1]DB!AI:AI,[1]DB!$W:$W,"Trading",[1]DB!$E:$E,"SHORT",[1]DB!$N:$N,"SE",[1]DB!$M:$M,$C17)+SUMIFS([1]DB!AI:AI,[1]DB!$W:$W,"Trading",[1]DB!$E:$E,"LONG",[1]DB!$N:$N,"S",[1]DB!$M:$M,$C17)-SUMIFS([1]DB!AI:AI,[1]DB!$W:$W,"Trading",[1]DB!$E:$E,"SHORT",[1]DB!$N:$N,"S",[1]DB!$M:$M,$C17)+SUMIFS([1]DB!AI:AI,[1]DB!$W:$W,"Trading",[1]DB!$E:$E,"LONG",[1]DB!$N:$N,"NE",[1]DB!$M:$M,$C17)-SUMIFS([1]DB!AI:AI,[1]DB!$W:$W,"Trading",[1]DB!$E:$E,"SHORT",[1]DB!$N:$N,"NE",[1]DB!$M:$M,$C17)+SUMIFS([1]DB!AI:AI,[1]DB!$W:$W,"Trading",[1]DB!$E:$E,"LONG",[1]DB!$N:$N,"N",[1]DB!$M:$M,$C17)-SUMIFS([1]DB!AI:AI,[1]DB!$W:$W,"Trading",[1]DB!$E:$E,"SHORT",[1]DB!$N:$N,"N",[1]DB!$M:$M,$C17)</f>
        <v>0</v>
      </c>
      <c r="Q17" s="75">
        <f t="shared" si="4"/>
        <v>0</v>
      </c>
      <c r="R17" s="75">
        <f t="shared" si="8"/>
        <v>0</v>
      </c>
      <c r="S17" s="75">
        <f t="shared" si="9"/>
        <v>0</v>
      </c>
      <c r="T17" s="54">
        <f t="shared" si="10"/>
        <v>0</v>
      </c>
      <c r="U17" s="7">
        <f>+SUMIFS([1]DB!AJ:AJ,[1]DB!$W:$W,"Trading",[1]DB!$E:$E,"LONG",[1]DB!$N:$N,"SE",[1]DB!$M:$M,$C17)-SUMIFS([1]DB!AJ:AJ,[1]DB!$W:$W,"Trading",[1]DB!$E:$E,"SHORT",[1]DB!$N:$N,"SE",[1]DB!$M:$M,$C17)+SUMIFS([1]DB!AJ:AJ,[1]DB!$W:$W,"Trading",[1]DB!$E:$E,"LONG",[1]DB!$N:$N,"S",[1]DB!$M:$M,$C17)-SUMIFS([1]DB!AJ:AJ,[1]DB!$W:$W,"Trading",[1]DB!$E:$E,"SHORT",[1]DB!$N:$N,"S",[1]DB!$M:$M,$C17)+SUMIFS([1]DB!AJ:AJ,[1]DB!$W:$W,"Trading",[1]DB!$E:$E,"LONG",[1]DB!$N:$N,"NE",[1]DB!$M:$M,$C17)-SUMIFS([1]DB!AJ:AJ,[1]DB!$W:$W,"Trading",[1]DB!$E:$E,"SHORT",[1]DB!$N:$N,"NE",[1]DB!$M:$M,$C17)+SUMIFS([1]DB!AJ:AJ,[1]DB!$W:$W,"Trading",[1]DB!$E:$E,"LONG",[1]DB!$N:$N,"N",[1]DB!$M:$M,$C17)-SUMIFS([1]DB!AJ:AJ,[1]DB!$W:$W,"Trading",[1]DB!$E:$E,"SHORT",[1]DB!$N:$N,"N",[1]DB!$M:$M,$C17)</f>
        <v>0</v>
      </c>
      <c r="V17" s="7">
        <f>+SUMIFS([1]DB!AK:AK,[1]DB!$W:$W,"Trading",[1]DB!$E:$E,"LONG",[1]DB!$N:$N,"SE",[1]DB!$M:$M,$C17)-SUMIFS([1]DB!AK:AK,[1]DB!$W:$W,"Trading",[1]DB!$E:$E,"SHORT",[1]DB!$N:$N,"SE",[1]DB!$M:$M,$C17)+SUMIFS([1]DB!AK:AK,[1]DB!$W:$W,"Trading",[1]DB!$E:$E,"LONG",[1]DB!$N:$N,"S",[1]DB!$M:$M,$C17)-SUMIFS([1]DB!AK:AK,[1]DB!$W:$W,"Trading",[1]DB!$E:$E,"SHORT",[1]DB!$N:$N,"S",[1]DB!$M:$M,$C17)+SUMIFS([1]DB!AK:AK,[1]DB!$W:$W,"Trading",[1]DB!$E:$E,"LONG",[1]DB!$N:$N,"NE",[1]DB!$M:$M,$C17)-SUMIFS([1]DB!AK:AK,[1]DB!$W:$W,"Trading",[1]DB!$E:$E,"SHORT",[1]DB!$N:$N,"NE",[1]DB!$M:$M,$C17)+SUMIFS([1]DB!AK:AK,[1]DB!$W:$W,"Trading",[1]DB!$E:$E,"LONG",[1]DB!$N:$N,"N",[1]DB!$M:$M,$C17)-SUMIFS([1]DB!AK:AK,[1]DB!$W:$W,"Trading",[1]DB!$E:$E,"SHORT",[1]DB!$N:$N,"N",[1]DB!$M:$M,$C17)</f>
        <v>0</v>
      </c>
      <c r="W17" s="7">
        <f>+SUMIFS([1]DB!AL:AL,[1]DB!$W:$W,"Trading",[1]DB!$E:$E,"LONG",[1]DB!$N:$N,"SE",[1]DB!$M:$M,$C17)-SUMIFS([1]DB!AL:AL,[1]DB!$W:$W,"Trading",[1]DB!$E:$E,"SHORT",[1]DB!$N:$N,"SE",[1]DB!$M:$M,$C17)+SUMIFS([1]DB!AL:AL,[1]DB!$W:$W,"Trading",[1]DB!$E:$E,"LONG",[1]DB!$N:$N,"S",[1]DB!$M:$M,$C17)-SUMIFS([1]DB!AL:AL,[1]DB!$W:$W,"Trading",[1]DB!$E:$E,"SHORT",[1]DB!$N:$N,"S",[1]DB!$M:$M,$C17)+SUMIFS([1]DB!AL:AL,[1]DB!$W:$W,"Trading",[1]DB!$E:$E,"LONG",[1]DB!$N:$N,"NE",[1]DB!$M:$M,$C17)-SUMIFS([1]DB!AL:AL,[1]DB!$W:$W,"Trading",[1]DB!$E:$E,"SHORT",[1]DB!$N:$N,"NE",[1]DB!$M:$M,$C17)+SUMIFS([1]DB!AL:AL,[1]DB!$W:$W,"Trading",[1]DB!$E:$E,"LONG",[1]DB!$N:$N,"N",[1]DB!$M:$M,$C17)-SUMIFS([1]DB!AL:AL,[1]DB!$W:$W,"Trading",[1]DB!$E:$E,"SHORT",[1]DB!$N:$N,"N",[1]DB!$M:$M,$C17)</f>
        <v>0</v>
      </c>
      <c r="X17" s="7">
        <f>+SUMIFS([1]DB!AM:AM,[1]DB!$W:$W,"Trading",[1]DB!$E:$E,"LONG",[1]DB!$N:$N,"SE",[1]DB!$M:$M,$C17)-SUMIFS([1]DB!AM:AM,[1]DB!$W:$W,"Trading",[1]DB!$E:$E,"SHORT",[1]DB!$N:$N,"SE",[1]DB!$M:$M,$C17)+SUMIFS([1]DB!AM:AM,[1]DB!$W:$W,"Trading",[1]DB!$E:$E,"LONG",[1]DB!$N:$N,"S",[1]DB!$M:$M,$C17)-SUMIFS([1]DB!AM:AM,[1]DB!$W:$W,"Trading",[1]DB!$E:$E,"SHORT",[1]DB!$N:$N,"S",[1]DB!$M:$M,$C17)+SUMIFS([1]DB!AM:AM,[1]DB!$W:$W,"Trading",[1]DB!$E:$E,"LONG",[1]DB!$N:$N,"NE",[1]DB!$M:$M,$C17)-SUMIFS([1]DB!AM:AM,[1]DB!$W:$W,"Trading",[1]DB!$E:$E,"SHORT",[1]DB!$N:$N,"NE",[1]DB!$M:$M,$C17)+SUMIFS([1]DB!AM:AM,[1]DB!$W:$W,"Trading",[1]DB!$E:$E,"LONG",[1]DB!$N:$N,"N",[1]DB!$M:$M,$C17)-SUMIFS([1]DB!AM:AM,[1]DB!$W:$W,"Trading",[1]DB!$E:$E,"SHORT",[1]DB!$N:$N,"N",[1]DB!$M:$M,$C17)</f>
        <v>0</v>
      </c>
      <c r="Y17" s="7">
        <f>+SUMIFS([1]DB!AN:AN,[1]DB!$W:$W,"Trading",[1]DB!$E:$E,"LONG",[1]DB!$N:$N,"SE",[1]DB!$M:$M,$C17)-SUMIFS([1]DB!AN:AN,[1]DB!$W:$W,"Trading",[1]DB!$E:$E,"SHORT",[1]DB!$N:$N,"SE",[1]DB!$M:$M,$C17)+SUMIFS([1]DB!AN:AN,[1]DB!$W:$W,"Trading",[1]DB!$E:$E,"LONG",[1]DB!$N:$N,"S",[1]DB!$M:$M,$C17)-SUMIFS([1]DB!AN:AN,[1]DB!$W:$W,"Trading",[1]DB!$E:$E,"SHORT",[1]DB!$N:$N,"S",[1]DB!$M:$M,$C17)+SUMIFS([1]DB!AN:AN,[1]DB!$W:$W,"Trading",[1]DB!$E:$E,"LONG",[1]DB!$N:$N,"NE",[1]DB!$M:$M,$C17)-SUMIFS([1]DB!AN:AN,[1]DB!$W:$W,"Trading",[1]DB!$E:$E,"SHORT",[1]DB!$N:$N,"NE",[1]DB!$M:$M,$C17)+SUMIFS([1]DB!AN:AN,[1]DB!$W:$W,"Trading",[1]DB!$E:$E,"LONG",[1]DB!$N:$N,"N",[1]DB!$M:$M,$C17)-SUMIFS([1]DB!AN:AN,[1]DB!$W:$W,"Trading",[1]DB!$E:$E,"SHORT",[1]DB!$N:$N,"N",[1]DB!$M:$M,$C17)</f>
        <v>0</v>
      </c>
      <c r="Z17" s="7">
        <f>+SUMIFS([1]DB!AO:AO,[1]DB!$W:$W,"Trading",[1]DB!$E:$E,"LONG",[1]DB!$N:$N,"SE",[1]DB!$M:$M,$C17)-SUMIFS([1]DB!AO:AO,[1]DB!$W:$W,"Trading",[1]DB!$E:$E,"SHORT",[1]DB!$N:$N,"SE",[1]DB!$M:$M,$C17)+SUMIFS([1]DB!AO:AO,[1]DB!$W:$W,"Trading",[1]DB!$E:$E,"LONG",[1]DB!$N:$N,"S",[1]DB!$M:$M,$C17)-SUMIFS([1]DB!AO:AO,[1]DB!$W:$W,"Trading",[1]DB!$E:$E,"SHORT",[1]DB!$N:$N,"S",[1]DB!$M:$M,$C17)+SUMIFS([1]DB!AO:AO,[1]DB!$W:$W,"Trading",[1]DB!$E:$E,"LONG",[1]DB!$N:$N,"NE",[1]DB!$M:$M,$C17)-SUMIFS([1]DB!AO:AO,[1]DB!$W:$W,"Trading",[1]DB!$E:$E,"SHORT",[1]DB!$N:$N,"NE",[1]DB!$M:$M,$C17)+SUMIFS([1]DB!AO:AO,[1]DB!$W:$W,"Trading",[1]DB!$E:$E,"LONG",[1]DB!$N:$N,"N",[1]DB!$M:$M,$C17)-SUMIFS([1]DB!AO:AO,[1]DB!$W:$W,"Trading",[1]DB!$E:$E,"SHORT",[1]DB!$N:$N,"N",[1]DB!$M:$M,$C17)</f>
        <v>0</v>
      </c>
      <c r="AA17" s="7">
        <f>+SUMIFS([1]DB!AP:AP,[1]DB!$W:$W,"Trading",[1]DB!$E:$E,"LONG",[1]DB!$N:$N,"SE",[1]DB!$M:$M,$C17)-SUMIFS([1]DB!AP:AP,[1]DB!$W:$W,"Trading",[1]DB!$E:$E,"SHORT",[1]DB!$N:$N,"SE",[1]DB!$M:$M,$C17)+SUMIFS([1]DB!AP:AP,[1]DB!$W:$W,"Trading",[1]DB!$E:$E,"LONG",[1]DB!$N:$N,"S",[1]DB!$M:$M,$C17)-SUMIFS([1]DB!AP:AP,[1]DB!$W:$W,"Trading",[1]DB!$E:$E,"SHORT",[1]DB!$N:$N,"S",[1]DB!$M:$M,$C17)+SUMIFS([1]DB!AP:AP,[1]DB!$W:$W,"Trading",[1]DB!$E:$E,"LONG",[1]DB!$N:$N,"NE",[1]DB!$M:$M,$C17)-SUMIFS([1]DB!AP:AP,[1]DB!$W:$W,"Trading",[1]DB!$E:$E,"SHORT",[1]DB!$N:$N,"NE",[1]DB!$M:$M,$C17)+SUMIFS([1]DB!AP:AP,[1]DB!$W:$W,"Trading",[1]DB!$E:$E,"LONG",[1]DB!$N:$N,"N",[1]DB!$M:$M,$C17)-SUMIFS([1]DB!AP:AP,[1]DB!$W:$W,"Trading",[1]DB!$E:$E,"SHORT",[1]DB!$N:$N,"N",[1]DB!$M:$M,$C17)</f>
        <v>0</v>
      </c>
      <c r="AB17" s="7">
        <f>+SUMIFS([1]DB!AQ:AQ,[1]DB!$W:$W,"Trading",[1]DB!$E:$E,"LONG",[1]DB!$N:$N,"SE",[1]DB!$M:$M,$C17)-SUMIFS([1]DB!AQ:AQ,[1]DB!$W:$W,"Trading",[1]DB!$E:$E,"SHORT",[1]DB!$N:$N,"SE",[1]DB!$M:$M,$C17)+SUMIFS([1]DB!AQ:AQ,[1]DB!$W:$W,"Trading",[1]DB!$E:$E,"LONG",[1]DB!$N:$N,"S",[1]DB!$M:$M,$C17)-SUMIFS([1]DB!AQ:AQ,[1]DB!$W:$W,"Trading",[1]DB!$E:$E,"SHORT",[1]DB!$N:$N,"S",[1]DB!$M:$M,$C17)+SUMIFS([1]DB!AQ:AQ,[1]DB!$W:$W,"Trading",[1]DB!$E:$E,"LONG",[1]DB!$N:$N,"NE",[1]DB!$M:$M,$C17)-SUMIFS([1]DB!AQ:AQ,[1]DB!$W:$W,"Trading",[1]DB!$E:$E,"SHORT",[1]DB!$N:$N,"NE",[1]DB!$M:$M,$C17)+SUMIFS([1]DB!AQ:AQ,[1]DB!$W:$W,"Trading",[1]DB!$E:$E,"LONG",[1]DB!$N:$N,"N",[1]DB!$M:$M,$C17)-SUMIFS([1]DB!AQ:AQ,[1]DB!$W:$W,"Trading",[1]DB!$E:$E,"SHORT",[1]DB!$N:$N,"N",[1]DB!$M:$M,$C17)</f>
        <v>0</v>
      </c>
      <c r="AC17" s="7">
        <f>+SUMIFS([1]DB!AR:AR,[1]DB!$W:$W,"Trading",[1]DB!$E:$E,"LONG",[1]DB!$N:$N,"SE",[1]DB!$M:$M,$C17)-SUMIFS([1]DB!AR:AR,[1]DB!$W:$W,"Trading",[1]DB!$E:$E,"SHORT",[1]DB!$N:$N,"SE",[1]DB!$M:$M,$C17)+SUMIFS([1]DB!AR:AR,[1]DB!$W:$W,"Trading",[1]DB!$E:$E,"LONG",[1]DB!$N:$N,"S",[1]DB!$M:$M,$C17)-SUMIFS([1]DB!AR:AR,[1]DB!$W:$W,"Trading",[1]DB!$E:$E,"SHORT",[1]DB!$N:$N,"S",[1]DB!$M:$M,$C17)+SUMIFS([1]DB!AR:AR,[1]DB!$W:$W,"Trading",[1]DB!$E:$E,"LONG",[1]DB!$N:$N,"NE",[1]DB!$M:$M,$C17)-SUMIFS([1]DB!AR:AR,[1]DB!$W:$W,"Trading",[1]DB!$E:$E,"SHORT",[1]DB!$N:$N,"NE",[1]DB!$M:$M,$C17)+SUMIFS([1]DB!AR:AR,[1]DB!$W:$W,"Trading",[1]DB!$E:$E,"LONG",[1]DB!$N:$N,"N",[1]DB!$M:$M,$C17)-SUMIFS([1]DB!AR:AR,[1]DB!$W:$W,"Trading",[1]DB!$E:$E,"SHORT",[1]DB!$N:$N,"N",[1]DB!$M:$M,$C17)</f>
        <v>0</v>
      </c>
      <c r="AD17" s="7">
        <f>+SUMIFS([1]DB!AS:AS,[1]DB!$W:$W,"Trading",[1]DB!$E:$E,"LONG",[1]DB!$N:$N,"SE",[1]DB!$M:$M,$C17)-SUMIFS([1]DB!AS:AS,[1]DB!$W:$W,"Trading",[1]DB!$E:$E,"SHORT",[1]DB!$N:$N,"SE",[1]DB!$M:$M,$C17)+SUMIFS([1]DB!AS:AS,[1]DB!$W:$W,"Trading",[1]DB!$E:$E,"LONG",[1]DB!$N:$N,"S",[1]DB!$M:$M,$C17)-SUMIFS([1]DB!AS:AS,[1]DB!$W:$W,"Trading",[1]DB!$E:$E,"SHORT",[1]DB!$N:$N,"S",[1]DB!$M:$M,$C17)+SUMIFS([1]DB!AS:AS,[1]DB!$W:$W,"Trading",[1]DB!$E:$E,"LONG",[1]DB!$N:$N,"NE",[1]DB!$M:$M,$C17)-SUMIFS([1]DB!AS:AS,[1]DB!$W:$W,"Trading",[1]DB!$E:$E,"SHORT",[1]DB!$N:$N,"NE",[1]DB!$M:$M,$C17)+SUMIFS([1]DB!AS:AS,[1]DB!$W:$W,"Trading",[1]DB!$E:$E,"LONG",[1]DB!$N:$N,"N",[1]DB!$M:$M,$C17)-SUMIFS([1]DB!AS:AS,[1]DB!$W:$W,"Trading",[1]DB!$E:$E,"SHORT",[1]DB!$N:$N,"N",[1]DB!$M:$M,$C17)</f>
        <v>0</v>
      </c>
      <c r="AE17" s="7">
        <f>+SUMIFS([1]DB!AT:AT,[1]DB!$W:$W,"Trading",[1]DB!$E:$E,"LONG",[1]DB!$N:$N,"SE",[1]DB!$M:$M,$C17)-SUMIFS([1]DB!AT:AT,[1]DB!$W:$W,"Trading",[1]DB!$E:$E,"SHORT",[1]DB!$N:$N,"SE",[1]DB!$M:$M,$C17)+SUMIFS([1]DB!AT:AT,[1]DB!$W:$W,"Trading",[1]DB!$E:$E,"LONG",[1]DB!$N:$N,"S",[1]DB!$M:$M,$C17)-SUMIFS([1]DB!AT:AT,[1]DB!$W:$W,"Trading",[1]DB!$E:$E,"SHORT",[1]DB!$N:$N,"S",[1]DB!$M:$M,$C17)+SUMIFS([1]DB!AT:AT,[1]DB!$W:$W,"Trading",[1]DB!$E:$E,"LONG",[1]DB!$N:$N,"NE",[1]DB!$M:$M,$C17)-SUMIFS([1]DB!AT:AT,[1]DB!$W:$W,"Trading",[1]DB!$E:$E,"SHORT",[1]DB!$N:$N,"NE",[1]DB!$M:$M,$C17)+SUMIFS([1]DB!AT:AT,[1]DB!$W:$W,"Trading",[1]DB!$E:$E,"LONG",[1]DB!$N:$N,"N",[1]DB!$M:$M,$C17)-SUMIFS([1]DB!AT:AT,[1]DB!$W:$W,"Trading",[1]DB!$E:$E,"SHORT",[1]DB!$N:$N,"N",[1]DB!$M:$M,$C17)</f>
        <v>0</v>
      </c>
      <c r="AF17" s="57">
        <f>+SUMIFS([1]DB!AU:AU,[1]DB!$W:$W,"Trading",[1]DB!$E:$E,"LONG",[1]DB!$N:$N,"SE",[1]DB!$M:$M,$C17)-SUMIFS([1]DB!AU:AU,[1]DB!$W:$W,"Trading",[1]DB!$E:$E,"SHORT",[1]DB!$N:$N,"SE",[1]DB!$M:$M,$C17)+SUMIFS([1]DB!AU:AU,[1]DB!$W:$W,"Trading",[1]DB!$E:$E,"LONG",[1]DB!$N:$N,"S",[1]DB!$M:$M,$C17)-SUMIFS([1]DB!AU:AU,[1]DB!$W:$W,"Trading",[1]DB!$E:$E,"SHORT",[1]DB!$N:$N,"S",[1]DB!$M:$M,$C17)+SUMIFS([1]DB!AU:AU,[1]DB!$W:$W,"Trading",[1]DB!$E:$E,"LONG",[1]DB!$N:$N,"NE",[1]DB!$M:$M,$C17)-SUMIFS([1]DB!AU:AU,[1]DB!$W:$W,"Trading",[1]DB!$E:$E,"SHORT",[1]DB!$N:$N,"NE",[1]DB!$M:$M,$C17)+SUMIFS([1]DB!AU:AU,[1]DB!$W:$W,"Trading",[1]DB!$E:$E,"LONG",[1]DB!$N:$N,"N",[1]DB!$M:$M,$C17)-SUMIFS([1]DB!AU:AU,[1]DB!$W:$W,"Trading",[1]DB!$E:$E,"SHORT",[1]DB!$N:$N,"N",[1]DB!$M:$M,$C17)</f>
        <v>0</v>
      </c>
      <c r="AG17" s="88">
        <f>+SUMIFS([1]DB!AV:AV,[1]DB!$W:$W,"Trading",[1]DB!$E:$E,"LONG",[1]DB!$N:$N,"SE",[1]DB!$M:$M,$C17)-SUMIFS([1]DB!AV:AV,[1]DB!$W:$W,"Trading",[1]DB!$E:$E,"SHORT",[1]DB!$N:$N,"SE",[1]DB!$M:$M,$C17)+SUMIFS([1]DB!AV:AV,[1]DB!$W:$W,"Trading",[1]DB!$E:$E,"LONG",[1]DB!$N:$N,"S",[1]DB!$M:$M,$C17)-SUMIFS([1]DB!AV:AV,[1]DB!$W:$W,"Trading",[1]DB!$E:$E,"SHORT",[1]DB!$N:$N,"S",[1]DB!$M:$M,$C17)+SUMIFS([1]DB!AV:AV,[1]DB!$W:$W,"Trading",[1]DB!$E:$E,"LONG",[1]DB!$N:$N,"NE",[1]DB!$M:$M,$C17)-SUMIFS([1]DB!AV:AV,[1]DB!$W:$W,"Trading",[1]DB!$E:$E,"SHORT",[1]DB!$N:$N,"NE",[1]DB!$M:$M,$C17)+SUMIFS([1]DB!AV:AV,[1]DB!$W:$W,"Trading",[1]DB!$E:$E,"LONG",[1]DB!$N:$N,"N",[1]DB!$M:$M,$C17)-SUMIFS([1]DB!AV:AV,[1]DB!$W:$W,"Trading",[1]DB!$E:$E,"SHORT",[1]DB!$N:$N,"N",[1]DB!$M:$M,$C17)</f>
        <v>0</v>
      </c>
      <c r="AH17" s="7">
        <f>+SUMIFS([1]DB!AW:AW,[1]DB!$W:$W,"Trading",[1]DB!$E:$E,"LONG",[1]DB!$N:$N,"SE",[1]DB!$M:$M,$C17)-SUMIFS([1]DB!AW:AW,[1]DB!$W:$W,"Trading",[1]DB!$E:$E,"SHORT",[1]DB!$N:$N,"SE",[1]DB!$M:$M,$C17)+SUMIFS([1]DB!AW:AW,[1]DB!$W:$W,"Trading",[1]DB!$E:$E,"LONG",[1]DB!$N:$N,"S",[1]DB!$M:$M,$C17)-SUMIFS([1]DB!AW:AW,[1]DB!$W:$W,"Trading",[1]DB!$E:$E,"SHORT",[1]DB!$N:$N,"S",[1]DB!$M:$M,$C17)+SUMIFS([1]DB!AW:AW,[1]DB!$W:$W,"Trading",[1]DB!$E:$E,"LONG",[1]DB!$N:$N,"NE",[1]DB!$M:$M,$C17)-SUMIFS([1]DB!AW:AW,[1]DB!$W:$W,"Trading",[1]DB!$E:$E,"SHORT",[1]DB!$N:$N,"NE",[1]DB!$M:$M,$C17)+SUMIFS([1]DB!AW:AW,[1]DB!$W:$W,"Trading",[1]DB!$E:$E,"LONG",[1]DB!$N:$N,"N",[1]DB!$M:$M,$C17)-SUMIFS([1]DB!AW:AW,[1]DB!$W:$W,"Trading",[1]DB!$E:$E,"SHORT",[1]DB!$N:$N,"N",[1]DB!$M:$M,$C17)</f>
        <v>0</v>
      </c>
      <c r="AI17" s="7">
        <f>+SUMIFS([1]DB!AX:AX,[1]DB!$W:$W,"Trading",[1]DB!$E:$E,"LONG",[1]DB!$N:$N,"SE",[1]DB!$M:$M,$C17)-SUMIFS([1]DB!AX:AX,[1]DB!$W:$W,"Trading",[1]DB!$E:$E,"SHORT",[1]DB!$N:$N,"SE",[1]DB!$M:$M,$C17)+SUMIFS([1]DB!AX:AX,[1]DB!$W:$W,"Trading",[1]DB!$E:$E,"LONG",[1]DB!$N:$N,"S",[1]DB!$M:$M,$C17)-SUMIFS([1]DB!AX:AX,[1]DB!$W:$W,"Trading",[1]DB!$E:$E,"SHORT",[1]DB!$N:$N,"S",[1]DB!$M:$M,$C17)+SUMIFS([1]DB!AX:AX,[1]DB!$W:$W,"Trading",[1]DB!$E:$E,"LONG",[1]DB!$N:$N,"NE",[1]DB!$M:$M,$C17)-SUMIFS([1]DB!AX:AX,[1]DB!$W:$W,"Trading",[1]DB!$E:$E,"SHORT",[1]DB!$N:$N,"NE",[1]DB!$M:$M,$C17)+SUMIFS([1]DB!AX:AX,[1]DB!$W:$W,"Trading",[1]DB!$E:$E,"LONG",[1]DB!$N:$N,"N",[1]DB!$M:$M,$C17)-SUMIFS([1]DB!AX:AX,[1]DB!$W:$W,"Trading",[1]DB!$E:$E,"SHORT",[1]DB!$N:$N,"N",[1]DB!$M:$M,$C17)</f>
        <v>0</v>
      </c>
      <c r="AJ17" s="7">
        <f>+SUMIFS([1]DB!AY:AY,[1]DB!$W:$W,"Trading",[1]DB!$E:$E,"LONG",[1]DB!$N:$N,"SE",[1]DB!$M:$M,$C17)-SUMIFS([1]DB!AY:AY,[1]DB!$W:$W,"Trading",[1]DB!$E:$E,"SHORT",[1]DB!$N:$N,"SE",[1]DB!$M:$M,$C17)+SUMIFS([1]DB!AY:AY,[1]DB!$W:$W,"Trading",[1]DB!$E:$E,"LONG",[1]DB!$N:$N,"S",[1]DB!$M:$M,$C17)-SUMIFS([1]DB!AY:AY,[1]DB!$W:$W,"Trading",[1]DB!$E:$E,"SHORT",[1]DB!$N:$N,"S",[1]DB!$M:$M,$C17)+SUMIFS([1]DB!AY:AY,[1]DB!$W:$W,"Trading",[1]DB!$E:$E,"LONG",[1]DB!$N:$N,"NE",[1]DB!$M:$M,$C17)-SUMIFS([1]DB!AY:AY,[1]DB!$W:$W,"Trading",[1]DB!$E:$E,"SHORT",[1]DB!$N:$N,"NE",[1]DB!$M:$M,$C17)+SUMIFS([1]DB!AY:AY,[1]DB!$W:$W,"Trading",[1]DB!$E:$E,"LONG",[1]DB!$N:$N,"N",[1]DB!$M:$M,$C17)-SUMIFS([1]DB!AY:AY,[1]DB!$W:$W,"Trading",[1]DB!$E:$E,"SHORT",[1]DB!$N:$N,"N",[1]DB!$M:$M,$C17)</f>
        <v>0</v>
      </c>
      <c r="AK17" s="7">
        <f>+SUMIFS([1]DB!AZ:AZ,[1]DB!$W:$W,"Trading",[1]DB!$E:$E,"LONG",[1]DB!$N:$N,"SE",[1]DB!$M:$M,$C17)-SUMIFS([1]DB!AZ:AZ,[1]DB!$W:$W,"Trading",[1]DB!$E:$E,"SHORT",[1]DB!$N:$N,"SE",[1]DB!$M:$M,$C17)+SUMIFS([1]DB!AZ:AZ,[1]DB!$W:$W,"Trading",[1]DB!$E:$E,"LONG",[1]DB!$N:$N,"S",[1]DB!$M:$M,$C17)-SUMIFS([1]DB!AZ:AZ,[1]DB!$W:$W,"Trading",[1]DB!$E:$E,"SHORT",[1]DB!$N:$N,"S",[1]DB!$M:$M,$C17)+SUMIFS([1]DB!AZ:AZ,[1]DB!$W:$W,"Trading",[1]DB!$E:$E,"LONG",[1]DB!$N:$N,"NE",[1]DB!$M:$M,$C17)-SUMIFS([1]DB!AZ:AZ,[1]DB!$W:$W,"Trading",[1]DB!$E:$E,"SHORT",[1]DB!$N:$N,"NE",[1]DB!$M:$M,$C17)+SUMIFS([1]DB!AZ:AZ,[1]DB!$W:$W,"Trading",[1]DB!$E:$E,"LONG",[1]DB!$N:$N,"N",[1]DB!$M:$M,$C17)-SUMIFS([1]DB!AZ:AZ,[1]DB!$W:$W,"Trading",[1]DB!$E:$E,"SHORT",[1]DB!$N:$N,"N",[1]DB!$M:$M,$C17)</f>
        <v>0</v>
      </c>
      <c r="AL17" s="7">
        <f>+SUMIFS([1]DB!BA:BA,[1]DB!$W:$W,"Trading",[1]DB!$E:$E,"LONG",[1]DB!$N:$N,"SE",[1]DB!$M:$M,$C17)-SUMIFS([1]DB!BA:BA,[1]DB!$W:$W,"Trading",[1]DB!$E:$E,"SHORT",[1]DB!$N:$N,"SE",[1]DB!$M:$M,$C17)+SUMIFS([1]DB!BA:BA,[1]DB!$W:$W,"Trading",[1]DB!$E:$E,"LONG",[1]DB!$N:$N,"S",[1]DB!$M:$M,$C17)-SUMIFS([1]DB!BA:BA,[1]DB!$W:$W,"Trading",[1]DB!$E:$E,"SHORT",[1]DB!$N:$N,"S",[1]DB!$M:$M,$C17)+SUMIFS([1]DB!BA:BA,[1]DB!$W:$W,"Trading",[1]DB!$E:$E,"LONG",[1]DB!$N:$N,"NE",[1]DB!$M:$M,$C17)-SUMIFS([1]DB!BA:BA,[1]DB!$W:$W,"Trading",[1]DB!$E:$E,"SHORT",[1]DB!$N:$N,"NE",[1]DB!$M:$M,$C17)+SUMIFS([1]DB!BA:BA,[1]DB!$W:$W,"Trading",[1]DB!$E:$E,"LONG",[1]DB!$N:$N,"N",[1]DB!$M:$M,$C17)-SUMIFS([1]DB!BA:BA,[1]DB!$W:$W,"Trading",[1]DB!$E:$E,"SHORT",[1]DB!$N:$N,"N",[1]DB!$M:$M,$C17)</f>
        <v>0</v>
      </c>
      <c r="AM17" s="7">
        <f>+SUMIFS([1]DB!BB:BB,[1]DB!$W:$W,"Trading",[1]DB!$E:$E,"LONG",[1]DB!$N:$N,"SE",[1]DB!$M:$M,$C17)-SUMIFS([1]DB!BB:BB,[1]DB!$W:$W,"Trading",[1]DB!$E:$E,"SHORT",[1]DB!$N:$N,"SE",[1]DB!$M:$M,$C17)+SUMIFS([1]DB!BB:BB,[1]DB!$W:$W,"Trading",[1]DB!$E:$E,"LONG",[1]DB!$N:$N,"S",[1]DB!$M:$M,$C17)-SUMIFS([1]DB!BB:BB,[1]DB!$W:$W,"Trading",[1]DB!$E:$E,"SHORT",[1]DB!$N:$N,"S",[1]DB!$M:$M,$C17)+SUMIFS([1]DB!BB:BB,[1]DB!$W:$W,"Trading",[1]DB!$E:$E,"LONG",[1]DB!$N:$N,"NE",[1]DB!$M:$M,$C17)-SUMIFS([1]DB!BB:BB,[1]DB!$W:$W,"Trading",[1]DB!$E:$E,"SHORT",[1]DB!$N:$N,"NE",[1]DB!$M:$M,$C17)+SUMIFS([1]DB!BB:BB,[1]DB!$W:$W,"Trading",[1]DB!$E:$E,"LONG",[1]DB!$N:$N,"N",[1]DB!$M:$M,$C17)-SUMIFS([1]DB!BB:BB,[1]DB!$W:$W,"Trading",[1]DB!$E:$E,"SHORT",[1]DB!$N:$N,"N",[1]DB!$M:$M,$C17)</f>
        <v>0</v>
      </c>
      <c r="AN17" s="7">
        <f>+SUMIFS([1]DB!BC:BC,[1]DB!$W:$W,"Trading",[1]DB!$E:$E,"LONG",[1]DB!$N:$N,"SE",[1]DB!$M:$M,$C17)-SUMIFS([1]DB!BC:BC,[1]DB!$W:$W,"Trading",[1]DB!$E:$E,"SHORT",[1]DB!$N:$N,"SE",[1]DB!$M:$M,$C17)+SUMIFS([1]DB!BC:BC,[1]DB!$W:$W,"Trading",[1]DB!$E:$E,"LONG",[1]DB!$N:$N,"S",[1]DB!$M:$M,$C17)-SUMIFS([1]DB!BC:BC,[1]DB!$W:$W,"Trading",[1]DB!$E:$E,"SHORT",[1]DB!$N:$N,"S",[1]DB!$M:$M,$C17)+SUMIFS([1]DB!BC:BC,[1]DB!$W:$W,"Trading",[1]DB!$E:$E,"LONG",[1]DB!$N:$N,"NE",[1]DB!$M:$M,$C17)-SUMIFS([1]DB!BC:BC,[1]DB!$W:$W,"Trading",[1]DB!$E:$E,"SHORT",[1]DB!$N:$N,"NE",[1]DB!$M:$M,$C17)+SUMIFS([1]DB!BC:BC,[1]DB!$W:$W,"Trading",[1]DB!$E:$E,"LONG",[1]DB!$N:$N,"N",[1]DB!$M:$M,$C17)-SUMIFS([1]DB!BC:BC,[1]DB!$W:$W,"Trading",[1]DB!$E:$E,"SHORT",[1]DB!$N:$N,"N",[1]DB!$M:$M,$C17)</f>
        <v>0</v>
      </c>
      <c r="AO17" s="7">
        <f>+SUMIFS([1]DB!BD:BD,[1]DB!$W:$W,"Trading",[1]DB!$E:$E,"LONG",[1]DB!$N:$N,"SE",[1]DB!$M:$M,$C17)-SUMIFS([1]DB!BD:BD,[1]DB!$W:$W,"Trading",[1]DB!$E:$E,"SHORT",[1]DB!$N:$N,"SE",[1]DB!$M:$M,$C17)+SUMIFS([1]DB!BD:BD,[1]DB!$W:$W,"Trading",[1]DB!$E:$E,"LONG",[1]DB!$N:$N,"S",[1]DB!$M:$M,$C17)-SUMIFS([1]DB!BD:BD,[1]DB!$W:$W,"Trading",[1]DB!$E:$E,"SHORT",[1]DB!$N:$N,"S",[1]DB!$M:$M,$C17)+SUMIFS([1]DB!BD:BD,[1]DB!$W:$W,"Trading",[1]DB!$E:$E,"LONG",[1]DB!$N:$N,"NE",[1]DB!$M:$M,$C17)-SUMIFS([1]DB!BD:BD,[1]DB!$W:$W,"Trading",[1]DB!$E:$E,"SHORT",[1]DB!$N:$N,"NE",[1]DB!$M:$M,$C17)+SUMIFS([1]DB!BD:BD,[1]DB!$W:$W,"Trading",[1]DB!$E:$E,"LONG",[1]DB!$N:$N,"N",[1]DB!$M:$M,$C17)-SUMIFS([1]DB!BD:BD,[1]DB!$W:$W,"Trading",[1]DB!$E:$E,"SHORT",[1]DB!$N:$N,"N",[1]DB!$M:$M,$C17)</f>
        <v>0</v>
      </c>
      <c r="AP17" s="7">
        <f>+SUMIFS([1]DB!BE:BE,[1]DB!$W:$W,"Trading",[1]DB!$E:$E,"LONG",[1]DB!$N:$N,"SE",[1]DB!$M:$M,$C17)-SUMIFS([1]DB!BE:BE,[1]DB!$W:$W,"Trading",[1]DB!$E:$E,"SHORT",[1]DB!$N:$N,"SE",[1]DB!$M:$M,$C17)+SUMIFS([1]DB!BE:BE,[1]DB!$W:$W,"Trading",[1]DB!$E:$E,"LONG",[1]DB!$N:$N,"S",[1]DB!$M:$M,$C17)-SUMIFS([1]DB!BE:BE,[1]DB!$W:$W,"Trading",[1]DB!$E:$E,"SHORT",[1]DB!$N:$N,"S",[1]DB!$M:$M,$C17)+SUMIFS([1]DB!BE:BE,[1]DB!$W:$W,"Trading",[1]DB!$E:$E,"LONG",[1]DB!$N:$N,"NE",[1]DB!$M:$M,$C17)-SUMIFS([1]DB!BE:BE,[1]DB!$W:$W,"Trading",[1]DB!$E:$E,"SHORT",[1]DB!$N:$N,"NE",[1]DB!$M:$M,$C17)+SUMIFS([1]DB!BE:BE,[1]DB!$W:$W,"Trading",[1]DB!$E:$E,"LONG",[1]DB!$N:$N,"N",[1]DB!$M:$M,$C17)-SUMIFS([1]DB!BE:BE,[1]DB!$W:$W,"Trading",[1]DB!$E:$E,"SHORT",[1]DB!$N:$N,"N",[1]DB!$M:$M,$C17)</f>
        <v>0</v>
      </c>
      <c r="AQ17" s="7">
        <f>+SUMIFS([1]DB!BF:BF,[1]DB!$W:$W,"Trading",[1]DB!$E:$E,"LONG",[1]DB!$N:$N,"SE",[1]DB!$M:$M,$C17)-SUMIFS([1]DB!BF:BF,[1]DB!$W:$W,"Trading",[1]DB!$E:$E,"SHORT",[1]DB!$N:$N,"SE",[1]DB!$M:$M,$C17)+SUMIFS([1]DB!BF:BF,[1]DB!$W:$W,"Trading",[1]DB!$E:$E,"LONG",[1]DB!$N:$N,"S",[1]DB!$M:$M,$C17)-SUMIFS([1]DB!BF:BF,[1]DB!$W:$W,"Trading",[1]DB!$E:$E,"SHORT",[1]DB!$N:$N,"S",[1]DB!$M:$M,$C17)+SUMIFS([1]DB!BF:BF,[1]DB!$W:$W,"Trading",[1]DB!$E:$E,"LONG",[1]DB!$N:$N,"NE",[1]DB!$M:$M,$C17)-SUMIFS([1]DB!BF:BF,[1]DB!$W:$W,"Trading",[1]DB!$E:$E,"SHORT",[1]DB!$N:$N,"NE",[1]DB!$M:$M,$C17)+SUMIFS([1]DB!BF:BF,[1]DB!$W:$W,"Trading",[1]DB!$E:$E,"LONG",[1]DB!$N:$N,"N",[1]DB!$M:$M,$C17)-SUMIFS([1]DB!BF:BF,[1]DB!$W:$W,"Trading",[1]DB!$E:$E,"SHORT",[1]DB!$N:$N,"N",[1]DB!$M:$M,$C17)</f>
        <v>0</v>
      </c>
      <c r="AR17" s="57">
        <f>+SUMIFS([1]DB!BG:BG,[1]DB!$W:$W,"Trading",[1]DB!$E:$E,"LONG",[1]DB!$N:$N,"SE",[1]DB!$M:$M,$C17)-SUMIFS([1]DB!BG:BG,[1]DB!$W:$W,"Trading",[1]DB!$E:$E,"SHORT",[1]DB!$N:$N,"SE",[1]DB!$M:$M,$C17)+SUMIFS([1]DB!BG:BG,[1]DB!$W:$W,"Trading",[1]DB!$E:$E,"LONG",[1]DB!$N:$N,"S",[1]DB!$M:$M,$C17)-SUMIFS([1]DB!BG:BG,[1]DB!$W:$W,"Trading",[1]DB!$E:$E,"SHORT",[1]DB!$N:$N,"S",[1]DB!$M:$M,$C17)+SUMIFS([1]DB!BG:BG,[1]DB!$W:$W,"Trading",[1]DB!$E:$E,"LONG",[1]DB!$N:$N,"NE",[1]DB!$M:$M,$C17)-SUMIFS([1]DB!BG:BG,[1]DB!$W:$W,"Trading",[1]DB!$E:$E,"SHORT",[1]DB!$N:$N,"NE",[1]DB!$M:$M,$C17)+SUMIFS([1]DB!BG:BG,[1]DB!$W:$W,"Trading",[1]DB!$E:$E,"LONG",[1]DB!$N:$N,"N",[1]DB!$M:$M,$C17)-SUMIFS([1]DB!BG:BG,[1]DB!$W:$W,"Trading",[1]DB!$E:$E,"SHORT",[1]DB!$N:$N,"N",[1]DB!$M:$M,$C17)</f>
        <v>0</v>
      </c>
      <c r="AS17" s="88">
        <f>+SUMIFS([1]DB!BH:BH,[1]DB!$W:$W,"Trading",[1]DB!$E:$E,"LONG",[1]DB!$N:$N,"SE",[1]DB!$M:$M,$C17)-SUMIFS([1]DB!BH:BH,[1]DB!$W:$W,"Trading",[1]DB!$E:$E,"SHORT",[1]DB!$N:$N,"SE",[1]DB!$M:$M,$C17)+SUMIFS([1]DB!BH:BH,[1]DB!$W:$W,"Trading",[1]DB!$E:$E,"LONG",[1]DB!$N:$N,"S",[1]DB!$M:$M,$C17)-SUMIFS([1]DB!BH:BH,[1]DB!$W:$W,"Trading",[1]DB!$E:$E,"SHORT",[1]DB!$N:$N,"S",[1]DB!$M:$M,$C17)+SUMIFS([1]DB!BH:BH,[1]DB!$W:$W,"Trading",[1]DB!$E:$E,"LONG",[1]DB!$N:$N,"NE",[1]DB!$M:$M,$C17)-SUMIFS([1]DB!BH:BH,[1]DB!$W:$W,"Trading",[1]DB!$E:$E,"SHORT",[1]DB!$N:$N,"NE",[1]DB!$M:$M,$C17)+SUMIFS([1]DB!BH:BH,[1]DB!$W:$W,"Trading",[1]DB!$E:$E,"LONG",[1]DB!$N:$N,"N",[1]DB!$M:$M,$C17)-SUMIFS([1]DB!BH:BH,[1]DB!$W:$W,"Trading",[1]DB!$E:$E,"SHORT",[1]DB!$N:$N,"N",[1]DB!$M:$M,$C17)</f>
        <v>0</v>
      </c>
      <c r="AT17" s="7">
        <f>+SUMIFS([1]DB!BI:BI,[1]DB!$W:$W,"Trading",[1]DB!$E:$E,"LONG",[1]DB!$N:$N,"SE",[1]DB!$M:$M,$C17)-SUMIFS([1]DB!BI:BI,[1]DB!$W:$W,"Trading",[1]DB!$E:$E,"SHORT",[1]DB!$N:$N,"SE",[1]DB!$M:$M,$C17)+SUMIFS([1]DB!BI:BI,[1]DB!$W:$W,"Trading",[1]DB!$E:$E,"LONG",[1]DB!$N:$N,"S",[1]DB!$M:$M,$C17)-SUMIFS([1]DB!BI:BI,[1]DB!$W:$W,"Trading",[1]DB!$E:$E,"SHORT",[1]DB!$N:$N,"S",[1]DB!$M:$M,$C17)+SUMIFS([1]DB!BI:BI,[1]DB!$W:$W,"Trading",[1]DB!$E:$E,"LONG",[1]DB!$N:$N,"NE",[1]DB!$M:$M,$C17)-SUMIFS([1]DB!BI:BI,[1]DB!$W:$W,"Trading",[1]DB!$E:$E,"SHORT",[1]DB!$N:$N,"NE",[1]DB!$M:$M,$C17)+SUMIFS([1]DB!BI:BI,[1]DB!$W:$W,"Trading",[1]DB!$E:$E,"LONG",[1]DB!$N:$N,"N",[1]DB!$M:$M,$C17)-SUMIFS([1]DB!BI:BI,[1]DB!$W:$W,"Trading",[1]DB!$E:$E,"SHORT",[1]DB!$N:$N,"N",[1]DB!$M:$M,$C17)</f>
        <v>0</v>
      </c>
      <c r="AU17" s="7">
        <f>+SUMIFS([1]DB!BJ:BJ,[1]DB!$W:$W,"Trading",[1]DB!$E:$E,"LONG",[1]DB!$N:$N,"SE",[1]DB!$M:$M,$C17)-SUMIFS([1]DB!BJ:BJ,[1]DB!$W:$W,"Trading",[1]DB!$E:$E,"SHORT",[1]DB!$N:$N,"SE",[1]DB!$M:$M,$C17)+SUMIFS([1]DB!BJ:BJ,[1]DB!$W:$W,"Trading",[1]DB!$E:$E,"LONG",[1]DB!$N:$N,"S",[1]DB!$M:$M,$C17)-SUMIFS([1]DB!BJ:BJ,[1]DB!$W:$W,"Trading",[1]DB!$E:$E,"SHORT",[1]DB!$N:$N,"S",[1]DB!$M:$M,$C17)+SUMIFS([1]DB!BJ:BJ,[1]DB!$W:$W,"Trading",[1]DB!$E:$E,"LONG",[1]DB!$N:$N,"NE",[1]DB!$M:$M,$C17)-SUMIFS([1]DB!BJ:BJ,[1]DB!$W:$W,"Trading",[1]DB!$E:$E,"SHORT",[1]DB!$N:$N,"NE",[1]DB!$M:$M,$C17)+SUMIFS([1]DB!BJ:BJ,[1]DB!$W:$W,"Trading",[1]DB!$E:$E,"LONG",[1]DB!$N:$N,"N",[1]DB!$M:$M,$C17)-SUMIFS([1]DB!BJ:BJ,[1]DB!$W:$W,"Trading",[1]DB!$E:$E,"SHORT",[1]DB!$N:$N,"N",[1]DB!$M:$M,$C17)</f>
        <v>0</v>
      </c>
      <c r="AV17" s="7">
        <f>+SUMIFS([1]DB!BK:BK,[1]DB!$W:$W,"Trading",[1]DB!$E:$E,"LONG",[1]DB!$N:$N,"SE",[1]DB!$M:$M,$C17)-SUMIFS([1]DB!BK:BK,[1]DB!$W:$W,"Trading",[1]DB!$E:$E,"SHORT",[1]DB!$N:$N,"SE",[1]DB!$M:$M,$C17)+SUMIFS([1]DB!BK:BK,[1]DB!$W:$W,"Trading",[1]DB!$E:$E,"LONG",[1]DB!$N:$N,"S",[1]DB!$M:$M,$C17)-SUMIFS([1]DB!BK:BK,[1]DB!$W:$W,"Trading",[1]DB!$E:$E,"SHORT",[1]DB!$N:$N,"S",[1]DB!$M:$M,$C17)+SUMIFS([1]DB!BK:BK,[1]DB!$W:$W,"Trading",[1]DB!$E:$E,"LONG",[1]DB!$N:$N,"NE",[1]DB!$M:$M,$C17)-SUMIFS([1]DB!BK:BK,[1]DB!$W:$W,"Trading",[1]DB!$E:$E,"SHORT",[1]DB!$N:$N,"NE",[1]DB!$M:$M,$C17)+SUMIFS([1]DB!BK:BK,[1]DB!$W:$W,"Trading",[1]DB!$E:$E,"LONG",[1]DB!$N:$N,"N",[1]DB!$M:$M,$C17)-SUMIFS([1]DB!BK:BK,[1]DB!$W:$W,"Trading",[1]DB!$E:$E,"SHORT",[1]DB!$N:$N,"N",[1]DB!$M:$M,$C17)</f>
        <v>0</v>
      </c>
      <c r="AW17" s="7">
        <f>+SUMIFS([1]DB!BL:BL,[1]DB!$W:$W,"Trading",[1]DB!$E:$E,"LONG",[1]DB!$N:$N,"SE",[1]DB!$M:$M,$C17)-SUMIFS([1]DB!BL:BL,[1]DB!$W:$W,"Trading",[1]DB!$E:$E,"SHORT",[1]DB!$N:$N,"SE",[1]DB!$M:$M,$C17)+SUMIFS([1]DB!BL:BL,[1]DB!$W:$W,"Trading",[1]DB!$E:$E,"LONG",[1]DB!$N:$N,"S",[1]DB!$M:$M,$C17)-SUMIFS([1]DB!BL:BL,[1]DB!$W:$W,"Trading",[1]DB!$E:$E,"SHORT",[1]DB!$N:$N,"S",[1]DB!$M:$M,$C17)+SUMIFS([1]DB!BL:BL,[1]DB!$W:$W,"Trading",[1]DB!$E:$E,"LONG",[1]DB!$N:$N,"NE",[1]DB!$M:$M,$C17)-SUMIFS([1]DB!BL:BL,[1]DB!$W:$W,"Trading",[1]DB!$E:$E,"SHORT",[1]DB!$N:$N,"NE",[1]DB!$M:$M,$C17)+SUMIFS([1]DB!BL:BL,[1]DB!$W:$W,"Trading",[1]DB!$E:$E,"LONG",[1]DB!$N:$N,"N",[1]DB!$M:$M,$C17)-SUMIFS([1]DB!BL:BL,[1]DB!$W:$W,"Trading",[1]DB!$E:$E,"SHORT",[1]DB!$N:$N,"N",[1]DB!$M:$M,$C17)</f>
        <v>0</v>
      </c>
      <c r="AX17" s="7">
        <f>+SUMIFS([1]DB!BM:BM,[1]DB!$W:$W,"Trading",[1]DB!$E:$E,"LONG",[1]DB!$N:$N,"SE",[1]DB!$M:$M,$C17)-SUMIFS([1]DB!BM:BM,[1]DB!$W:$W,"Trading",[1]DB!$E:$E,"SHORT",[1]DB!$N:$N,"SE",[1]DB!$M:$M,$C17)+SUMIFS([1]DB!BM:BM,[1]DB!$W:$W,"Trading",[1]DB!$E:$E,"LONG",[1]DB!$N:$N,"S",[1]DB!$M:$M,$C17)-SUMIFS([1]DB!BM:BM,[1]DB!$W:$W,"Trading",[1]DB!$E:$E,"SHORT",[1]DB!$N:$N,"S",[1]DB!$M:$M,$C17)+SUMIFS([1]DB!BM:BM,[1]DB!$W:$W,"Trading",[1]DB!$E:$E,"LONG",[1]DB!$N:$N,"NE",[1]DB!$M:$M,$C17)-SUMIFS([1]DB!BM:BM,[1]DB!$W:$W,"Trading",[1]DB!$E:$E,"SHORT",[1]DB!$N:$N,"NE",[1]DB!$M:$M,$C17)+SUMIFS([1]DB!BM:BM,[1]DB!$W:$W,"Trading",[1]DB!$E:$E,"LONG",[1]DB!$N:$N,"N",[1]DB!$M:$M,$C17)-SUMIFS([1]DB!BM:BM,[1]DB!$W:$W,"Trading",[1]DB!$E:$E,"SHORT",[1]DB!$N:$N,"N",[1]DB!$M:$M,$C17)</f>
        <v>0</v>
      </c>
      <c r="AY17" s="7">
        <f>+SUMIFS([1]DB!BN:BN,[1]DB!$W:$W,"Trading",[1]DB!$E:$E,"LONG",[1]DB!$N:$N,"SE",[1]DB!$M:$M,$C17)-SUMIFS([1]DB!BN:BN,[1]DB!$W:$W,"Trading",[1]DB!$E:$E,"SHORT",[1]DB!$N:$N,"SE",[1]DB!$M:$M,$C17)+SUMIFS([1]DB!BN:BN,[1]DB!$W:$W,"Trading",[1]DB!$E:$E,"LONG",[1]DB!$N:$N,"S",[1]DB!$M:$M,$C17)-SUMIFS([1]DB!BN:BN,[1]DB!$W:$W,"Trading",[1]DB!$E:$E,"SHORT",[1]DB!$N:$N,"S",[1]DB!$M:$M,$C17)+SUMIFS([1]DB!BN:BN,[1]DB!$W:$W,"Trading",[1]DB!$E:$E,"LONG",[1]DB!$N:$N,"NE",[1]DB!$M:$M,$C17)-SUMIFS([1]DB!BN:BN,[1]DB!$W:$W,"Trading",[1]DB!$E:$E,"SHORT",[1]DB!$N:$N,"NE",[1]DB!$M:$M,$C17)+SUMIFS([1]DB!BN:BN,[1]DB!$W:$W,"Trading",[1]DB!$E:$E,"LONG",[1]DB!$N:$N,"N",[1]DB!$M:$M,$C17)-SUMIFS([1]DB!BN:BN,[1]DB!$W:$W,"Trading",[1]DB!$E:$E,"SHORT",[1]DB!$N:$N,"N",[1]DB!$M:$M,$C17)</f>
        <v>0</v>
      </c>
      <c r="AZ17" s="7">
        <f>+SUMIFS([1]DB!BO:BO,[1]DB!$W:$W,"Trading",[1]DB!$E:$E,"LONG",[1]DB!$N:$N,"SE",[1]DB!$M:$M,$C17)-SUMIFS([1]DB!BO:BO,[1]DB!$W:$W,"Trading",[1]DB!$E:$E,"SHORT",[1]DB!$N:$N,"SE",[1]DB!$M:$M,$C17)+SUMIFS([1]DB!BO:BO,[1]DB!$W:$W,"Trading",[1]DB!$E:$E,"LONG",[1]DB!$N:$N,"S",[1]DB!$M:$M,$C17)-SUMIFS([1]DB!BO:BO,[1]DB!$W:$W,"Trading",[1]DB!$E:$E,"SHORT",[1]DB!$N:$N,"S",[1]DB!$M:$M,$C17)+SUMIFS([1]DB!BO:BO,[1]DB!$W:$W,"Trading",[1]DB!$E:$E,"LONG",[1]DB!$N:$N,"NE",[1]DB!$M:$M,$C17)-SUMIFS([1]DB!BO:BO,[1]DB!$W:$W,"Trading",[1]DB!$E:$E,"SHORT",[1]DB!$N:$N,"NE",[1]DB!$M:$M,$C17)+SUMIFS([1]DB!BO:BO,[1]DB!$W:$W,"Trading",[1]DB!$E:$E,"LONG",[1]DB!$N:$N,"N",[1]DB!$M:$M,$C17)-SUMIFS([1]DB!BO:BO,[1]DB!$W:$W,"Trading",[1]DB!$E:$E,"SHORT",[1]DB!$N:$N,"N",[1]DB!$M:$M,$C17)</f>
        <v>0</v>
      </c>
      <c r="BA17" s="7">
        <f>+SUMIFS([1]DB!BP:BP,[1]DB!$W:$W,"Trading",[1]DB!$E:$E,"LONG",[1]DB!$N:$N,"SE",[1]DB!$M:$M,$C17)-SUMIFS([1]DB!BP:BP,[1]DB!$W:$W,"Trading",[1]DB!$E:$E,"SHORT",[1]DB!$N:$N,"SE",[1]DB!$M:$M,$C17)+SUMIFS([1]DB!BP:BP,[1]DB!$W:$W,"Trading",[1]DB!$E:$E,"LONG",[1]DB!$N:$N,"S",[1]DB!$M:$M,$C17)-SUMIFS([1]DB!BP:BP,[1]DB!$W:$W,"Trading",[1]DB!$E:$E,"SHORT",[1]DB!$N:$N,"S",[1]DB!$M:$M,$C17)+SUMIFS([1]DB!BP:BP,[1]DB!$W:$W,"Trading",[1]DB!$E:$E,"LONG",[1]DB!$N:$N,"NE",[1]DB!$M:$M,$C17)-SUMIFS([1]DB!BP:BP,[1]DB!$W:$W,"Trading",[1]DB!$E:$E,"SHORT",[1]DB!$N:$N,"NE",[1]DB!$M:$M,$C17)+SUMIFS([1]DB!BP:BP,[1]DB!$W:$W,"Trading",[1]DB!$E:$E,"LONG",[1]DB!$N:$N,"N",[1]DB!$M:$M,$C17)-SUMIFS([1]DB!BP:BP,[1]DB!$W:$W,"Trading",[1]DB!$E:$E,"SHORT",[1]DB!$N:$N,"N",[1]DB!$M:$M,$C17)</f>
        <v>0</v>
      </c>
      <c r="BB17" s="7">
        <f>+SUMIFS([1]DB!BQ:BQ,[1]DB!$W:$W,"Trading",[1]DB!$E:$E,"LONG",[1]DB!$N:$N,"SE",[1]DB!$M:$M,$C17)-SUMIFS([1]DB!BQ:BQ,[1]DB!$W:$W,"Trading",[1]DB!$E:$E,"SHORT",[1]DB!$N:$N,"SE",[1]DB!$M:$M,$C17)+SUMIFS([1]DB!BQ:BQ,[1]DB!$W:$W,"Trading",[1]DB!$E:$E,"LONG",[1]DB!$N:$N,"S",[1]DB!$M:$M,$C17)-SUMIFS([1]DB!BQ:BQ,[1]DB!$W:$W,"Trading",[1]DB!$E:$E,"SHORT",[1]DB!$N:$N,"S",[1]DB!$M:$M,$C17)+SUMIFS([1]DB!BQ:BQ,[1]DB!$W:$W,"Trading",[1]DB!$E:$E,"LONG",[1]DB!$N:$N,"NE",[1]DB!$M:$M,$C17)-SUMIFS([1]DB!BQ:BQ,[1]DB!$W:$W,"Trading",[1]DB!$E:$E,"SHORT",[1]DB!$N:$N,"NE",[1]DB!$M:$M,$C17)+SUMIFS([1]DB!BQ:BQ,[1]DB!$W:$W,"Trading",[1]DB!$E:$E,"LONG",[1]DB!$N:$N,"N",[1]DB!$M:$M,$C17)-SUMIFS([1]DB!BQ:BQ,[1]DB!$W:$W,"Trading",[1]DB!$E:$E,"SHORT",[1]DB!$N:$N,"N",[1]DB!$M:$M,$C17)</f>
        <v>0</v>
      </c>
      <c r="BC17" s="7">
        <f>+SUMIFS([1]DB!BR:BR,[1]DB!$W:$W,"Trading",[1]DB!$E:$E,"LONG",[1]DB!$N:$N,"SE",[1]DB!$M:$M,$C17)-SUMIFS([1]DB!BR:BR,[1]DB!$W:$W,"Trading",[1]DB!$E:$E,"SHORT",[1]DB!$N:$N,"SE",[1]DB!$M:$M,$C17)+SUMIFS([1]DB!BR:BR,[1]DB!$W:$W,"Trading",[1]DB!$E:$E,"LONG",[1]DB!$N:$N,"S",[1]DB!$M:$M,$C17)-SUMIFS([1]DB!BR:BR,[1]DB!$W:$W,"Trading",[1]DB!$E:$E,"SHORT",[1]DB!$N:$N,"S",[1]DB!$M:$M,$C17)+SUMIFS([1]DB!BR:BR,[1]DB!$W:$W,"Trading",[1]DB!$E:$E,"LONG",[1]DB!$N:$N,"NE",[1]DB!$M:$M,$C17)-SUMIFS([1]DB!BR:BR,[1]DB!$W:$W,"Trading",[1]DB!$E:$E,"SHORT",[1]DB!$N:$N,"NE",[1]DB!$M:$M,$C17)+SUMIFS([1]DB!BR:BR,[1]DB!$W:$W,"Trading",[1]DB!$E:$E,"LONG",[1]DB!$N:$N,"N",[1]DB!$M:$M,$C17)-SUMIFS([1]DB!BR:BR,[1]DB!$W:$W,"Trading",[1]DB!$E:$E,"SHORT",[1]DB!$N:$N,"N",[1]DB!$M:$M,$C17)</f>
        <v>0</v>
      </c>
      <c r="BD17" s="57">
        <f>+SUMIFS([1]DB!BS:BS,[1]DB!$W:$W,"Trading",[1]DB!$E:$E,"LONG",[1]DB!$N:$N,"SE",[1]DB!$M:$M,$C17)-SUMIFS([1]DB!BS:BS,[1]DB!$W:$W,"Trading",[1]DB!$E:$E,"SHORT",[1]DB!$N:$N,"SE",[1]DB!$M:$M,$C17)+SUMIFS([1]DB!BS:BS,[1]DB!$W:$W,"Trading",[1]DB!$E:$E,"LONG",[1]DB!$N:$N,"S",[1]DB!$M:$M,$C17)-SUMIFS([1]DB!BS:BS,[1]DB!$W:$W,"Trading",[1]DB!$E:$E,"SHORT",[1]DB!$N:$N,"S",[1]DB!$M:$M,$C17)+SUMIFS([1]DB!BS:BS,[1]DB!$W:$W,"Trading",[1]DB!$E:$E,"LONG",[1]DB!$N:$N,"NE",[1]DB!$M:$M,$C17)-SUMIFS([1]DB!BS:BS,[1]DB!$W:$W,"Trading",[1]DB!$E:$E,"SHORT",[1]DB!$N:$N,"NE",[1]DB!$M:$M,$C17)+SUMIFS([1]DB!BS:BS,[1]DB!$W:$W,"Trading",[1]DB!$E:$E,"LONG",[1]DB!$N:$N,"N",[1]DB!$M:$M,$C17)-SUMIFS([1]DB!BS:BS,[1]DB!$W:$W,"Trading",[1]DB!$E:$E,"SHORT",[1]DB!$N:$N,"N",[1]DB!$M:$M,$C17)</f>
        <v>0</v>
      </c>
      <c r="BE17" s="88">
        <f>+SUMIFS([1]DB!BT:BT,[1]DB!$W:$W,"Trading",[1]DB!$E:$E,"LONG",[1]DB!$N:$N,"SE",[1]DB!$M:$M,$C17)-SUMIFS([1]DB!BT:BT,[1]DB!$W:$W,"Trading",[1]DB!$E:$E,"SHORT",[1]DB!$N:$N,"SE",[1]DB!$M:$M,$C17)+SUMIFS([1]DB!BT:BT,[1]DB!$W:$W,"Trading",[1]DB!$E:$E,"LONG",[1]DB!$N:$N,"S",[1]DB!$M:$M,$C17)-SUMIFS([1]DB!BT:BT,[1]DB!$W:$W,"Trading",[1]DB!$E:$E,"SHORT",[1]DB!$N:$N,"S",[1]DB!$M:$M,$C17)+SUMIFS([1]DB!BT:BT,[1]DB!$W:$W,"Trading",[1]DB!$E:$E,"LONG",[1]DB!$N:$N,"NE",[1]DB!$M:$M,$C17)-SUMIFS([1]DB!BT:BT,[1]DB!$W:$W,"Trading",[1]DB!$E:$E,"SHORT",[1]DB!$N:$N,"NE",[1]DB!$M:$M,$C17)+SUMIFS([1]DB!BT:BT,[1]DB!$W:$W,"Trading",[1]DB!$E:$E,"LONG",[1]DB!$N:$N,"N",[1]DB!$M:$M,$C17)-SUMIFS([1]DB!BT:BT,[1]DB!$W:$W,"Trading",[1]DB!$E:$E,"SHORT",[1]DB!$N:$N,"N",[1]DB!$M:$M,$C17)</f>
        <v>0</v>
      </c>
      <c r="BF17" s="7">
        <f>+SUMIFS([1]DB!BU:BU,[1]DB!$W:$W,"Trading",[1]DB!$E:$E,"LONG",[1]DB!$N:$N,"SE",[1]DB!$M:$M,$C17)-SUMIFS([1]DB!BU:BU,[1]DB!$W:$W,"Trading",[1]DB!$E:$E,"SHORT",[1]DB!$N:$N,"SE",[1]DB!$M:$M,$C17)+SUMIFS([1]DB!BU:BU,[1]DB!$W:$W,"Trading",[1]DB!$E:$E,"LONG",[1]DB!$N:$N,"S",[1]DB!$M:$M,$C17)-SUMIFS([1]DB!BU:BU,[1]DB!$W:$W,"Trading",[1]DB!$E:$E,"SHORT",[1]DB!$N:$N,"S",[1]DB!$M:$M,$C17)+SUMIFS([1]DB!BU:BU,[1]DB!$W:$W,"Trading",[1]DB!$E:$E,"LONG",[1]DB!$N:$N,"NE",[1]DB!$M:$M,$C17)-SUMIFS([1]DB!BU:BU,[1]DB!$W:$W,"Trading",[1]DB!$E:$E,"SHORT",[1]DB!$N:$N,"NE",[1]DB!$M:$M,$C17)+SUMIFS([1]DB!BU:BU,[1]DB!$W:$W,"Trading",[1]DB!$E:$E,"LONG",[1]DB!$N:$N,"N",[1]DB!$M:$M,$C17)-SUMIFS([1]DB!BU:BU,[1]DB!$W:$W,"Trading",[1]DB!$E:$E,"SHORT",[1]DB!$N:$N,"N",[1]DB!$M:$M,$C17)</f>
        <v>0</v>
      </c>
      <c r="BG17" s="7">
        <f>+SUMIFS([1]DB!BV:BV,[1]DB!$W:$W,"Trading",[1]DB!$E:$E,"LONG",[1]DB!$N:$N,"SE",[1]DB!$M:$M,$C17)-SUMIFS([1]DB!BV:BV,[1]DB!$W:$W,"Trading",[1]DB!$E:$E,"SHORT",[1]DB!$N:$N,"SE",[1]DB!$M:$M,$C17)+SUMIFS([1]DB!BV:BV,[1]DB!$W:$W,"Trading",[1]DB!$E:$E,"LONG",[1]DB!$N:$N,"S",[1]DB!$M:$M,$C17)-SUMIFS([1]DB!BV:BV,[1]DB!$W:$W,"Trading",[1]DB!$E:$E,"SHORT",[1]DB!$N:$N,"S",[1]DB!$M:$M,$C17)+SUMIFS([1]DB!BV:BV,[1]DB!$W:$W,"Trading",[1]DB!$E:$E,"LONG",[1]DB!$N:$N,"NE",[1]DB!$M:$M,$C17)-SUMIFS([1]DB!BV:BV,[1]DB!$W:$W,"Trading",[1]DB!$E:$E,"SHORT",[1]DB!$N:$N,"NE",[1]DB!$M:$M,$C17)+SUMIFS([1]DB!BV:BV,[1]DB!$W:$W,"Trading",[1]DB!$E:$E,"LONG",[1]DB!$N:$N,"N",[1]DB!$M:$M,$C17)-SUMIFS([1]DB!BV:BV,[1]DB!$W:$W,"Trading",[1]DB!$E:$E,"SHORT",[1]DB!$N:$N,"N",[1]DB!$M:$M,$C17)</f>
        <v>0</v>
      </c>
      <c r="BH17" s="7">
        <f>+SUMIFS([1]DB!BW:BW,[1]DB!$W:$W,"Trading",[1]DB!$E:$E,"LONG",[1]DB!$N:$N,"SE",[1]DB!$M:$M,$C17)-SUMIFS([1]DB!BW:BW,[1]DB!$W:$W,"Trading",[1]DB!$E:$E,"SHORT",[1]DB!$N:$N,"SE",[1]DB!$M:$M,$C17)+SUMIFS([1]DB!BW:BW,[1]DB!$W:$W,"Trading",[1]DB!$E:$E,"LONG",[1]DB!$N:$N,"S",[1]DB!$M:$M,$C17)-SUMIFS([1]DB!BW:BW,[1]DB!$W:$W,"Trading",[1]DB!$E:$E,"SHORT",[1]DB!$N:$N,"S",[1]DB!$M:$M,$C17)+SUMIFS([1]DB!BW:BW,[1]DB!$W:$W,"Trading",[1]DB!$E:$E,"LONG",[1]DB!$N:$N,"NE",[1]DB!$M:$M,$C17)-SUMIFS([1]DB!BW:BW,[1]DB!$W:$W,"Trading",[1]DB!$E:$E,"SHORT",[1]DB!$N:$N,"NE",[1]DB!$M:$M,$C17)+SUMIFS([1]DB!BW:BW,[1]DB!$W:$W,"Trading",[1]DB!$E:$E,"LONG",[1]DB!$N:$N,"N",[1]DB!$M:$M,$C17)-SUMIFS([1]DB!BW:BW,[1]DB!$W:$W,"Trading",[1]DB!$E:$E,"SHORT",[1]DB!$N:$N,"N",[1]DB!$M:$M,$C17)</f>
        <v>0</v>
      </c>
      <c r="BI17" s="7">
        <f>+SUMIFS([1]DB!BX:BX,[1]DB!$W:$W,"Trading",[1]DB!$E:$E,"LONG",[1]DB!$N:$N,"SE",[1]DB!$M:$M,$C17)-SUMIFS([1]DB!BX:BX,[1]DB!$W:$W,"Trading",[1]DB!$E:$E,"SHORT",[1]DB!$N:$N,"SE",[1]DB!$M:$M,$C17)+SUMIFS([1]DB!BX:BX,[1]DB!$W:$W,"Trading",[1]DB!$E:$E,"LONG",[1]DB!$N:$N,"S",[1]DB!$M:$M,$C17)-SUMIFS([1]DB!BX:BX,[1]DB!$W:$W,"Trading",[1]DB!$E:$E,"SHORT",[1]DB!$N:$N,"S",[1]DB!$M:$M,$C17)+SUMIFS([1]DB!BX:BX,[1]DB!$W:$W,"Trading",[1]DB!$E:$E,"LONG",[1]DB!$N:$N,"NE",[1]DB!$M:$M,$C17)-SUMIFS([1]DB!BX:BX,[1]DB!$W:$W,"Trading",[1]DB!$E:$E,"SHORT",[1]DB!$N:$N,"NE",[1]DB!$M:$M,$C17)+SUMIFS([1]DB!BX:BX,[1]DB!$W:$W,"Trading",[1]DB!$E:$E,"LONG",[1]DB!$N:$N,"N",[1]DB!$M:$M,$C17)-SUMIFS([1]DB!BX:BX,[1]DB!$W:$W,"Trading",[1]DB!$E:$E,"SHORT",[1]DB!$N:$N,"N",[1]DB!$M:$M,$C17)</f>
        <v>0</v>
      </c>
      <c r="BJ17" s="7">
        <f>+SUMIFS([1]DB!BY:BY,[1]DB!$W:$W,"Trading",[1]DB!$E:$E,"LONG",[1]DB!$N:$N,"SE",[1]DB!$M:$M,$C17)-SUMIFS([1]DB!BY:BY,[1]DB!$W:$W,"Trading",[1]DB!$E:$E,"SHORT",[1]DB!$N:$N,"SE",[1]DB!$M:$M,$C17)+SUMIFS([1]DB!BY:BY,[1]DB!$W:$W,"Trading",[1]DB!$E:$E,"LONG",[1]DB!$N:$N,"S",[1]DB!$M:$M,$C17)-SUMIFS([1]DB!BY:BY,[1]DB!$W:$W,"Trading",[1]DB!$E:$E,"SHORT",[1]DB!$N:$N,"S",[1]DB!$M:$M,$C17)+SUMIFS([1]DB!BY:BY,[1]DB!$W:$W,"Trading",[1]DB!$E:$E,"LONG",[1]DB!$N:$N,"NE",[1]DB!$M:$M,$C17)-SUMIFS([1]DB!BY:BY,[1]DB!$W:$W,"Trading",[1]DB!$E:$E,"SHORT",[1]DB!$N:$N,"NE",[1]DB!$M:$M,$C17)+SUMIFS([1]DB!BY:BY,[1]DB!$W:$W,"Trading",[1]DB!$E:$E,"LONG",[1]DB!$N:$N,"N",[1]DB!$M:$M,$C17)-SUMIFS([1]DB!BY:BY,[1]DB!$W:$W,"Trading",[1]DB!$E:$E,"SHORT",[1]DB!$N:$N,"N",[1]DB!$M:$M,$C17)</f>
        <v>0</v>
      </c>
      <c r="BK17" s="7">
        <f>+SUMIFS([1]DB!BZ:BZ,[1]DB!$W:$W,"Trading",[1]DB!$E:$E,"LONG",[1]DB!$N:$N,"SE",[1]DB!$M:$M,$C17)-SUMIFS([1]DB!BZ:BZ,[1]DB!$W:$W,"Trading",[1]DB!$E:$E,"SHORT",[1]DB!$N:$N,"SE",[1]DB!$M:$M,$C17)+SUMIFS([1]DB!BZ:BZ,[1]DB!$W:$W,"Trading",[1]DB!$E:$E,"LONG",[1]DB!$N:$N,"S",[1]DB!$M:$M,$C17)-SUMIFS([1]DB!BZ:BZ,[1]DB!$W:$W,"Trading",[1]DB!$E:$E,"SHORT",[1]DB!$N:$N,"S",[1]DB!$M:$M,$C17)+SUMIFS([1]DB!BZ:BZ,[1]DB!$W:$W,"Trading",[1]DB!$E:$E,"LONG",[1]DB!$N:$N,"NE",[1]DB!$M:$M,$C17)-SUMIFS([1]DB!BZ:BZ,[1]DB!$W:$W,"Trading",[1]DB!$E:$E,"SHORT",[1]DB!$N:$N,"NE",[1]DB!$M:$M,$C17)+SUMIFS([1]DB!BZ:BZ,[1]DB!$W:$W,"Trading",[1]DB!$E:$E,"LONG",[1]DB!$N:$N,"N",[1]DB!$M:$M,$C17)-SUMIFS([1]DB!BZ:BZ,[1]DB!$W:$W,"Trading",[1]DB!$E:$E,"SHORT",[1]DB!$N:$N,"N",[1]DB!$M:$M,$C17)</f>
        <v>0</v>
      </c>
      <c r="BL17" s="7">
        <f>+SUMIFS([1]DB!CA:CA,[1]DB!$W:$W,"Trading",[1]DB!$E:$E,"LONG",[1]DB!$N:$N,"SE",[1]DB!$M:$M,$C17)-SUMIFS([1]DB!CA:CA,[1]DB!$W:$W,"Trading",[1]DB!$E:$E,"SHORT",[1]DB!$N:$N,"SE",[1]DB!$M:$M,$C17)+SUMIFS([1]DB!CA:CA,[1]DB!$W:$W,"Trading",[1]DB!$E:$E,"LONG",[1]DB!$N:$N,"S",[1]DB!$M:$M,$C17)-SUMIFS([1]DB!CA:CA,[1]DB!$W:$W,"Trading",[1]DB!$E:$E,"SHORT",[1]DB!$N:$N,"S",[1]DB!$M:$M,$C17)+SUMIFS([1]DB!CA:CA,[1]DB!$W:$W,"Trading",[1]DB!$E:$E,"LONG",[1]DB!$N:$N,"NE",[1]DB!$M:$M,$C17)-SUMIFS([1]DB!CA:CA,[1]DB!$W:$W,"Trading",[1]DB!$E:$E,"SHORT",[1]DB!$N:$N,"NE",[1]DB!$M:$M,$C17)+SUMIFS([1]DB!CA:CA,[1]DB!$W:$W,"Trading",[1]DB!$E:$E,"LONG",[1]DB!$N:$N,"N",[1]DB!$M:$M,$C17)-SUMIFS([1]DB!CA:CA,[1]DB!$W:$W,"Trading",[1]DB!$E:$E,"SHORT",[1]DB!$N:$N,"N",[1]DB!$M:$M,$C17)</f>
        <v>0</v>
      </c>
      <c r="BM17" s="7">
        <f>+SUMIFS([1]DB!CB:CB,[1]DB!$W:$W,"Trading",[1]DB!$E:$E,"LONG",[1]DB!$N:$N,"SE",[1]DB!$M:$M,$C17)-SUMIFS([1]DB!CB:CB,[1]DB!$W:$W,"Trading",[1]DB!$E:$E,"SHORT",[1]DB!$N:$N,"SE",[1]DB!$M:$M,$C17)+SUMIFS([1]DB!CB:CB,[1]DB!$W:$W,"Trading",[1]DB!$E:$E,"LONG",[1]DB!$N:$N,"S",[1]DB!$M:$M,$C17)-SUMIFS([1]DB!CB:CB,[1]DB!$W:$W,"Trading",[1]DB!$E:$E,"SHORT",[1]DB!$N:$N,"S",[1]DB!$M:$M,$C17)+SUMIFS([1]DB!CB:CB,[1]DB!$W:$W,"Trading",[1]DB!$E:$E,"LONG",[1]DB!$N:$N,"NE",[1]DB!$M:$M,$C17)-SUMIFS([1]DB!CB:CB,[1]DB!$W:$W,"Trading",[1]DB!$E:$E,"SHORT",[1]DB!$N:$N,"NE",[1]DB!$M:$M,$C17)+SUMIFS([1]DB!CB:CB,[1]DB!$W:$W,"Trading",[1]DB!$E:$E,"LONG",[1]DB!$N:$N,"N",[1]DB!$M:$M,$C17)-SUMIFS([1]DB!CB:CB,[1]DB!$W:$W,"Trading",[1]DB!$E:$E,"SHORT",[1]DB!$N:$N,"N",[1]DB!$M:$M,$C17)</f>
        <v>0</v>
      </c>
      <c r="BN17" s="7">
        <f>+SUMIFS([1]DB!CC:CC,[1]DB!$W:$W,"Trading",[1]DB!$E:$E,"LONG",[1]DB!$N:$N,"SE",[1]DB!$M:$M,$C17)-SUMIFS([1]DB!CC:CC,[1]DB!$W:$W,"Trading",[1]DB!$E:$E,"SHORT",[1]DB!$N:$N,"SE",[1]DB!$M:$M,$C17)+SUMIFS([1]DB!CC:CC,[1]DB!$W:$W,"Trading",[1]DB!$E:$E,"LONG",[1]DB!$N:$N,"S",[1]DB!$M:$M,$C17)-SUMIFS([1]DB!CC:CC,[1]DB!$W:$W,"Trading",[1]DB!$E:$E,"SHORT",[1]DB!$N:$N,"S",[1]DB!$M:$M,$C17)+SUMIFS([1]DB!CC:CC,[1]DB!$W:$W,"Trading",[1]DB!$E:$E,"LONG",[1]DB!$N:$N,"NE",[1]DB!$M:$M,$C17)-SUMIFS([1]DB!CC:CC,[1]DB!$W:$W,"Trading",[1]DB!$E:$E,"SHORT",[1]DB!$N:$N,"NE",[1]DB!$M:$M,$C17)+SUMIFS([1]DB!CC:CC,[1]DB!$W:$W,"Trading",[1]DB!$E:$E,"LONG",[1]DB!$N:$N,"N",[1]DB!$M:$M,$C17)-SUMIFS([1]DB!CC:CC,[1]DB!$W:$W,"Trading",[1]DB!$E:$E,"SHORT",[1]DB!$N:$N,"N",[1]DB!$M:$M,$C17)</f>
        <v>0</v>
      </c>
      <c r="BO17" s="7">
        <f>+SUMIFS([1]DB!CD:CD,[1]DB!$W:$W,"Trading",[1]DB!$E:$E,"LONG",[1]DB!$N:$N,"SE",[1]DB!$M:$M,$C17)-SUMIFS([1]DB!CD:CD,[1]DB!$W:$W,"Trading",[1]DB!$E:$E,"SHORT",[1]DB!$N:$N,"SE",[1]DB!$M:$M,$C17)+SUMIFS([1]DB!CD:CD,[1]DB!$W:$W,"Trading",[1]DB!$E:$E,"LONG",[1]DB!$N:$N,"S",[1]DB!$M:$M,$C17)-SUMIFS([1]DB!CD:CD,[1]DB!$W:$W,"Trading",[1]DB!$E:$E,"SHORT",[1]DB!$N:$N,"S",[1]DB!$M:$M,$C17)+SUMIFS([1]DB!CD:CD,[1]DB!$W:$W,"Trading",[1]DB!$E:$E,"LONG",[1]DB!$N:$N,"NE",[1]DB!$M:$M,$C17)-SUMIFS([1]DB!CD:CD,[1]DB!$W:$W,"Trading",[1]DB!$E:$E,"SHORT",[1]DB!$N:$N,"NE",[1]DB!$M:$M,$C17)+SUMIFS([1]DB!CD:CD,[1]DB!$W:$W,"Trading",[1]DB!$E:$E,"LONG",[1]DB!$N:$N,"N",[1]DB!$M:$M,$C17)-SUMIFS([1]DB!CD:CD,[1]DB!$W:$W,"Trading",[1]DB!$E:$E,"SHORT",[1]DB!$N:$N,"N",[1]DB!$M:$M,$C17)</f>
        <v>0</v>
      </c>
      <c r="BP17" s="32">
        <f>+SUMIFS([1]DB!CE:CE,[1]DB!$W:$W,"Trading",[1]DB!$E:$E,"LONG",[1]DB!$N:$N,"SE",[1]DB!$M:$M,$C17)-SUMIFS([1]DB!CE:CE,[1]DB!$W:$W,"Trading",[1]DB!$E:$E,"SHORT",[1]DB!$N:$N,"SE",[1]DB!$M:$M,$C17)+SUMIFS([1]DB!CE:CE,[1]DB!$W:$W,"Trading",[1]DB!$E:$E,"LONG",[1]DB!$N:$N,"S",[1]DB!$M:$M,$C17)-SUMIFS([1]DB!CE:CE,[1]DB!$W:$W,"Trading",[1]DB!$E:$E,"SHORT",[1]DB!$N:$N,"S",[1]DB!$M:$M,$C17)+SUMIFS([1]DB!CE:CE,[1]DB!$W:$W,"Trading",[1]DB!$E:$E,"LONG",[1]DB!$N:$N,"NE",[1]DB!$M:$M,$C17)-SUMIFS([1]DB!CE:CE,[1]DB!$W:$W,"Trading",[1]DB!$E:$E,"SHORT",[1]DB!$N:$N,"NE",[1]DB!$M:$M,$C17)+SUMIFS([1]DB!CE:CE,[1]DB!$W:$W,"Trading",[1]DB!$E:$E,"LONG",[1]DB!$N:$N,"N",[1]DB!$M:$M,$C17)-SUMIFS([1]DB!CE:CE,[1]DB!$W:$W,"Trading",[1]DB!$E:$E,"SHORT",[1]DB!$N:$N,"N",[1]DB!$M:$M,$C17)</f>
        <v>0</v>
      </c>
    </row>
    <row r="18" spans="1:68" ht="15" hidden="1" customHeight="1" outlineLevel="1" thickBot="1" x14ac:dyDescent="0.3">
      <c r="B18" s="26" t="s">
        <v>13</v>
      </c>
      <c r="C18" s="111" t="s">
        <v>56</v>
      </c>
      <c r="D18" s="111" t="s">
        <v>60</v>
      </c>
      <c r="E18" s="33">
        <f>+SUMIFS([1]DB!X:X,[1]DB!$W:$W,"Trading",[1]DB!$E:$E,"LONG",[1]DB!$N:$N,"SE",[1]DB!$M:$M,$C18)-SUMIFS([1]DB!X:X,[1]DB!$W:$W,"Trading",[1]DB!$E:$E,"SHORT",[1]DB!$N:$N,"SE",[1]DB!$M:$M,$C18)+SUMIFS([1]DB!X:X,[1]DB!$W:$W,"Trading",[1]DB!$E:$E,"LONG",[1]DB!$N:$N,"S",[1]DB!$M:$M,$C18)-SUMIFS([1]DB!X:X,[1]DB!$W:$W,"Trading",[1]DB!$E:$E,"SHORT",[1]DB!$N:$N,"S",[1]DB!$M:$M,$C18)+SUMIFS([1]DB!X:X,[1]DB!$W:$W,"Trading",[1]DB!$E:$E,"LONG",[1]DB!$N:$N,"NE",[1]DB!$M:$M,$C18)-SUMIFS([1]DB!X:X,[1]DB!$W:$W,"Trading",[1]DB!$E:$E,"SHORT",[1]DB!$N:$N,"NE",[1]DB!$M:$M,$C18)+SUMIFS([1]DB!X:X,[1]DB!$W:$W,"Trading",[1]DB!$E:$E,"LONG",[1]DB!$N:$N,"N",[1]DB!$M:$M,$C18)-SUMIFS([1]DB!X:X,[1]DB!$W:$W,"Trading",[1]DB!$E:$E,"SHORT",[1]DB!$N:$N,"N",[1]DB!$M:$M,$C18)</f>
        <v>0</v>
      </c>
      <c r="F18" s="33">
        <f>+SUMIFS([1]DB!Y:Y,[1]DB!$W:$W,"Trading",[1]DB!$E:$E,"LONG",[1]DB!$N:$N,"SE",[1]DB!$M:$M,$C18)-SUMIFS([1]DB!Y:Y,[1]DB!$W:$W,"Trading",[1]DB!$E:$E,"SHORT",[1]DB!$N:$N,"SE",[1]DB!$M:$M,$C18)+SUMIFS([1]DB!Y:Y,[1]DB!$W:$W,"Trading",[1]DB!$E:$E,"LONG",[1]DB!$N:$N,"S",[1]DB!$M:$M,$C18)-SUMIFS([1]DB!Y:Y,[1]DB!$W:$W,"Trading",[1]DB!$E:$E,"SHORT",[1]DB!$N:$N,"S",[1]DB!$M:$M,$C18)+SUMIFS([1]DB!Y:Y,[1]DB!$W:$W,"Trading",[1]DB!$E:$E,"LONG",[1]DB!$N:$N,"NE",[1]DB!$M:$M,$C18)-SUMIFS([1]DB!Y:Y,[1]DB!$W:$W,"Trading",[1]DB!$E:$E,"SHORT",[1]DB!$N:$N,"NE",[1]DB!$M:$M,$C18)+SUMIFS([1]DB!Y:Y,[1]DB!$W:$W,"Trading",[1]DB!$E:$E,"LONG",[1]DB!$N:$N,"N",[1]DB!$M:$M,$C18)-SUMIFS([1]DB!Y:Y,[1]DB!$W:$W,"Trading",[1]DB!$E:$E,"SHORT",[1]DB!$N:$N,"N",[1]DB!$M:$M,$C18)</f>
        <v>0</v>
      </c>
      <c r="G18" s="33">
        <f>+SUMIFS([1]DB!Z:Z,[1]DB!$W:$W,"Trading",[1]DB!$E:$E,"LONG",[1]DB!$N:$N,"SE",[1]DB!$M:$M,$C18)-SUMIFS([1]DB!Z:Z,[1]DB!$W:$W,"Trading",[1]DB!$E:$E,"SHORT",[1]DB!$N:$N,"SE",[1]DB!$M:$M,$C18)+SUMIFS([1]DB!Z:Z,[1]DB!$W:$W,"Trading",[1]DB!$E:$E,"LONG",[1]DB!$N:$N,"S",[1]DB!$M:$M,$C18)-SUMIFS([1]DB!Z:Z,[1]DB!$W:$W,"Trading",[1]DB!$E:$E,"SHORT",[1]DB!$N:$N,"S",[1]DB!$M:$M,$C18)+SUMIFS([1]DB!Z:Z,[1]DB!$W:$W,"Trading",[1]DB!$E:$E,"LONG",[1]DB!$N:$N,"NE",[1]DB!$M:$M,$C18)-SUMIFS([1]DB!Z:Z,[1]DB!$W:$W,"Trading",[1]DB!$E:$E,"SHORT",[1]DB!$N:$N,"NE",[1]DB!$M:$M,$C18)+SUMIFS([1]DB!Z:Z,[1]DB!$W:$W,"Trading",[1]DB!$E:$E,"LONG",[1]DB!$N:$N,"N",[1]DB!$M:$M,$C18)-SUMIFS([1]DB!Z:Z,[1]DB!$W:$W,"Trading",[1]DB!$E:$E,"SHORT",[1]DB!$N:$N,"N",[1]DB!$M:$M,$C18)</f>
        <v>0</v>
      </c>
      <c r="H18" s="33">
        <f>+SUMIFS([1]DB!AA:AA,[1]DB!$W:$W,"Trading",[1]DB!$E:$E,"LONG",[1]DB!$N:$N,"SE",[1]DB!$M:$M,$C18)-SUMIFS([1]DB!AA:AA,[1]DB!$W:$W,"Trading",[1]DB!$E:$E,"SHORT",[1]DB!$N:$N,"SE",[1]DB!$M:$M,$C18)+SUMIFS([1]DB!AA:AA,[1]DB!$W:$W,"Trading",[1]DB!$E:$E,"LONG",[1]DB!$N:$N,"S",[1]DB!$M:$M,$C18)-SUMIFS([1]DB!AA:AA,[1]DB!$W:$W,"Trading",[1]DB!$E:$E,"SHORT",[1]DB!$N:$N,"S",[1]DB!$M:$M,$C18)+SUMIFS([1]DB!AA:AA,[1]DB!$W:$W,"Trading",[1]DB!$E:$E,"LONG",[1]DB!$N:$N,"NE",[1]DB!$M:$M,$C18)-SUMIFS([1]DB!AA:AA,[1]DB!$W:$W,"Trading",[1]DB!$E:$E,"SHORT",[1]DB!$N:$N,"NE",[1]DB!$M:$M,$C18)+SUMIFS([1]DB!AA:AA,[1]DB!$W:$W,"Trading",[1]DB!$E:$E,"LONG",[1]DB!$N:$N,"N",[1]DB!$M:$M,$C18)-SUMIFS([1]DB!AA:AA,[1]DB!$W:$W,"Trading",[1]DB!$E:$E,"SHORT",[1]DB!$N:$N,"N",[1]DB!$M:$M,$C18)</f>
        <v>0</v>
      </c>
      <c r="I18" s="33">
        <f>+SUMIFS([1]DB!AB:AB,[1]DB!$W:$W,"Trading",[1]DB!$E:$E,"LONG",[1]DB!$N:$N,"SE",[1]DB!$M:$M,$C18)-SUMIFS([1]DB!AB:AB,[1]DB!$W:$W,"Trading",[1]DB!$E:$E,"SHORT",[1]DB!$N:$N,"SE",[1]DB!$M:$M,$C18)+SUMIFS([1]DB!AB:AB,[1]DB!$W:$W,"Trading",[1]DB!$E:$E,"LONG",[1]DB!$N:$N,"S",[1]DB!$M:$M,$C18)-SUMIFS([1]DB!AB:AB,[1]DB!$W:$W,"Trading",[1]DB!$E:$E,"SHORT",[1]DB!$N:$N,"S",[1]DB!$M:$M,$C18)+SUMIFS([1]DB!AB:AB,[1]DB!$W:$W,"Trading",[1]DB!$E:$E,"LONG",[1]DB!$N:$N,"NE",[1]DB!$M:$M,$C18)-SUMIFS([1]DB!AB:AB,[1]DB!$W:$W,"Trading",[1]DB!$E:$E,"SHORT",[1]DB!$N:$N,"NE",[1]DB!$M:$M,$C18)+SUMIFS([1]DB!AB:AB,[1]DB!$W:$W,"Trading",[1]DB!$E:$E,"LONG",[1]DB!$N:$N,"N",[1]DB!$M:$M,$C18)-SUMIFS([1]DB!AB:AB,[1]DB!$W:$W,"Trading",[1]DB!$E:$E,"SHORT",[1]DB!$N:$N,"N",[1]DB!$M:$M,$C18)</f>
        <v>0</v>
      </c>
      <c r="J18" s="33">
        <f>+SUMIFS([1]DB!AC:AC,[1]DB!$W:$W,"Trading",[1]DB!$E:$E,"LONG",[1]DB!$N:$N,"SE",[1]DB!$M:$M,$C18)-SUMIFS([1]DB!AC:AC,[1]DB!$W:$W,"Trading",[1]DB!$E:$E,"SHORT",[1]DB!$N:$N,"SE",[1]DB!$M:$M,$C18)+SUMIFS([1]DB!AC:AC,[1]DB!$W:$W,"Trading",[1]DB!$E:$E,"LONG",[1]DB!$N:$N,"S",[1]DB!$M:$M,$C18)-SUMIFS([1]DB!AC:AC,[1]DB!$W:$W,"Trading",[1]DB!$E:$E,"SHORT",[1]DB!$N:$N,"S",[1]DB!$M:$M,$C18)+SUMIFS([1]DB!AC:AC,[1]DB!$W:$W,"Trading",[1]DB!$E:$E,"LONG",[1]DB!$N:$N,"NE",[1]DB!$M:$M,$C18)-SUMIFS([1]DB!AC:AC,[1]DB!$W:$W,"Trading",[1]DB!$E:$E,"SHORT",[1]DB!$N:$N,"NE",[1]DB!$M:$M,$C18)+SUMIFS([1]DB!AC:AC,[1]DB!$W:$W,"Trading",[1]DB!$E:$E,"LONG",[1]DB!$N:$N,"N",[1]DB!$M:$M,$C18)-SUMIFS([1]DB!AC:AC,[1]DB!$W:$W,"Trading",[1]DB!$E:$E,"SHORT",[1]DB!$N:$N,"N",[1]DB!$M:$M,$C18)</f>
        <v>0</v>
      </c>
      <c r="K18" s="33">
        <f>+SUMIFS([1]DB!AD:AD,[1]DB!$W:$W,"Trading",[1]DB!$E:$E,"LONG",[1]DB!$N:$N,"SE",[1]DB!$M:$M,$C18)-SUMIFS([1]DB!AD:AD,[1]DB!$W:$W,"Trading",[1]DB!$E:$E,"SHORT",[1]DB!$N:$N,"SE",[1]DB!$M:$M,$C18)+SUMIFS([1]DB!AD:AD,[1]DB!$W:$W,"Trading",[1]DB!$E:$E,"LONG",[1]DB!$N:$N,"S",[1]DB!$M:$M,$C18)-SUMIFS([1]DB!AD:AD,[1]DB!$W:$W,"Trading",[1]DB!$E:$E,"SHORT",[1]DB!$N:$N,"S",[1]DB!$M:$M,$C18)+SUMIFS([1]DB!AD:AD,[1]DB!$W:$W,"Trading",[1]DB!$E:$E,"LONG",[1]DB!$N:$N,"NE",[1]DB!$M:$M,$C18)-SUMIFS([1]DB!AD:AD,[1]DB!$W:$W,"Trading",[1]DB!$E:$E,"SHORT",[1]DB!$N:$N,"NE",[1]DB!$M:$M,$C18)+SUMIFS([1]DB!AD:AD,[1]DB!$W:$W,"Trading",[1]DB!$E:$E,"LONG",[1]DB!$N:$N,"N",[1]DB!$M:$M,$C18)-SUMIFS([1]DB!AD:AD,[1]DB!$W:$W,"Trading",[1]DB!$E:$E,"SHORT",[1]DB!$N:$N,"N",[1]DB!$M:$M,$C18)</f>
        <v>0</v>
      </c>
      <c r="L18" s="33">
        <f>+SUMIFS([1]DB!AE:AE,[1]DB!$W:$W,"Trading",[1]DB!$E:$E,"LONG",[1]DB!$N:$N,"SE",[1]DB!$M:$M,$C18)-SUMIFS([1]DB!AE:AE,[1]DB!$W:$W,"Trading",[1]DB!$E:$E,"SHORT",[1]DB!$N:$N,"SE",[1]DB!$M:$M,$C18)+SUMIFS([1]DB!AE:AE,[1]DB!$W:$W,"Trading",[1]DB!$E:$E,"LONG",[1]DB!$N:$N,"S",[1]DB!$M:$M,$C18)-SUMIFS([1]DB!AE:AE,[1]DB!$W:$W,"Trading",[1]DB!$E:$E,"SHORT",[1]DB!$N:$N,"S",[1]DB!$M:$M,$C18)+SUMIFS([1]DB!AE:AE,[1]DB!$W:$W,"Trading",[1]DB!$E:$E,"LONG",[1]DB!$N:$N,"NE",[1]DB!$M:$M,$C18)-SUMIFS([1]DB!AE:AE,[1]DB!$W:$W,"Trading",[1]DB!$E:$E,"SHORT",[1]DB!$N:$N,"NE",[1]DB!$M:$M,$C18)+SUMIFS([1]DB!AE:AE,[1]DB!$W:$W,"Trading",[1]DB!$E:$E,"LONG",[1]DB!$N:$N,"N",[1]DB!$M:$M,$C18)-SUMIFS([1]DB!AE:AE,[1]DB!$W:$W,"Trading",[1]DB!$E:$E,"SHORT",[1]DB!$N:$N,"N",[1]DB!$M:$M,$C18)</f>
        <v>0</v>
      </c>
      <c r="M18" s="33">
        <f>+SUMIFS([1]DB!AF:AF,[1]DB!$W:$W,"Trading",[1]DB!$E:$E,"LONG",[1]DB!$N:$N,"SE",[1]DB!$M:$M,$C18)-SUMIFS([1]DB!AF:AF,[1]DB!$W:$W,"Trading",[1]DB!$E:$E,"SHORT",[1]DB!$N:$N,"SE",[1]DB!$M:$M,$C18)+SUMIFS([1]DB!AF:AF,[1]DB!$W:$W,"Trading",[1]DB!$E:$E,"LONG",[1]DB!$N:$N,"S",[1]DB!$M:$M,$C18)-SUMIFS([1]DB!AF:AF,[1]DB!$W:$W,"Trading",[1]DB!$E:$E,"SHORT",[1]DB!$N:$N,"S",[1]DB!$M:$M,$C18)+SUMIFS([1]DB!AF:AF,[1]DB!$W:$W,"Trading",[1]DB!$E:$E,"LONG",[1]DB!$N:$N,"NE",[1]DB!$M:$M,$C18)-SUMIFS([1]DB!AF:AF,[1]DB!$W:$W,"Trading",[1]DB!$E:$E,"SHORT",[1]DB!$N:$N,"NE",[1]DB!$M:$M,$C18)+SUMIFS([1]DB!AF:AF,[1]DB!$W:$W,"Trading",[1]DB!$E:$E,"LONG",[1]DB!$N:$N,"N",[1]DB!$M:$M,$C18)-SUMIFS([1]DB!AF:AF,[1]DB!$W:$W,"Trading",[1]DB!$E:$E,"SHORT",[1]DB!$N:$N,"N",[1]DB!$M:$M,$C18)</f>
        <v>0</v>
      </c>
      <c r="N18" s="33">
        <f>+SUMIFS([1]DB!AG:AG,[1]DB!$W:$W,"Trading",[1]DB!$E:$E,"LONG",[1]DB!$N:$N,"SE",[1]DB!$M:$M,$C18)-SUMIFS([1]DB!AG:AG,[1]DB!$W:$W,"Trading",[1]DB!$E:$E,"SHORT",[1]DB!$N:$N,"SE",[1]DB!$M:$M,$C18)+SUMIFS([1]DB!AG:AG,[1]DB!$W:$W,"Trading",[1]DB!$E:$E,"LONG",[1]DB!$N:$N,"S",[1]DB!$M:$M,$C18)-SUMIFS([1]DB!AG:AG,[1]DB!$W:$W,"Trading",[1]DB!$E:$E,"SHORT",[1]DB!$N:$N,"S",[1]DB!$M:$M,$C18)+SUMIFS([1]DB!AG:AG,[1]DB!$W:$W,"Trading",[1]DB!$E:$E,"LONG",[1]DB!$N:$N,"NE",[1]DB!$M:$M,$C18)-SUMIFS([1]DB!AG:AG,[1]DB!$W:$W,"Trading",[1]DB!$E:$E,"SHORT",[1]DB!$N:$N,"NE",[1]DB!$M:$M,$C18)+SUMIFS([1]DB!AG:AG,[1]DB!$W:$W,"Trading",[1]DB!$E:$E,"LONG",[1]DB!$N:$N,"N",[1]DB!$M:$M,$C18)-SUMIFS([1]DB!AG:AG,[1]DB!$W:$W,"Trading",[1]DB!$E:$E,"SHORT",[1]DB!$N:$N,"N",[1]DB!$M:$M,$C18)</f>
        <v>0</v>
      </c>
      <c r="O18" s="33">
        <f>+SUMIFS([1]DB!AH:AH,[1]DB!$W:$W,"Trading",[1]DB!$E:$E,"LONG",[1]DB!$N:$N,"SE",[1]DB!$M:$M,$C18)-SUMIFS([1]DB!AH:AH,[1]DB!$W:$W,"Trading",[1]DB!$E:$E,"SHORT",[1]DB!$N:$N,"SE",[1]DB!$M:$M,$C18)+SUMIFS([1]DB!AH:AH,[1]DB!$W:$W,"Trading",[1]DB!$E:$E,"LONG",[1]DB!$N:$N,"S",[1]DB!$M:$M,$C18)-SUMIFS([1]DB!AH:AH,[1]DB!$W:$W,"Trading",[1]DB!$E:$E,"SHORT",[1]DB!$N:$N,"S",[1]DB!$M:$M,$C18)+SUMIFS([1]DB!AH:AH,[1]DB!$W:$W,"Trading",[1]DB!$E:$E,"LONG",[1]DB!$N:$N,"NE",[1]DB!$M:$M,$C18)-SUMIFS([1]DB!AH:AH,[1]DB!$W:$W,"Trading",[1]DB!$E:$E,"SHORT",[1]DB!$N:$N,"NE",[1]DB!$M:$M,$C18)+SUMIFS([1]DB!AH:AH,[1]DB!$W:$W,"Trading",[1]DB!$E:$E,"LONG",[1]DB!$N:$N,"N",[1]DB!$M:$M,$C18)-SUMIFS([1]DB!AH:AH,[1]DB!$W:$W,"Trading",[1]DB!$E:$E,"SHORT",[1]DB!$N:$N,"N",[1]DB!$M:$M,$C18)</f>
        <v>0</v>
      </c>
      <c r="P18" s="58">
        <f>+SUMIFS([1]DB!AI:AI,[1]DB!$W:$W,"Trading",[1]DB!$E:$E,"LONG",[1]DB!$N:$N,"SE",[1]DB!$M:$M,$C18)-SUMIFS([1]DB!AI:AI,[1]DB!$W:$W,"Trading",[1]DB!$E:$E,"SHORT",[1]DB!$N:$N,"SE",[1]DB!$M:$M,$C18)+SUMIFS([1]DB!AI:AI,[1]DB!$W:$W,"Trading",[1]DB!$E:$E,"LONG",[1]DB!$N:$N,"S",[1]DB!$M:$M,$C18)-SUMIFS([1]DB!AI:AI,[1]DB!$W:$W,"Trading",[1]DB!$E:$E,"SHORT",[1]DB!$N:$N,"S",[1]DB!$M:$M,$C18)+SUMIFS([1]DB!AI:AI,[1]DB!$W:$W,"Trading",[1]DB!$E:$E,"LONG",[1]DB!$N:$N,"NE",[1]DB!$M:$M,$C18)-SUMIFS([1]DB!AI:AI,[1]DB!$W:$W,"Trading",[1]DB!$E:$E,"SHORT",[1]DB!$N:$N,"NE",[1]DB!$M:$M,$C18)+SUMIFS([1]DB!AI:AI,[1]DB!$W:$W,"Trading",[1]DB!$E:$E,"LONG",[1]DB!$N:$N,"N",[1]DB!$M:$M,$C18)-SUMIFS([1]DB!AI:AI,[1]DB!$W:$W,"Trading",[1]DB!$E:$E,"SHORT",[1]DB!$N:$N,"N",[1]DB!$M:$M,$C18)</f>
        <v>0</v>
      </c>
      <c r="Q18" s="77">
        <f t="shared" si="4"/>
        <v>0</v>
      </c>
      <c r="R18" s="77">
        <f t="shared" si="8"/>
        <v>0</v>
      </c>
      <c r="S18" s="77">
        <f t="shared" si="9"/>
        <v>0</v>
      </c>
      <c r="T18" s="59">
        <f t="shared" si="10"/>
        <v>0</v>
      </c>
      <c r="U18" s="33">
        <f>+SUMIFS([1]DB!AJ:AJ,[1]DB!$W:$W,"Trading",[1]DB!$E:$E,"LONG",[1]DB!$N:$N,"SE",[1]DB!$M:$M,$C18)-SUMIFS([1]DB!AJ:AJ,[1]DB!$W:$W,"Trading",[1]DB!$E:$E,"SHORT",[1]DB!$N:$N,"SE",[1]DB!$M:$M,$C18)+SUMIFS([1]DB!AJ:AJ,[1]DB!$W:$W,"Trading",[1]DB!$E:$E,"LONG",[1]DB!$N:$N,"S",[1]DB!$M:$M,$C18)-SUMIFS([1]DB!AJ:AJ,[1]DB!$W:$W,"Trading",[1]DB!$E:$E,"SHORT",[1]DB!$N:$N,"S",[1]DB!$M:$M,$C18)+SUMIFS([1]DB!AJ:AJ,[1]DB!$W:$W,"Trading",[1]DB!$E:$E,"LONG",[1]DB!$N:$N,"NE",[1]DB!$M:$M,$C18)-SUMIFS([1]DB!AJ:AJ,[1]DB!$W:$W,"Trading",[1]DB!$E:$E,"SHORT",[1]DB!$N:$N,"NE",[1]DB!$M:$M,$C18)+SUMIFS([1]DB!AJ:AJ,[1]DB!$W:$W,"Trading",[1]DB!$E:$E,"LONG",[1]DB!$N:$N,"N",[1]DB!$M:$M,$C18)-SUMIFS([1]DB!AJ:AJ,[1]DB!$W:$W,"Trading",[1]DB!$E:$E,"SHORT",[1]DB!$N:$N,"N",[1]DB!$M:$M,$C18)</f>
        <v>0</v>
      </c>
      <c r="V18" s="33">
        <f>+SUMIFS([1]DB!AK:AK,[1]DB!$W:$W,"Trading",[1]DB!$E:$E,"LONG",[1]DB!$N:$N,"SE",[1]DB!$M:$M,$C18)-SUMIFS([1]DB!AK:AK,[1]DB!$W:$W,"Trading",[1]DB!$E:$E,"SHORT",[1]DB!$N:$N,"SE",[1]DB!$M:$M,$C18)+SUMIFS([1]DB!AK:AK,[1]DB!$W:$W,"Trading",[1]DB!$E:$E,"LONG",[1]DB!$N:$N,"S",[1]DB!$M:$M,$C18)-SUMIFS([1]DB!AK:AK,[1]DB!$W:$W,"Trading",[1]DB!$E:$E,"SHORT",[1]DB!$N:$N,"S",[1]DB!$M:$M,$C18)+SUMIFS([1]DB!AK:AK,[1]DB!$W:$W,"Trading",[1]DB!$E:$E,"LONG",[1]DB!$N:$N,"NE",[1]DB!$M:$M,$C18)-SUMIFS([1]DB!AK:AK,[1]DB!$W:$W,"Trading",[1]DB!$E:$E,"SHORT",[1]DB!$N:$N,"NE",[1]DB!$M:$M,$C18)+SUMIFS([1]DB!AK:AK,[1]DB!$W:$W,"Trading",[1]DB!$E:$E,"LONG",[1]DB!$N:$N,"N",[1]DB!$M:$M,$C18)-SUMIFS([1]DB!AK:AK,[1]DB!$W:$W,"Trading",[1]DB!$E:$E,"SHORT",[1]DB!$N:$N,"N",[1]DB!$M:$M,$C18)</f>
        <v>0</v>
      </c>
      <c r="W18" s="33">
        <f>+SUMIFS([1]DB!AL:AL,[1]DB!$W:$W,"Trading",[1]DB!$E:$E,"LONG",[1]DB!$N:$N,"SE",[1]DB!$M:$M,$C18)-SUMIFS([1]DB!AL:AL,[1]DB!$W:$W,"Trading",[1]DB!$E:$E,"SHORT",[1]DB!$N:$N,"SE",[1]DB!$M:$M,$C18)+SUMIFS([1]DB!AL:AL,[1]DB!$W:$W,"Trading",[1]DB!$E:$E,"LONG",[1]DB!$N:$N,"S",[1]DB!$M:$M,$C18)-SUMIFS([1]DB!AL:AL,[1]DB!$W:$W,"Trading",[1]DB!$E:$E,"SHORT",[1]DB!$N:$N,"S",[1]DB!$M:$M,$C18)+SUMIFS([1]DB!AL:AL,[1]DB!$W:$W,"Trading",[1]DB!$E:$E,"LONG",[1]DB!$N:$N,"NE",[1]DB!$M:$M,$C18)-SUMIFS([1]DB!AL:AL,[1]DB!$W:$W,"Trading",[1]DB!$E:$E,"SHORT",[1]DB!$N:$N,"NE",[1]DB!$M:$M,$C18)+SUMIFS([1]DB!AL:AL,[1]DB!$W:$W,"Trading",[1]DB!$E:$E,"LONG",[1]DB!$N:$N,"N",[1]DB!$M:$M,$C18)-SUMIFS([1]DB!AL:AL,[1]DB!$W:$W,"Trading",[1]DB!$E:$E,"SHORT",[1]DB!$N:$N,"N",[1]DB!$M:$M,$C18)</f>
        <v>0</v>
      </c>
      <c r="X18" s="33">
        <f>+SUMIFS([1]DB!AM:AM,[1]DB!$W:$W,"Trading",[1]DB!$E:$E,"LONG",[1]DB!$N:$N,"SE",[1]DB!$M:$M,$C18)-SUMIFS([1]DB!AM:AM,[1]DB!$W:$W,"Trading",[1]DB!$E:$E,"SHORT",[1]DB!$N:$N,"SE",[1]DB!$M:$M,$C18)+SUMIFS([1]DB!AM:AM,[1]DB!$W:$W,"Trading",[1]DB!$E:$E,"LONG",[1]DB!$N:$N,"S",[1]DB!$M:$M,$C18)-SUMIFS([1]DB!AM:AM,[1]DB!$W:$W,"Trading",[1]DB!$E:$E,"SHORT",[1]DB!$N:$N,"S",[1]DB!$M:$M,$C18)+SUMIFS([1]DB!AM:AM,[1]DB!$W:$W,"Trading",[1]DB!$E:$E,"LONG",[1]DB!$N:$N,"NE",[1]DB!$M:$M,$C18)-SUMIFS([1]DB!AM:AM,[1]DB!$W:$W,"Trading",[1]DB!$E:$E,"SHORT",[1]DB!$N:$N,"NE",[1]DB!$M:$M,$C18)+SUMIFS([1]DB!AM:AM,[1]DB!$W:$W,"Trading",[1]DB!$E:$E,"LONG",[1]DB!$N:$N,"N",[1]DB!$M:$M,$C18)-SUMIFS([1]DB!AM:AM,[1]DB!$W:$W,"Trading",[1]DB!$E:$E,"SHORT",[1]DB!$N:$N,"N",[1]DB!$M:$M,$C18)</f>
        <v>0</v>
      </c>
      <c r="Y18" s="33">
        <f>+SUMIFS([1]DB!AN:AN,[1]DB!$W:$W,"Trading",[1]DB!$E:$E,"LONG",[1]DB!$N:$N,"SE",[1]DB!$M:$M,$C18)-SUMIFS([1]DB!AN:AN,[1]DB!$W:$W,"Trading",[1]DB!$E:$E,"SHORT",[1]DB!$N:$N,"SE",[1]DB!$M:$M,$C18)+SUMIFS([1]DB!AN:AN,[1]DB!$W:$W,"Trading",[1]DB!$E:$E,"LONG",[1]DB!$N:$N,"S",[1]DB!$M:$M,$C18)-SUMIFS([1]DB!AN:AN,[1]DB!$W:$W,"Trading",[1]DB!$E:$E,"SHORT",[1]DB!$N:$N,"S",[1]DB!$M:$M,$C18)+SUMIFS([1]DB!AN:AN,[1]DB!$W:$W,"Trading",[1]DB!$E:$E,"LONG",[1]DB!$N:$N,"NE",[1]DB!$M:$M,$C18)-SUMIFS([1]DB!AN:AN,[1]DB!$W:$W,"Trading",[1]DB!$E:$E,"SHORT",[1]DB!$N:$N,"NE",[1]DB!$M:$M,$C18)+SUMIFS([1]DB!AN:AN,[1]DB!$W:$W,"Trading",[1]DB!$E:$E,"LONG",[1]DB!$N:$N,"N",[1]DB!$M:$M,$C18)-SUMIFS([1]DB!AN:AN,[1]DB!$W:$W,"Trading",[1]DB!$E:$E,"SHORT",[1]DB!$N:$N,"N",[1]DB!$M:$M,$C18)</f>
        <v>0</v>
      </c>
      <c r="Z18" s="33">
        <f>+SUMIFS([1]DB!AO:AO,[1]DB!$W:$W,"Trading",[1]DB!$E:$E,"LONG",[1]DB!$N:$N,"SE",[1]DB!$M:$M,$C18)-SUMIFS([1]DB!AO:AO,[1]DB!$W:$W,"Trading",[1]DB!$E:$E,"SHORT",[1]DB!$N:$N,"SE",[1]DB!$M:$M,$C18)+SUMIFS([1]DB!AO:AO,[1]DB!$W:$W,"Trading",[1]DB!$E:$E,"LONG",[1]DB!$N:$N,"S",[1]DB!$M:$M,$C18)-SUMIFS([1]DB!AO:AO,[1]DB!$W:$W,"Trading",[1]DB!$E:$E,"SHORT",[1]DB!$N:$N,"S",[1]DB!$M:$M,$C18)+SUMIFS([1]DB!AO:AO,[1]DB!$W:$W,"Trading",[1]DB!$E:$E,"LONG",[1]DB!$N:$N,"NE",[1]DB!$M:$M,$C18)-SUMIFS([1]DB!AO:AO,[1]DB!$W:$W,"Trading",[1]DB!$E:$E,"SHORT",[1]DB!$N:$N,"NE",[1]DB!$M:$M,$C18)+SUMIFS([1]DB!AO:AO,[1]DB!$W:$W,"Trading",[1]DB!$E:$E,"LONG",[1]DB!$N:$N,"N",[1]DB!$M:$M,$C18)-SUMIFS([1]DB!AO:AO,[1]DB!$W:$W,"Trading",[1]DB!$E:$E,"SHORT",[1]DB!$N:$N,"N",[1]DB!$M:$M,$C18)</f>
        <v>0</v>
      </c>
      <c r="AA18" s="33">
        <f>+SUMIFS([1]DB!AP:AP,[1]DB!$W:$W,"Trading",[1]DB!$E:$E,"LONG",[1]DB!$N:$N,"SE",[1]DB!$M:$M,$C18)-SUMIFS([1]DB!AP:AP,[1]DB!$W:$W,"Trading",[1]DB!$E:$E,"SHORT",[1]DB!$N:$N,"SE",[1]DB!$M:$M,$C18)+SUMIFS([1]DB!AP:AP,[1]DB!$W:$W,"Trading",[1]DB!$E:$E,"LONG",[1]DB!$N:$N,"S",[1]DB!$M:$M,$C18)-SUMIFS([1]DB!AP:AP,[1]DB!$W:$W,"Trading",[1]DB!$E:$E,"SHORT",[1]DB!$N:$N,"S",[1]DB!$M:$M,$C18)+SUMIFS([1]DB!AP:AP,[1]DB!$W:$W,"Trading",[1]DB!$E:$E,"LONG",[1]DB!$N:$N,"NE",[1]DB!$M:$M,$C18)-SUMIFS([1]DB!AP:AP,[1]DB!$W:$W,"Trading",[1]DB!$E:$E,"SHORT",[1]DB!$N:$N,"NE",[1]DB!$M:$M,$C18)+SUMIFS([1]DB!AP:AP,[1]DB!$W:$W,"Trading",[1]DB!$E:$E,"LONG",[1]DB!$N:$N,"N",[1]DB!$M:$M,$C18)-SUMIFS([1]DB!AP:AP,[1]DB!$W:$W,"Trading",[1]DB!$E:$E,"SHORT",[1]DB!$N:$N,"N",[1]DB!$M:$M,$C18)</f>
        <v>0</v>
      </c>
      <c r="AB18" s="33">
        <f>+SUMIFS([1]DB!AQ:AQ,[1]DB!$W:$W,"Trading",[1]DB!$E:$E,"LONG",[1]DB!$N:$N,"SE",[1]DB!$M:$M,$C18)-SUMIFS([1]DB!AQ:AQ,[1]DB!$W:$W,"Trading",[1]DB!$E:$E,"SHORT",[1]DB!$N:$N,"SE",[1]DB!$M:$M,$C18)+SUMIFS([1]DB!AQ:AQ,[1]DB!$W:$W,"Trading",[1]DB!$E:$E,"LONG",[1]DB!$N:$N,"S",[1]DB!$M:$M,$C18)-SUMIFS([1]DB!AQ:AQ,[1]DB!$W:$W,"Trading",[1]DB!$E:$E,"SHORT",[1]DB!$N:$N,"S",[1]DB!$M:$M,$C18)+SUMIFS([1]DB!AQ:AQ,[1]DB!$W:$W,"Trading",[1]DB!$E:$E,"LONG",[1]DB!$N:$N,"NE",[1]DB!$M:$M,$C18)-SUMIFS([1]DB!AQ:AQ,[1]DB!$W:$W,"Trading",[1]DB!$E:$E,"SHORT",[1]DB!$N:$N,"NE",[1]DB!$M:$M,$C18)+SUMIFS([1]DB!AQ:AQ,[1]DB!$W:$W,"Trading",[1]DB!$E:$E,"LONG",[1]DB!$N:$N,"N",[1]DB!$M:$M,$C18)-SUMIFS([1]DB!AQ:AQ,[1]DB!$W:$W,"Trading",[1]DB!$E:$E,"SHORT",[1]DB!$N:$N,"N",[1]DB!$M:$M,$C18)</f>
        <v>0</v>
      </c>
      <c r="AC18" s="33">
        <f>+SUMIFS([1]DB!AR:AR,[1]DB!$W:$W,"Trading",[1]DB!$E:$E,"LONG",[1]DB!$N:$N,"SE",[1]DB!$M:$M,$C18)-SUMIFS([1]DB!AR:AR,[1]DB!$W:$W,"Trading",[1]DB!$E:$E,"SHORT",[1]DB!$N:$N,"SE",[1]DB!$M:$M,$C18)+SUMIFS([1]DB!AR:AR,[1]DB!$W:$W,"Trading",[1]DB!$E:$E,"LONG",[1]DB!$N:$N,"S",[1]DB!$M:$M,$C18)-SUMIFS([1]DB!AR:AR,[1]DB!$W:$W,"Trading",[1]DB!$E:$E,"SHORT",[1]DB!$N:$N,"S",[1]DB!$M:$M,$C18)+SUMIFS([1]DB!AR:AR,[1]DB!$W:$W,"Trading",[1]DB!$E:$E,"LONG",[1]DB!$N:$N,"NE",[1]DB!$M:$M,$C18)-SUMIFS([1]DB!AR:AR,[1]DB!$W:$W,"Trading",[1]DB!$E:$E,"SHORT",[1]DB!$N:$N,"NE",[1]DB!$M:$M,$C18)+SUMIFS([1]DB!AR:AR,[1]DB!$W:$W,"Trading",[1]DB!$E:$E,"LONG",[1]DB!$N:$N,"N",[1]DB!$M:$M,$C18)-SUMIFS([1]DB!AR:AR,[1]DB!$W:$W,"Trading",[1]DB!$E:$E,"SHORT",[1]DB!$N:$N,"N",[1]DB!$M:$M,$C18)</f>
        <v>0</v>
      </c>
      <c r="AD18" s="33">
        <f>+SUMIFS([1]DB!AS:AS,[1]DB!$W:$W,"Trading",[1]DB!$E:$E,"LONG",[1]DB!$N:$N,"SE",[1]DB!$M:$M,$C18)-SUMIFS([1]DB!AS:AS,[1]DB!$W:$W,"Trading",[1]DB!$E:$E,"SHORT",[1]DB!$N:$N,"SE",[1]DB!$M:$M,$C18)+SUMIFS([1]DB!AS:AS,[1]DB!$W:$W,"Trading",[1]DB!$E:$E,"LONG",[1]DB!$N:$N,"S",[1]DB!$M:$M,$C18)-SUMIFS([1]DB!AS:AS,[1]DB!$W:$W,"Trading",[1]DB!$E:$E,"SHORT",[1]DB!$N:$N,"S",[1]DB!$M:$M,$C18)+SUMIFS([1]DB!AS:AS,[1]DB!$W:$W,"Trading",[1]DB!$E:$E,"LONG",[1]DB!$N:$N,"NE",[1]DB!$M:$M,$C18)-SUMIFS([1]DB!AS:AS,[1]DB!$W:$W,"Trading",[1]DB!$E:$E,"SHORT",[1]DB!$N:$N,"NE",[1]DB!$M:$M,$C18)+SUMIFS([1]DB!AS:AS,[1]DB!$W:$W,"Trading",[1]DB!$E:$E,"LONG",[1]DB!$N:$N,"N",[1]DB!$M:$M,$C18)-SUMIFS([1]DB!AS:AS,[1]DB!$W:$W,"Trading",[1]DB!$E:$E,"SHORT",[1]DB!$N:$N,"N",[1]DB!$M:$M,$C18)</f>
        <v>0</v>
      </c>
      <c r="AE18" s="33">
        <f>+SUMIFS([1]DB!AT:AT,[1]DB!$W:$W,"Trading",[1]DB!$E:$E,"LONG",[1]DB!$N:$N,"SE",[1]DB!$M:$M,$C18)-SUMIFS([1]DB!AT:AT,[1]DB!$W:$W,"Trading",[1]DB!$E:$E,"SHORT",[1]DB!$N:$N,"SE",[1]DB!$M:$M,$C18)+SUMIFS([1]DB!AT:AT,[1]DB!$W:$W,"Trading",[1]DB!$E:$E,"LONG",[1]DB!$N:$N,"S",[1]DB!$M:$M,$C18)-SUMIFS([1]DB!AT:AT,[1]DB!$W:$W,"Trading",[1]DB!$E:$E,"SHORT",[1]DB!$N:$N,"S",[1]DB!$M:$M,$C18)+SUMIFS([1]DB!AT:AT,[1]DB!$W:$W,"Trading",[1]DB!$E:$E,"LONG",[1]DB!$N:$N,"NE",[1]DB!$M:$M,$C18)-SUMIFS([1]DB!AT:AT,[1]DB!$W:$W,"Trading",[1]DB!$E:$E,"SHORT",[1]DB!$N:$N,"NE",[1]DB!$M:$M,$C18)+SUMIFS([1]DB!AT:AT,[1]DB!$W:$W,"Trading",[1]DB!$E:$E,"LONG",[1]DB!$N:$N,"N",[1]DB!$M:$M,$C18)-SUMIFS([1]DB!AT:AT,[1]DB!$W:$W,"Trading",[1]DB!$E:$E,"SHORT",[1]DB!$N:$N,"N",[1]DB!$M:$M,$C18)</f>
        <v>0</v>
      </c>
      <c r="AF18" s="58">
        <f>+SUMIFS([1]DB!AU:AU,[1]DB!$W:$W,"Trading",[1]DB!$E:$E,"LONG",[1]DB!$N:$N,"SE",[1]DB!$M:$M,$C18)-SUMIFS([1]DB!AU:AU,[1]DB!$W:$W,"Trading",[1]DB!$E:$E,"SHORT",[1]DB!$N:$N,"SE",[1]DB!$M:$M,$C18)+SUMIFS([1]DB!AU:AU,[1]DB!$W:$W,"Trading",[1]DB!$E:$E,"LONG",[1]DB!$N:$N,"S",[1]DB!$M:$M,$C18)-SUMIFS([1]DB!AU:AU,[1]DB!$W:$W,"Trading",[1]DB!$E:$E,"SHORT",[1]DB!$N:$N,"S",[1]DB!$M:$M,$C18)+SUMIFS([1]DB!AU:AU,[1]DB!$W:$W,"Trading",[1]DB!$E:$E,"LONG",[1]DB!$N:$N,"NE",[1]DB!$M:$M,$C18)-SUMIFS([1]DB!AU:AU,[1]DB!$W:$W,"Trading",[1]DB!$E:$E,"SHORT",[1]DB!$N:$N,"NE",[1]DB!$M:$M,$C18)+SUMIFS([1]DB!AU:AU,[1]DB!$W:$W,"Trading",[1]DB!$E:$E,"LONG",[1]DB!$N:$N,"N",[1]DB!$M:$M,$C18)-SUMIFS([1]DB!AU:AU,[1]DB!$W:$W,"Trading",[1]DB!$E:$E,"SHORT",[1]DB!$N:$N,"N",[1]DB!$M:$M,$C18)</f>
        <v>0</v>
      </c>
      <c r="AG18" s="89">
        <f>+SUMIFS([1]DB!AV:AV,[1]DB!$W:$W,"Trading",[1]DB!$E:$E,"LONG",[1]DB!$N:$N,"SE",[1]DB!$M:$M,$C18)-SUMIFS([1]DB!AV:AV,[1]DB!$W:$W,"Trading",[1]DB!$E:$E,"SHORT",[1]DB!$N:$N,"SE",[1]DB!$M:$M,$C18)+SUMIFS([1]DB!AV:AV,[1]DB!$W:$W,"Trading",[1]DB!$E:$E,"LONG",[1]DB!$N:$N,"S",[1]DB!$M:$M,$C18)-SUMIFS([1]DB!AV:AV,[1]DB!$W:$W,"Trading",[1]DB!$E:$E,"SHORT",[1]DB!$N:$N,"S",[1]DB!$M:$M,$C18)+SUMIFS([1]DB!AV:AV,[1]DB!$W:$W,"Trading",[1]DB!$E:$E,"LONG",[1]DB!$N:$N,"NE",[1]DB!$M:$M,$C18)-SUMIFS([1]DB!AV:AV,[1]DB!$W:$W,"Trading",[1]DB!$E:$E,"SHORT",[1]DB!$N:$N,"NE",[1]DB!$M:$M,$C18)+SUMIFS([1]DB!AV:AV,[1]DB!$W:$W,"Trading",[1]DB!$E:$E,"LONG",[1]DB!$N:$N,"N",[1]DB!$M:$M,$C18)-SUMIFS([1]DB!AV:AV,[1]DB!$W:$W,"Trading",[1]DB!$E:$E,"SHORT",[1]DB!$N:$N,"N",[1]DB!$M:$M,$C18)</f>
        <v>0</v>
      </c>
      <c r="AH18" s="33">
        <f>+SUMIFS([1]DB!AW:AW,[1]DB!$W:$W,"Trading",[1]DB!$E:$E,"LONG",[1]DB!$N:$N,"SE",[1]DB!$M:$M,$C18)-SUMIFS([1]DB!AW:AW,[1]DB!$W:$W,"Trading",[1]DB!$E:$E,"SHORT",[1]DB!$N:$N,"SE",[1]DB!$M:$M,$C18)+SUMIFS([1]DB!AW:AW,[1]DB!$W:$W,"Trading",[1]DB!$E:$E,"LONG",[1]DB!$N:$N,"S",[1]DB!$M:$M,$C18)-SUMIFS([1]DB!AW:AW,[1]DB!$W:$W,"Trading",[1]DB!$E:$E,"SHORT",[1]DB!$N:$N,"S",[1]DB!$M:$M,$C18)+SUMIFS([1]DB!AW:AW,[1]DB!$W:$W,"Trading",[1]DB!$E:$E,"LONG",[1]DB!$N:$N,"NE",[1]DB!$M:$M,$C18)-SUMIFS([1]DB!AW:AW,[1]DB!$W:$W,"Trading",[1]DB!$E:$E,"SHORT",[1]DB!$N:$N,"NE",[1]DB!$M:$M,$C18)+SUMIFS([1]DB!AW:AW,[1]DB!$W:$W,"Trading",[1]DB!$E:$E,"LONG",[1]DB!$N:$N,"N",[1]DB!$M:$M,$C18)-SUMIFS([1]DB!AW:AW,[1]DB!$W:$W,"Trading",[1]DB!$E:$E,"SHORT",[1]DB!$N:$N,"N",[1]DB!$M:$M,$C18)</f>
        <v>0</v>
      </c>
      <c r="AI18" s="33">
        <f>+SUMIFS([1]DB!AX:AX,[1]DB!$W:$W,"Trading",[1]DB!$E:$E,"LONG",[1]DB!$N:$N,"SE",[1]DB!$M:$M,$C18)-SUMIFS([1]DB!AX:AX,[1]DB!$W:$W,"Trading",[1]DB!$E:$E,"SHORT",[1]DB!$N:$N,"SE",[1]DB!$M:$M,$C18)+SUMIFS([1]DB!AX:AX,[1]DB!$W:$W,"Trading",[1]DB!$E:$E,"LONG",[1]DB!$N:$N,"S",[1]DB!$M:$M,$C18)-SUMIFS([1]DB!AX:AX,[1]DB!$W:$W,"Trading",[1]DB!$E:$E,"SHORT",[1]DB!$N:$N,"S",[1]DB!$M:$M,$C18)+SUMIFS([1]DB!AX:AX,[1]DB!$W:$W,"Trading",[1]DB!$E:$E,"LONG",[1]DB!$N:$N,"NE",[1]DB!$M:$M,$C18)-SUMIFS([1]DB!AX:AX,[1]DB!$W:$W,"Trading",[1]DB!$E:$E,"SHORT",[1]DB!$N:$N,"NE",[1]DB!$M:$M,$C18)+SUMIFS([1]DB!AX:AX,[1]DB!$W:$W,"Trading",[1]DB!$E:$E,"LONG",[1]DB!$N:$N,"N",[1]DB!$M:$M,$C18)-SUMIFS([1]DB!AX:AX,[1]DB!$W:$W,"Trading",[1]DB!$E:$E,"SHORT",[1]DB!$N:$N,"N",[1]DB!$M:$M,$C18)</f>
        <v>0</v>
      </c>
      <c r="AJ18" s="33">
        <f>+SUMIFS([1]DB!AY:AY,[1]DB!$W:$W,"Trading",[1]DB!$E:$E,"LONG",[1]DB!$N:$N,"SE",[1]DB!$M:$M,$C18)-SUMIFS([1]DB!AY:AY,[1]DB!$W:$W,"Trading",[1]DB!$E:$E,"SHORT",[1]DB!$N:$N,"SE",[1]DB!$M:$M,$C18)+SUMIFS([1]DB!AY:AY,[1]DB!$W:$W,"Trading",[1]DB!$E:$E,"LONG",[1]DB!$N:$N,"S",[1]DB!$M:$M,$C18)-SUMIFS([1]DB!AY:AY,[1]DB!$W:$W,"Trading",[1]DB!$E:$E,"SHORT",[1]DB!$N:$N,"S",[1]DB!$M:$M,$C18)+SUMIFS([1]DB!AY:AY,[1]DB!$W:$W,"Trading",[1]DB!$E:$E,"LONG",[1]DB!$N:$N,"NE",[1]DB!$M:$M,$C18)-SUMIFS([1]DB!AY:AY,[1]DB!$W:$W,"Trading",[1]DB!$E:$E,"SHORT",[1]DB!$N:$N,"NE",[1]DB!$M:$M,$C18)+SUMIFS([1]DB!AY:AY,[1]DB!$W:$W,"Trading",[1]DB!$E:$E,"LONG",[1]DB!$N:$N,"N",[1]DB!$M:$M,$C18)-SUMIFS([1]DB!AY:AY,[1]DB!$W:$W,"Trading",[1]DB!$E:$E,"SHORT",[1]DB!$N:$N,"N",[1]DB!$M:$M,$C18)</f>
        <v>0</v>
      </c>
      <c r="AK18" s="33">
        <f>+SUMIFS([1]DB!AZ:AZ,[1]DB!$W:$W,"Trading",[1]DB!$E:$E,"LONG",[1]DB!$N:$N,"SE",[1]DB!$M:$M,$C18)-SUMIFS([1]DB!AZ:AZ,[1]DB!$W:$W,"Trading",[1]DB!$E:$E,"SHORT",[1]DB!$N:$N,"SE",[1]DB!$M:$M,$C18)+SUMIFS([1]DB!AZ:AZ,[1]DB!$W:$W,"Trading",[1]DB!$E:$E,"LONG",[1]DB!$N:$N,"S",[1]DB!$M:$M,$C18)-SUMIFS([1]DB!AZ:AZ,[1]DB!$W:$W,"Trading",[1]DB!$E:$E,"SHORT",[1]DB!$N:$N,"S",[1]DB!$M:$M,$C18)+SUMIFS([1]DB!AZ:AZ,[1]DB!$W:$W,"Trading",[1]DB!$E:$E,"LONG",[1]DB!$N:$N,"NE",[1]DB!$M:$M,$C18)-SUMIFS([1]DB!AZ:AZ,[1]DB!$W:$W,"Trading",[1]DB!$E:$E,"SHORT",[1]DB!$N:$N,"NE",[1]DB!$M:$M,$C18)+SUMIFS([1]DB!AZ:AZ,[1]DB!$W:$W,"Trading",[1]DB!$E:$E,"LONG",[1]DB!$N:$N,"N",[1]DB!$M:$M,$C18)-SUMIFS([1]DB!AZ:AZ,[1]DB!$W:$W,"Trading",[1]DB!$E:$E,"SHORT",[1]DB!$N:$N,"N",[1]DB!$M:$M,$C18)</f>
        <v>0</v>
      </c>
      <c r="AL18" s="33">
        <f>+SUMIFS([1]DB!BA:BA,[1]DB!$W:$W,"Trading",[1]DB!$E:$E,"LONG",[1]DB!$N:$N,"SE",[1]DB!$M:$M,$C18)-SUMIFS([1]DB!BA:BA,[1]DB!$W:$W,"Trading",[1]DB!$E:$E,"SHORT",[1]DB!$N:$N,"SE",[1]DB!$M:$M,$C18)+SUMIFS([1]DB!BA:BA,[1]DB!$W:$W,"Trading",[1]DB!$E:$E,"LONG",[1]DB!$N:$N,"S",[1]DB!$M:$M,$C18)-SUMIFS([1]DB!BA:BA,[1]DB!$W:$W,"Trading",[1]DB!$E:$E,"SHORT",[1]DB!$N:$N,"S",[1]DB!$M:$M,$C18)+SUMIFS([1]DB!BA:BA,[1]DB!$W:$W,"Trading",[1]DB!$E:$E,"LONG",[1]DB!$N:$N,"NE",[1]DB!$M:$M,$C18)-SUMIFS([1]DB!BA:BA,[1]DB!$W:$W,"Trading",[1]DB!$E:$E,"SHORT",[1]DB!$N:$N,"NE",[1]DB!$M:$M,$C18)+SUMIFS([1]DB!BA:BA,[1]DB!$W:$W,"Trading",[1]DB!$E:$E,"LONG",[1]DB!$N:$N,"N",[1]DB!$M:$M,$C18)-SUMIFS([1]DB!BA:BA,[1]DB!$W:$W,"Trading",[1]DB!$E:$E,"SHORT",[1]DB!$N:$N,"N",[1]DB!$M:$M,$C18)</f>
        <v>0</v>
      </c>
      <c r="AM18" s="33">
        <f>+SUMIFS([1]DB!BB:BB,[1]DB!$W:$W,"Trading",[1]DB!$E:$E,"LONG",[1]DB!$N:$N,"SE",[1]DB!$M:$M,$C18)-SUMIFS([1]DB!BB:BB,[1]DB!$W:$W,"Trading",[1]DB!$E:$E,"SHORT",[1]DB!$N:$N,"SE",[1]DB!$M:$M,$C18)+SUMIFS([1]DB!BB:BB,[1]DB!$W:$W,"Trading",[1]DB!$E:$E,"LONG",[1]DB!$N:$N,"S",[1]DB!$M:$M,$C18)-SUMIFS([1]DB!BB:BB,[1]DB!$W:$W,"Trading",[1]DB!$E:$E,"SHORT",[1]DB!$N:$N,"S",[1]DB!$M:$M,$C18)+SUMIFS([1]DB!BB:BB,[1]DB!$W:$W,"Trading",[1]DB!$E:$E,"LONG",[1]DB!$N:$N,"NE",[1]DB!$M:$M,$C18)-SUMIFS([1]DB!BB:BB,[1]DB!$W:$W,"Trading",[1]DB!$E:$E,"SHORT",[1]DB!$N:$N,"NE",[1]DB!$M:$M,$C18)+SUMIFS([1]DB!BB:BB,[1]DB!$W:$W,"Trading",[1]DB!$E:$E,"LONG",[1]DB!$N:$N,"N",[1]DB!$M:$M,$C18)-SUMIFS([1]DB!BB:BB,[1]DB!$W:$W,"Trading",[1]DB!$E:$E,"SHORT",[1]DB!$N:$N,"N",[1]DB!$M:$M,$C18)</f>
        <v>0</v>
      </c>
      <c r="AN18" s="33">
        <f>+SUMIFS([1]DB!BC:BC,[1]DB!$W:$W,"Trading",[1]DB!$E:$E,"LONG",[1]DB!$N:$N,"SE",[1]DB!$M:$M,$C18)-SUMIFS([1]DB!BC:BC,[1]DB!$W:$W,"Trading",[1]DB!$E:$E,"SHORT",[1]DB!$N:$N,"SE",[1]DB!$M:$M,$C18)+SUMIFS([1]DB!BC:BC,[1]DB!$W:$W,"Trading",[1]DB!$E:$E,"LONG",[1]DB!$N:$N,"S",[1]DB!$M:$M,$C18)-SUMIFS([1]DB!BC:BC,[1]DB!$W:$W,"Trading",[1]DB!$E:$E,"SHORT",[1]DB!$N:$N,"S",[1]DB!$M:$M,$C18)+SUMIFS([1]DB!BC:BC,[1]DB!$W:$W,"Trading",[1]DB!$E:$E,"LONG",[1]DB!$N:$N,"NE",[1]DB!$M:$M,$C18)-SUMIFS([1]DB!BC:BC,[1]DB!$W:$W,"Trading",[1]DB!$E:$E,"SHORT",[1]DB!$N:$N,"NE",[1]DB!$M:$M,$C18)+SUMIFS([1]DB!BC:BC,[1]DB!$W:$W,"Trading",[1]DB!$E:$E,"LONG",[1]DB!$N:$N,"N",[1]DB!$M:$M,$C18)-SUMIFS([1]DB!BC:BC,[1]DB!$W:$W,"Trading",[1]DB!$E:$E,"SHORT",[1]DB!$N:$N,"N",[1]DB!$M:$M,$C18)</f>
        <v>0</v>
      </c>
      <c r="AO18" s="33">
        <f>+SUMIFS([1]DB!BD:BD,[1]DB!$W:$W,"Trading",[1]DB!$E:$E,"LONG",[1]DB!$N:$N,"SE",[1]DB!$M:$M,$C18)-SUMIFS([1]DB!BD:BD,[1]DB!$W:$W,"Trading",[1]DB!$E:$E,"SHORT",[1]DB!$N:$N,"SE",[1]DB!$M:$M,$C18)+SUMIFS([1]DB!BD:BD,[1]DB!$W:$W,"Trading",[1]DB!$E:$E,"LONG",[1]DB!$N:$N,"S",[1]DB!$M:$M,$C18)-SUMIFS([1]DB!BD:BD,[1]DB!$W:$W,"Trading",[1]DB!$E:$E,"SHORT",[1]DB!$N:$N,"S",[1]DB!$M:$M,$C18)+SUMIFS([1]DB!BD:BD,[1]DB!$W:$W,"Trading",[1]DB!$E:$E,"LONG",[1]DB!$N:$N,"NE",[1]DB!$M:$M,$C18)-SUMIFS([1]DB!BD:BD,[1]DB!$W:$W,"Trading",[1]DB!$E:$E,"SHORT",[1]DB!$N:$N,"NE",[1]DB!$M:$M,$C18)+SUMIFS([1]DB!BD:BD,[1]DB!$W:$W,"Trading",[1]DB!$E:$E,"LONG",[1]DB!$N:$N,"N",[1]DB!$M:$M,$C18)-SUMIFS([1]DB!BD:BD,[1]DB!$W:$W,"Trading",[1]DB!$E:$E,"SHORT",[1]DB!$N:$N,"N",[1]DB!$M:$M,$C18)</f>
        <v>0</v>
      </c>
      <c r="AP18" s="33">
        <f>+SUMIFS([1]DB!BE:BE,[1]DB!$W:$W,"Trading",[1]DB!$E:$E,"LONG",[1]DB!$N:$N,"SE",[1]DB!$M:$M,$C18)-SUMIFS([1]DB!BE:BE,[1]DB!$W:$W,"Trading",[1]DB!$E:$E,"SHORT",[1]DB!$N:$N,"SE",[1]DB!$M:$M,$C18)+SUMIFS([1]DB!BE:BE,[1]DB!$W:$W,"Trading",[1]DB!$E:$E,"LONG",[1]DB!$N:$N,"S",[1]DB!$M:$M,$C18)-SUMIFS([1]DB!BE:BE,[1]DB!$W:$W,"Trading",[1]DB!$E:$E,"SHORT",[1]DB!$N:$N,"S",[1]DB!$M:$M,$C18)+SUMIFS([1]DB!BE:BE,[1]DB!$W:$W,"Trading",[1]DB!$E:$E,"LONG",[1]DB!$N:$N,"NE",[1]DB!$M:$M,$C18)-SUMIFS([1]DB!BE:BE,[1]DB!$W:$W,"Trading",[1]DB!$E:$E,"SHORT",[1]DB!$N:$N,"NE",[1]DB!$M:$M,$C18)+SUMIFS([1]DB!BE:BE,[1]DB!$W:$W,"Trading",[1]DB!$E:$E,"LONG",[1]DB!$N:$N,"N",[1]DB!$M:$M,$C18)-SUMIFS([1]DB!BE:BE,[1]DB!$W:$W,"Trading",[1]DB!$E:$E,"SHORT",[1]DB!$N:$N,"N",[1]DB!$M:$M,$C18)</f>
        <v>0</v>
      </c>
      <c r="AQ18" s="33">
        <f>+SUMIFS([1]DB!BF:BF,[1]DB!$W:$W,"Trading",[1]DB!$E:$E,"LONG",[1]DB!$N:$N,"SE",[1]DB!$M:$M,$C18)-SUMIFS([1]DB!BF:BF,[1]DB!$W:$W,"Trading",[1]DB!$E:$E,"SHORT",[1]DB!$N:$N,"SE",[1]DB!$M:$M,$C18)+SUMIFS([1]DB!BF:BF,[1]DB!$W:$W,"Trading",[1]DB!$E:$E,"LONG",[1]DB!$N:$N,"S",[1]DB!$M:$M,$C18)-SUMIFS([1]DB!BF:BF,[1]DB!$W:$W,"Trading",[1]DB!$E:$E,"SHORT",[1]DB!$N:$N,"S",[1]DB!$M:$M,$C18)+SUMIFS([1]DB!BF:BF,[1]DB!$W:$W,"Trading",[1]DB!$E:$E,"LONG",[1]DB!$N:$N,"NE",[1]DB!$M:$M,$C18)-SUMIFS([1]DB!BF:BF,[1]DB!$W:$W,"Trading",[1]DB!$E:$E,"SHORT",[1]DB!$N:$N,"NE",[1]DB!$M:$M,$C18)+SUMIFS([1]DB!BF:BF,[1]DB!$W:$W,"Trading",[1]DB!$E:$E,"LONG",[1]DB!$N:$N,"N",[1]DB!$M:$M,$C18)-SUMIFS([1]DB!BF:BF,[1]DB!$W:$W,"Trading",[1]DB!$E:$E,"SHORT",[1]DB!$N:$N,"N",[1]DB!$M:$M,$C18)</f>
        <v>0</v>
      </c>
      <c r="AR18" s="58">
        <f>+SUMIFS([1]DB!BG:BG,[1]DB!$W:$W,"Trading",[1]DB!$E:$E,"LONG",[1]DB!$N:$N,"SE",[1]DB!$M:$M,$C18)-SUMIFS([1]DB!BG:BG,[1]DB!$W:$W,"Trading",[1]DB!$E:$E,"SHORT",[1]DB!$N:$N,"SE",[1]DB!$M:$M,$C18)+SUMIFS([1]DB!BG:BG,[1]DB!$W:$W,"Trading",[1]DB!$E:$E,"LONG",[1]DB!$N:$N,"S",[1]DB!$M:$M,$C18)-SUMIFS([1]DB!BG:BG,[1]DB!$W:$W,"Trading",[1]DB!$E:$E,"SHORT",[1]DB!$N:$N,"S",[1]DB!$M:$M,$C18)+SUMIFS([1]DB!BG:BG,[1]DB!$W:$W,"Trading",[1]DB!$E:$E,"LONG",[1]DB!$N:$N,"NE",[1]DB!$M:$M,$C18)-SUMIFS([1]DB!BG:BG,[1]DB!$W:$W,"Trading",[1]DB!$E:$E,"SHORT",[1]DB!$N:$N,"NE",[1]DB!$M:$M,$C18)+SUMIFS([1]DB!BG:BG,[1]DB!$W:$W,"Trading",[1]DB!$E:$E,"LONG",[1]DB!$N:$N,"N",[1]DB!$M:$M,$C18)-SUMIFS([1]DB!BG:BG,[1]DB!$W:$W,"Trading",[1]DB!$E:$E,"SHORT",[1]DB!$N:$N,"N",[1]DB!$M:$M,$C18)</f>
        <v>0</v>
      </c>
      <c r="AS18" s="89">
        <f>+SUMIFS([1]DB!BH:BH,[1]DB!$W:$W,"Trading",[1]DB!$E:$E,"LONG",[1]DB!$N:$N,"SE",[1]DB!$M:$M,$C18)-SUMIFS([1]DB!BH:BH,[1]DB!$W:$W,"Trading",[1]DB!$E:$E,"SHORT",[1]DB!$N:$N,"SE",[1]DB!$M:$M,$C18)+SUMIFS([1]DB!BH:BH,[1]DB!$W:$W,"Trading",[1]DB!$E:$E,"LONG",[1]DB!$N:$N,"S",[1]DB!$M:$M,$C18)-SUMIFS([1]DB!BH:BH,[1]DB!$W:$W,"Trading",[1]DB!$E:$E,"SHORT",[1]DB!$N:$N,"S",[1]DB!$M:$M,$C18)+SUMIFS([1]DB!BH:BH,[1]DB!$W:$W,"Trading",[1]DB!$E:$E,"LONG",[1]DB!$N:$N,"NE",[1]DB!$M:$M,$C18)-SUMIFS([1]DB!BH:BH,[1]DB!$W:$W,"Trading",[1]DB!$E:$E,"SHORT",[1]DB!$N:$N,"NE",[1]DB!$M:$M,$C18)+SUMIFS([1]DB!BH:BH,[1]DB!$W:$W,"Trading",[1]DB!$E:$E,"LONG",[1]DB!$N:$N,"N",[1]DB!$M:$M,$C18)-SUMIFS([1]DB!BH:BH,[1]DB!$W:$W,"Trading",[1]DB!$E:$E,"SHORT",[1]DB!$N:$N,"N",[1]DB!$M:$M,$C18)</f>
        <v>0</v>
      </c>
      <c r="AT18" s="33">
        <f>+SUMIFS([1]DB!BI:BI,[1]DB!$W:$W,"Trading",[1]DB!$E:$E,"LONG",[1]DB!$N:$N,"SE",[1]DB!$M:$M,$C18)-SUMIFS([1]DB!BI:BI,[1]DB!$W:$W,"Trading",[1]DB!$E:$E,"SHORT",[1]DB!$N:$N,"SE",[1]DB!$M:$M,$C18)+SUMIFS([1]DB!BI:BI,[1]DB!$W:$W,"Trading",[1]DB!$E:$E,"LONG",[1]DB!$N:$N,"S",[1]DB!$M:$M,$C18)-SUMIFS([1]DB!BI:BI,[1]DB!$W:$W,"Trading",[1]DB!$E:$E,"SHORT",[1]DB!$N:$N,"S",[1]DB!$M:$M,$C18)+SUMIFS([1]DB!BI:BI,[1]DB!$W:$W,"Trading",[1]DB!$E:$E,"LONG",[1]DB!$N:$N,"NE",[1]DB!$M:$M,$C18)-SUMIFS([1]DB!BI:BI,[1]DB!$W:$W,"Trading",[1]DB!$E:$E,"SHORT",[1]DB!$N:$N,"NE",[1]DB!$M:$M,$C18)+SUMIFS([1]DB!BI:BI,[1]DB!$W:$W,"Trading",[1]DB!$E:$E,"LONG",[1]DB!$N:$N,"N",[1]DB!$M:$M,$C18)-SUMIFS([1]DB!BI:BI,[1]DB!$W:$W,"Trading",[1]DB!$E:$E,"SHORT",[1]DB!$N:$N,"N",[1]DB!$M:$M,$C18)</f>
        <v>0</v>
      </c>
      <c r="AU18" s="33">
        <f>+SUMIFS([1]DB!BJ:BJ,[1]DB!$W:$W,"Trading",[1]DB!$E:$E,"LONG",[1]DB!$N:$N,"SE",[1]DB!$M:$M,$C18)-SUMIFS([1]DB!BJ:BJ,[1]DB!$W:$W,"Trading",[1]DB!$E:$E,"SHORT",[1]DB!$N:$N,"SE",[1]DB!$M:$M,$C18)+SUMIFS([1]DB!BJ:BJ,[1]DB!$W:$W,"Trading",[1]DB!$E:$E,"LONG",[1]DB!$N:$N,"S",[1]DB!$M:$M,$C18)-SUMIFS([1]DB!BJ:BJ,[1]DB!$W:$W,"Trading",[1]DB!$E:$E,"SHORT",[1]DB!$N:$N,"S",[1]DB!$M:$M,$C18)+SUMIFS([1]DB!BJ:BJ,[1]DB!$W:$W,"Trading",[1]DB!$E:$E,"LONG",[1]DB!$N:$N,"NE",[1]DB!$M:$M,$C18)-SUMIFS([1]DB!BJ:BJ,[1]DB!$W:$W,"Trading",[1]DB!$E:$E,"SHORT",[1]DB!$N:$N,"NE",[1]DB!$M:$M,$C18)+SUMIFS([1]DB!BJ:BJ,[1]DB!$W:$W,"Trading",[1]DB!$E:$E,"LONG",[1]DB!$N:$N,"N",[1]DB!$M:$M,$C18)-SUMIFS([1]DB!BJ:BJ,[1]DB!$W:$W,"Trading",[1]DB!$E:$E,"SHORT",[1]DB!$N:$N,"N",[1]DB!$M:$M,$C18)</f>
        <v>0</v>
      </c>
      <c r="AV18" s="33">
        <f>+SUMIFS([1]DB!BK:BK,[1]DB!$W:$W,"Trading",[1]DB!$E:$E,"LONG",[1]DB!$N:$N,"SE",[1]DB!$M:$M,$C18)-SUMIFS([1]DB!BK:BK,[1]DB!$W:$W,"Trading",[1]DB!$E:$E,"SHORT",[1]DB!$N:$N,"SE",[1]DB!$M:$M,$C18)+SUMIFS([1]DB!BK:BK,[1]DB!$W:$W,"Trading",[1]DB!$E:$E,"LONG",[1]DB!$N:$N,"S",[1]DB!$M:$M,$C18)-SUMIFS([1]DB!BK:BK,[1]DB!$W:$W,"Trading",[1]DB!$E:$E,"SHORT",[1]DB!$N:$N,"S",[1]DB!$M:$M,$C18)+SUMIFS([1]DB!BK:BK,[1]DB!$W:$W,"Trading",[1]DB!$E:$E,"LONG",[1]DB!$N:$N,"NE",[1]DB!$M:$M,$C18)-SUMIFS([1]DB!BK:BK,[1]DB!$W:$W,"Trading",[1]DB!$E:$E,"SHORT",[1]DB!$N:$N,"NE",[1]DB!$M:$M,$C18)+SUMIFS([1]DB!BK:BK,[1]DB!$W:$W,"Trading",[1]DB!$E:$E,"LONG",[1]DB!$N:$N,"N",[1]DB!$M:$M,$C18)-SUMIFS([1]DB!BK:BK,[1]DB!$W:$W,"Trading",[1]DB!$E:$E,"SHORT",[1]DB!$N:$N,"N",[1]DB!$M:$M,$C18)</f>
        <v>0</v>
      </c>
      <c r="AW18" s="33">
        <f>+SUMIFS([1]DB!BL:BL,[1]DB!$W:$W,"Trading",[1]DB!$E:$E,"LONG",[1]DB!$N:$N,"SE",[1]DB!$M:$M,$C18)-SUMIFS([1]DB!BL:BL,[1]DB!$W:$W,"Trading",[1]DB!$E:$E,"SHORT",[1]DB!$N:$N,"SE",[1]DB!$M:$M,$C18)+SUMIFS([1]DB!BL:BL,[1]DB!$W:$W,"Trading",[1]DB!$E:$E,"LONG",[1]DB!$N:$N,"S",[1]DB!$M:$M,$C18)-SUMIFS([1]DB!BL:BL,[1]DB!$W:$W,"Trading",[1]DB!$E:$E,"SHORT",[1]DB!$N:$N,"S",[1]DB!$M:$M,$C18)+SUMIFS([1]DB!BL:BL,[1]DB!$W:$W,"Trading",[1]DB!$E:$E,"LONG",[1]DB!$N:$N,"NE",[1]DB!$M:$M,$C18)-SUMIFS([1]DB!BL:BL,[1]DB!$W:$W,"Trading",[1]DB!$E:$E,"SHORT",[1]DB!$N:$N,"NE",[1]DB!$M:$M,$C18)+SUMIFS([1]DB!BL:BL,[1]DB!$W:$W,"Trading",[1]DB!$E:$E,"LONG",[1]DB!$N:$N,"N",[1]DB!$M:$M,$C18)-SUMIFS([1]DB!BL:BL,[1]DB!$W:$W,"Trading",[1]DB!$E:$E,"SHORT",[1]DB!$N:$N,"N",[1]DB!$M:$M,$C18)</f>
        <v>0</v>
      </c>
      <c r="AX18" s="33">
        <f>+SUMIFS([1]DB!BM:BM,[1]DB!$W:$W,"Trading",[1]DB!$E:$E,"LONG",[1]DB!$N:$N,"SE",[1]DB!$M:$M,$C18)-SUMIFS([1]DB!BM:BM,[1]DB!$W:$W,"Trading",[1]DB!$E:$E,"SHORT",[1]DB!$N:$N,"SE",[1]DB!$M:$M,$C18)+SUMIFS([1]DB!BM:BM,[1]DB!$W:$W,"Trading",[1]DB!$E:$E,"LONG",[1]DB!$N:$N,"S",[1]DB!$M:$M,$C18)-SUMIFS([1]DB!BM:BM,[1]DB!$W:$W,"Trading",[1]DB!$E:$E,"SHORT",[1]DB!$N:$N,"S",[1]DB!$M:$M,$C18)+SUMIFS([1]DB!BM:BM,[1]DB!$W:$W,"Trading",[1]DB!$E:$E,"LONG",[1]DB!$N:$N,"NE",[1]DB!$M:$M,$C18)-SUMIFS([1]DB!BM:BM,[1]DB!$W:$W,"Trading",[1]DB!$E:$E,"SHORT",[1]DB!$N:$N,"NE",[1]DB!$M:$M,$C18)+SUMIFS([1]DB!BM:BM,[1]DB!$W:$W,"Trading",[1]DB!$E:$E,"LONG",[1]DB!$N:$N,"N",[1]DB!$M:$M,$C18)-SUMIFS([1]DB!BM:BM,[1]DB!$W:$W,"Trading",[1]DB!$E:$E,"SHORT",[1]DB!$N:$N,"N",[1]DB!$M:$M,$C18)</f>
        <v>0</v>
      </c>
      <c r="AY18" s="33">
        <f>+SUMIFS([1]DB!BN:BN,[1]DB!$W:$W,"Trading",[1]DB!$E:$E,"LONG",[1]DB!$N:$N,"SE",[1]DB!$M:$M,$C18)-SUMIFS([1]DB!BN:BN,[1]DB!$W:$W,"Trading",[1]DB!$E:$E,"SHORT",[1]DB!$N:$N,"SE",[1]DB!$M:$M,$C18)+SUMIFS([1]DB!BN:BN,[1]DB!$W:$W,"Trading",[1]DB!$E:$E,"LONG",[1]DB!$N:$N,"S",[1]DB!$M:$M,$C18)-SUMIFS([1]DB!BN:BN,[1]DB!$W:$W,"Trading",[1]DB!$E:$E,"SHORT",[1]DB!$N:$N,"S",[1]DB!$M:$M,$C18)+SUMIFS([1]DB!BN:BN,[1]DB!$W:$W,"Trading",[1]DB!$E:$E,"LONG",[1]DB!$N:$N,"NE",[1]DB!$M:$M,$C18)-SUMIFS([1]DB!BN:BN,[1]DB!$W:$W,"Trading",[1]DB!$E:$E,"SHORT",[1]DB!$N:$N,"NE",[1]DB!$M:$M,$C18)+SUMIFS([1]DB!BN:BN,[1]DB!$W:$W,"Trading",[1]DB!$E:$E,"LONG",[1]DB!$N:$N,"N",[1]DB!$M:$M,$C18)-SUMIFS([1]DB!BN:BN,[1]DB!$W:$W,"Trading",[1]DB!$E:$E,"SHORT",[1]DB!$N:$N,"N",[1]DB!$M:$M,$C18)</f>
        <v>0</v>
      </c>
      <c r="AZ18" s="33">
        <f>+SUMIFS([1]DB!BO:BO,[1]DB!$W:$W,"Trading",[1]DB!$E:$E,"LONG",[1]DB!$N:$N,"SE",[1]DB!$M:$M,$C18)-SUMIFS([1]DB!BO:BO,[1]DB!$W:$W,"Trading",[1]DB!$E:$E,"SHORT",[1]DB!$N:$N,"SE",[1]DB!$M:$M,$C18)+SUMIFS([1]DB!BO:BO,[1]DB!$W:$W,"Trading",[1]DB!$E:$E,"LONG",[1]DB!$N:$N,"S",[1]DB!$M:$M,$C18)-SUMIFS([1]DB!BO:BO,[1]DB!$W:$W,"Trading",[1]DB!$E:$E,"SHORT",[1]DB!$N:$N,"S",[1]DB!$M:$M,$C18)+SUMIFS([1]DB!BO:BO,[1]DB!$W:$W,"Trading",[1]DB!$E:$E,"LONG",[1]DB!$N:$N,"NE",[1]DB!$M:$M,$C18)-SUMIFS([1]DB!BO:BO,[1]DB!$W:$W,"Trading",[1]DB!$E:$E,"SHORT",[1]DB!$N:$N,"NE",[1]DB!$M:$M,$C18)+SUMIFS([1]DB!BO:BO,[1]DB!$W:$W,"Trading",[1]DB!$E:$E,"LONG",[1]DB!$N:$N,"N",[1]DB!$M:$M,$C18)-SUMIFS([1]DB!BO:BO,[1]DB!$W:$W,"Trading",[1]DB!$E:$E,"SHORT",[1]DB!$N:$N,"N",[1]DB!$M:$M,$C18)</f>
        <v>0</v>
      </c>
      <c r="BA18" s="33">
        <f>+SUMIFS([1]DB!BP:BP,[1]DB!$W:$W,"Trading",[1]DB!$E:$E,"LONG",[1]DB!$N:$N,"SE",[1]DB!$M:$M,$C18)-SUMIFS([1]DB!BP:BP,[1]DB!$W:$W,"Trading",[1]DB!$E:$E,"SHORT",[1]DB!$N:$N,"SE",[1]DB!$M:$M,$C18)+SUMIFS([1]DB!BP:BP,[1]DB!$W:$W,"Trading",[1]DB!$E:$E,"LONG",[1]DB!$N:$N,"S",[1]DB!$M:$M,$C18)-SUMIFS([1]DB!BP:BP,[1]DB!$W:$W,"Trading",[1]DB!$E:$E,"SHORT",[1]DB!$N:$N,"S",[1]DB!$M:$M,$C18)+SUMIFS([1]DB!BP:BP,[1]DB!$W:$W,"Trading",[1]DB!$E:$E,"LONG",[1]DB!$N:$N,"NE",[1]DB!$M:$M,$C18)-SUMIFS([1]DB!BP:BP,[1]DB!$W:$W,"Trading",[1]DB!$E:$E,"SHORT",[1]DB!$N:$N,"NE",[1]DB!$M:$M,$C18)+SUMIFS([1]DB!BP:BP,[1]DB!$W:$W,"Trading",[1]DB!$E:$E,"LONG",[1]DB!$N:$N,"N",[1]DB!$M:$M,$C18)-SUMIFS([1]DB!BP:BP,[1]DB!$W:$W,"Trading",[1]DB!$E:$E,"SHORT",[1]DB!$N:$N,"N",[1]DB!$M:$M,$C18)</f>
        <v>0</v>
      </c>
      <c r="BB18" s="33">
        <f>+SUMIFS([1]DB!BQ:BQ,[1]DB!$W:$W,"Trading",[1]DB!$E:$E,"LONG",[1]DB!$N:$N,"SE",[1]DB!$M:$M,$C18)-SUMIFS([1]DB!BQ:BQ,[1]DB!$W:$W,"Trading",[1]DB!$E:$E,"SHORT",[1]DB!$N:$N,"SE",[1]DB!$M:$M,$C18)+SUMIFS([1]DB!BQ:BQ,[1]DB!$W:$W,"Trading",[1]DB!$E:$E,"LONG",[1]DB!$N:$N,"S",[1]DB!$M:$M,$C18)-SUMIFS([1]DB!BQ:BQ,[1]DB!$W:$W,"Trading",[1]DB!$E:$E,"SHORT",[1]DB!$N:$N,"S",[1]DB!$M:$M,$C18)+SUMIFS([1]DB!BQ:BQ,[1]DB!$W:$W,"Trading",[1]DB!$E:$E,"LONG",[1]DB!$N:$N,"NE",[1]DB!$M:$M,$C18)-SUMIFS([1]DB!BQ:BQ,[1]DB!$W:$W,"Trading",[1]DB!$E:$E,"SHORT",[1]DB!$N:$N,"NE",[1]DB!$M:$M,$C18)+SUMIFS([1]DB!BQ:BQ,[1]DB!$W:$W,"Trading",[1]DB!$E:$E,"LONG",[1]DB!$N:$N,"N",[1]DB!$M:$M,$C18)-SUMIFS([1]DB!BQ:BQ,[1]DB!$W:$W,"Trading",[1]DB!$E:$E,"SHORT",[1]DB!$N:$N,"N",[1]DB!$M:$M,$C18)</f>
        <v>0</v>
      </c>
      <c r="BC18" s="33">
        <f>+SUMIFS([1]DB!BR:BR,[1]DB!$W:$W,"Trading",[1]DB!$E:$E,"LONG",[1]DB!$N:$N,"SE",[1]DB!$M:$M,$C18)-SUMIFS([1]DB!BR:BR,[1]DB!$W:$W,"Trading",[1]DB!$E:$E,"SHORT",[1]DB!$N:$N,"SE",[1]DB!$M:$M,$C18)+SUMIFS([1]DB!BR:BR,[1]DB!$W:$W,"Trading",[1]DB!$E:$E,"LONG",[1]DB!$N:$N,"S",[1]DB!$M:$M,$C18)-SUMIFS([1]DB!BR:BR,[1]DB!$W:$W,"Trading",[1]DB!$E:$E,"SHORT",[1]DB!$N:$N,"S",[1]DB!$M:$M,$C18)+SUMIFS([1]DB!BR:BR,[1]DB!$W:$W,"Trading",[1]DB!$E:$E,"LONG",[1]DB!$N:$N,"NE",[1]DB!$M:$M,$C18)-SUMIFS([1]DB!BR:BR,[1]DB!$W:$W,"Trading",[1]DB!$E:$E,"SHORT",[1]DB!$N:$N,"NE",[1]DB!$M:$M,$C18)+SUMIFS([1]DB!BR:BR,[1]DB!$W:$W,"Trading",[1]DB!$E:$E,"LONG",[1]DB!$N:$N,"N",[1]DB!$M:$M,$C18)-SUMIFS([1]DB!BR:BR,[1]DB!$W:$W,"Trading",[1]DB!$E:$E,"SHORT",[1]DB!$N:$N,"N",[1]DB!$M:$M,$C18)</f>
        <v>0</v>
      </c>
      <c r="BD18" s="58">
        <f>+SUMIFS([1]DB!BS:BS,[1]DB!$W:$W,"Trading",[1]DB!$E:$E,"LONG",[1]DB!$N:$N,"SE",[1]DB!$M:$M,$C18)-SUMIFS([1]DB!BS:BS,[1]DB!$W:$W,"Trading",[1]DB!$E:$E,"SHORT",[1]DB!$N:$N,"SE",[1]DB!$M:$M,$C18)+SUMIFS([1]DB!BS:BS,[1]DB!$W:$W,"Trading",[1]DB!$E:$E,"LONG",[1]DB!$N:$N,"S",[1]DB!$M:$M,$C18)-SUMIFS([1]DB!BS:BS,[1]DB!$W:$W,"Trading",[1]DB!$E:$E,"SHORT",[1]DB!$N:$N,"S",[1]DB!$M:$M,$C18)+SUMIFS([1]DB!BS:BS,[1]DB!$W:$W,"Trading",[1]DB!$E:$E,"LONG",[1]DB!$N:$N,"NE",[1]DB!$M:$M,$C18)-SUMIFS([1]DB!BS:BS,[1]DB!$W:$W,"Trading",[1]DB!$E:$E,"SHORT",[1]DB!$N:$N,"NE",[1]DB!$M:$M,$C18)+SUMIFS([1]DB!BS:BS,[1]DB!$W:$W,"Trading",[1]DB!$E:$E,"LONG",[1]DB!$N:$N,"N",[1]DB!$M:$M,$C18)-SUMIFS([1]DB!BS:BS,[1]DB!$W:$W,"Trading",[1]DB!$E:$E,"SHORT",[1]DB!$N:$N,"N",[1]DB!$M:$M,$C18)</f>
        <v>0</v>
      </c>
      <c r="BE18" s="89">
        <f>+SUMIFS([1]DB!BT:BT,[1]DB!$W:$W,"Trading",[1]DB!$E:$E,"LONG",[1]DB!$N:$N,"SE",[1]DB!$M:$M,$C18)-SUMIFS([1]DB!BT:BT,[1]DB!$W:$W,"Trading",[1]DB!$E:$E,"SHORT",[1]DB!$N:$N,"SE",[1]DB!$M:$M,$C18)+SUMIFS([1]DB!BT:BT,[1]DB!$W:$W,"Trading",[1]DB!$E:$E,"LONG",[1]DB!$N:$N,"S",[1]DB!$M:$M,$C18)-SUMIFS([1]DB!BT:BT,[1]DB!$W:$W,"Trading",[1]DB!$E:$E,"SHORT",[1]DB!$N:$N,"S",[1]DB!$M:$M,$C18)+SUMIFS([1]DB!BT:BT,[1]DB!$W:$W,"Trading",[1]DB!$E:$E,"LONG",[1]DB!$N:$N,"NE",[1]DB!$M:$M,$C18)-SUMIFS([1]DB!BT:BT,[1]DB!$W:$W,"Trading",[1]DB!$E:$E,"SHORT",[1]DB!$N:$N,"NE",[1]DB!$M:$M,$C18)+SUMIFS([1]DB!BT:BT,[1]DB!$W:$W,"Trading",[1]DB!$E:$E,"LONG",[1]DB!$N:$N,"N",[1]DB!$M:$M,$C18)-SUMIFS([1]DB!BT:BT,[1]DB!$W:$W,"Trading",[1]DB!$E:$E,"SHORT",[1]DB!$N:$N,"N",[1]DB!$M:$M,$C18)</f>
        <v>0</v>
      </c>
      <c r="BF18" s="33">
        <f>+SUMIFS([1]DB!BU:BU,[1]DB!$W:$W,"Trading",[1]DB!$E:$E,"LONG",[1]DB!$N:$N,"SE",[1]DB!$M:$M,$C18)-SUMIFS([1]DB!BU:BU,[1]DB!$W:$W,"Trading",[1]DB!$E:$E,"SHORT",[1]DB!$N:$N,"SE",[1]DB!$M:$M,$C18)+SUMIFS([1]DB!BU:BU,[1]DB!$W:$W,"Trading",[1]DB!$E:$E,"LONG",[1]DB!$N:$N,"S",[1]DB!$M:$M,$C18)-SUMIFS([1]DB!BU:BU,[1]DB!$W:$W,"Trading",[1]DB!$E:$E,"SHORT",[1]DB!$N:$N,"S",[1]DB!$M:$M,$C18)+SUMIFS([1]DB!BU:BU,[1]DB!$W:$W,"Trading",[1]DB!$E:$E,"LONG",[1]DB!$N:$N,"NE",[1]DB!$M:$M,$C18)-SUMIFS([1]DB!BU:BU,[1]DB!$W:$W,"Trading",[1]DB!$E:$E,"SHORT",[1]DB!$N:$N,"NE",[1]DB!$M:$M,$C18)+SUMIFS([1]DB!BU:BU,[1]DB!$W:$W,"Trading",[1]DB!$E:$E,"LONG",[1]DB!$N:$N,"N",[1]DB!$M:$M,$C18)-SUMIFS([1]DB!BU:BU,[1]DB!$W:$W,"Trading",[1]DB!$E:$E,"SHORT",[1]DB!$N:$N,"N",[1]DB!$M:$M,$C18)</f>
        <v>0</v>
      </c>
      <c r="BG18" s="33">
        <f>+SUMIFS([1]DB!BV:BV,[1]DB!$W:$W,"Trading",[1]DB!$E:$E,"LONG",[1]DB!$N:$N,"SE",[1]DB!$M:$M,$C18)-SUMIFS([1]DB!BV:BV,[1]DB!$W:$W,"Trading",[1]DB!$E:$E,"SHORT",[1]DB!$N:$N,"SE",[1]DB!$M:$M,$C18)+SUMIFS([1]DB!BV:BV,[1]DB!$W:$W,"Trading",[1]DB!$E:$E,"LONG",[1]DB!$N:$N,"S",[1]DB!$M:$M,$C18)-SUMIFS([1]DB!BV:BV,[1]DB!$W:$W,"Trading",[1]DB!$E:$E,"SHORT",[1]DB!$N:$N,"S",[1]DB!$M:$M,$C18)+SUMIFS([1]DB!BV:BV,[1]DB!$W:$W,"Trading",[1]DB!$E:$E,"LONG",[1]DB!$N:$N,"NE",[1]DB!$M:$M,$C18)-SUMIFS([1]DB!BV:BV,[1]DB!$W:$W,"Trading",[1]DB!$E:$E,"SHORT",[1]DB!$N:$N,"NE",[1]DB!$M:$M,$C18)+SUMIFS([1]DB!BV:BV,[1]DB!$W:$W,"Trading",[1]DB!$E:$E,"LONG",[1]DB!$N:$N,"N",[1]DB!$M:$M,$C18)-SUMIFS([1]DB!BV:BV,[1]DB!$W:$W,"Trading",[1]DB!$E:$E,"SHORT",[1]DB!$N:$N,"N",[1]DB!$M:$M,$C18)</f>
        <v>0</v>
      </c>
      <c r="BH18" s="33">
        <f>+SUMIFS([1]DB!BW:BW,[1]DB!$W:$W,"Trading",[1]DB!$E:$E,"LONG",[1]DB!$N:$N,"SE",[1]DB!$M:$M,$C18)-SUMIFS([1]DB!BW:BW,[1]DB!$W:$W,"Trading",[1]DB!$E:$E,"SHORT",[1]DB!$N:$N,"SE",[1]DB!$M:$M,$C18)+SUMIFS([1]DB!BW:BW,[1]DB!$W:$W,"Trading",[1]DB!$E:$E,"LONG",[1]DB!$N:$N,"S",[1]DB!$M:$M,$C18)-SUMIFS([1]DB!BW:BW,[1]DB!$W:$W,"Trading",[1]DB!$E:$E,"SHORT",[1]DB!$N:$N,"S",[1]DB!$M:$M,$C18)+SUMIFS([1]DB!BW:BW,[1]DB!$W:$W,"Trading",[1]DB!$E:$E,"LONG",[1]DB!$N:$N,"NE",[1]DB!$M:$M,$C18)-SUMIFS([1]DB!BW:BW,[1]DB!$W:$W,"Trading",[1]DB!$E:$E,"SHORT",[1]DB!$N:$N,"NE",[1]DB!$M:$M,$C18)+SUMIFS([1]DB!BW:BW,[1]DB!$W:$W,"Trading",[1]DB!$E:$E,"LONG",[1]DB!$N:$N,"N",[1]DB!$M:$M,$C18)-SUMIFS([1]DB!BW:BW,[1]DB!$W:$W,"Trading",[1]DB!$E:$E,"SHORT",[1]DB!$N:$N,"N",[1]DB!$M:$M,$C18)</f>
        <v>0</v>
      </c>
      <c r="BI18" s="33">
        <f>+SUMIFS([1]DB!BX:BX,[1]DB!$W:$W,"Trading",[1]DB!$E:$E,"LONG",[1]DB!$N:$N,"SE",[1]DB!$M:$M,$C18)-SUMIFS([1]DB!BX:BX,[1]DB!$W:$W,"Trading",[1]DB!$E:$E,"SHORT",[1]DB!$N:$N,"SE",[1]DB!$M:$M,$C18)+SUMIFS([1]DB!BX:BX,[1]DB!$W:$W,"Trading",[1]DB!$E:$E,"LONG",[1]DB!$N:$N,"S",[1]DB!$M:$M,$C18)-SUMIFS([1]DB!BX:BX,[1]DB!$W:$W,"Trading",[1]DB!$E:$E,"SHORT",[1]DB!$N:$N,"S",[1]DB!$M:$M,$C18)+SUMIFS([1]DB!BX:BX,[1]DB!$W:$W,"Trading",[1]DB!$E:$E,"LONG",[1]DB!$N:$N,"NE",[1]DB!$M:$M,$C18)-SUMIFS([1]DB!BX:BX,[1]DB!$W:$W,"Trading",[1]DB!$E:$E,"SHORT",[1]DB!$N:$N,"NE",[1]DB!$M:$M,$C18)+SUMIFS([1]DB!BX:BX,[1]DB!$W:$W,"Trading",[1]DB!$E:$E,"LONG",[1]DB!$N:$N,"N",[1]DB!$M:$M,$C18)-SUMIFS([1]DB!BX:BX,[1]DB!$W:$W,"Trading",[1]DB!$E:$E,"SHORT",[1]DB!$N:$N,"N",[1]DB!$M:$M,$C18)</f>
        <v>0</v>
      </c>
      <c r="BJ18" s="33">
        <f>+SUMIFS([1]DB!BY:BY,[1]DB!$W:$W,"Trading",[1]DB!$E:$E,"LONG",[1]DB!$N:$N,"SE",[1]DB!$M:$M,$C18)-SUMIFS([1]DB!BY:BY,[1]DB!$W:$W,"Trading",[1]DB!$E:$E,"SHORT",[1]DB!$N:$N,"SE",[1]DB!$M:$M,$C18)+SUMIFS([1]DB!BY:BY,[1]DB!$W:$W,"Trading",[1]DB!$E:$E,"LONG",[1]DB!$N:$N,"S",[1]DB!$M:$M,$C18)-SUMIFS([1]DB!BY:BY,[1]DB!$W:$W,"Trading",[1]DB!$E:$E,"SHORT",[1]DB!$N:$N,"S",[1]DB!$M:$M,$C18)+SUMIFS([1]DB!BY:BY,[1]DB!$W:$W,"Trading",[1]DB!$E:$E,"LONG",[1]DB!$N:$N,"NE",[1]DB!$M:$M,$C18)-SUMIFS([1]DB!BY:BY,[1]DB!$W:$W,"Trading",[1]DB!$E:$E,"SHORT",[1]DB!$N:$N,"NE",[1]DB!$M:$M,$C18)+SUMIFS([1]DB!BY:BY,[1]DB!$W:$W,"Trading",[1]DB!$E:$E,"LONG",[1]DB!$N:$N,"N",[1]DB!$M:$M,$C18)-SUMIFS([1]DB!BY:BY,[1]DB!$W:$W,"Trading",[1]DB!$E:$E,"SHORT",[1]DB!$N:$N,"N",[1]DB!$M:$M,$C18)</f>
        <v>0</v>
      </c>
      <c r="BK18" s="33">
        <f>+SUMIFS([1]DB!BZ:BZ,[1]DB!$W:$W,"Trading",[1]DB!$E:$E,"LONG",[1]DB!$N:$N,"SE",[1]DB!$M:$M,$C18)-SUMIFS([1]DB!BZ:BZ,[1]DB!$W:$W,"Trading",[1]DB!$E:$E,"SHORT",[1]DB!$N:$N,"SE",[1]DB!$M:$M,$C18)+SUMIFS([1]DB!BZ:BZ,[1]DB!$W:$W,"Trading",[1]DB!$E:$E,"LONG",[1]DB!$N:$N,"S",[1]DB!$M:$M,$C18)-SUMIFS([1]DB!BZ:BZ,[1]DB!$W:$W,"Trading",[1]DB!$E:$E,"SHORT",[1]DB!$N:$N,"S",[1]DB!$M:$M,$C18)+SUMIFS([1]DB!BZ:BZ,[1]DB!$W:$W,"Trading",[1]DB!$E:$E,"LONG",[1]DB!$N:$N,"NE",[1]DB!$M:$M,$C18)-SUMIFS([1]DB!BZ:BZ,[1]DB!$W:$W,"Trading",[1]DB!$E:$E,"SHORT",[1]DB!$N:$N,"NE",[1]DB!$M:$M,$C18)+SUMIFS([1]DB!BZ:BZ,[1]DB!$W:$W,"Trading",[1]DB!$E:$E,"LONG",[1]DB!$N:$N,"N",[1]DB!$M:$M,$C18)-SUMIFS([1]DB!BZ:BZ,[1]DB!$W:$W,"Trading",[1]DB!$E:$E,"SHORT",[1]DB!$N:$N,"N",[1]DB!$M:$M,$C18)</f>
        <v>0</v>
      </c>
      <c r="BL18" s="33">
        <f>+SUMIFS([1]DB!CA:CA,[1]DB!$W:$W,"Trading",[1]DB!$E:$E,"LONG",[1]DB!$N:$N,"SE",[1]DB!$M:$M,$C18)-SUMIFS([1]DB!CA:CA,[1]DB!$W:$W,"Trading",[1]DB!$E:$E,"SHORT",[1]DB!$N:$N,"SE",[1]DB!$M:$M,$C18)+SUMIFS([1]DB!CA:CA,[1]DB!$W:$W,"Trading",[1]DB!$E:$E,"LONG",[1]DB!$N:$N,"S",[1]DB!$M:$M,$C18)-SUMIFS([1]DB!CA:CA,[1]DB!$W:$W,"Trading",[1]DB!$E:$E,"SHORT",[1]DB!$N:$N,"S",[1]DB!$M:$M,$C18)+SUMIFS([1]DB!CA:CA,[1]DB!$W:$W,"Trading",[1]DB!$E:$E,"LONG",[1]DB!$N:$N,"NE",[1]DB!$M:$M,$C18)-SUMIFS([1]DB!CA:CA,[1]DB!$W:$W,"Trading",[1]DB!$E:$E,"SHORT",[1]DB!$N:$N,"NE",[1]DB!$M:$M,$C18)+SUMIFS([1]DB!CA:CA,[1]DB!$W:$W,"Trading",[1]DB!$E:$E,"LONG",[1]DB!$N:$N,"N",[1]DB!$M:$M,$C18)-SUMIFS([1]DB!CA:CA,[1]DB!$W:$W,"Trading",[1]DB!$E:$E,"SHORT",[1]DB!$N:$N,"N",[1]DB!$M:$M,$C18)</f>
        <v>0</v>
      </c>
      <c r="BM18" s="33">
        <f>+SUMIFS([1]DB!CB:CB,[1]DB!$W:$W,"Trading",[1]DB!$E:$E,"LONG",[1]DB!$N:$N,"SE",[1]DB!$M:$M,$C18)-SUMIFS([1]DB!CB:CB,[1]DB!$W:$W,"Trading",[1]DB!$E:$E,"SHORT",[1]DB!$N:$N,"SE",[1]DB!$M:$M,$C18)+SUMIFS([1]DB!CB:CB,[1]DB!$W:$W,"Trading",[1]DB!$E:$E,"LONG",[1]DB!$N:$N,"S",[1]DB!$M:$M,$C18)-SUMIFS([1]DB!CB:CB,[1]DB!$W:$W,"Trading",[1]DB!$E:$E,"SHORT",[1]DB!$N:$N,"S",[1]DB!$M:$M,$C18)+SUMIFS([1]DB!CB:CB,[1]DB!$W:$W,"Trading",[1]DB!$E:$E,"LONG",[1]DB!$N:$N,"NE",[1]DB!$M:$M,$C18)-SUMIFS([1]DB!CB:CB,[1]DB!$W:$W,"Trading",[1]DB!$E:$E,"SHORT",[1]DB!$N:$N,"NE",[1]DB!$M:$M,$C18)+SUMIFS([1]DB!CB:CB,[1]DB!$W:$W,"Trading",[1]DB!$E:$E,"LONG",[1]DB!$N:$N,"N",[1]DB!$M:$M,$C18)-SUMIFS([1]DB!CB:CB,[1]DB!$W:$W,"Trading",[1]DB!$E:$E,"SHORT",[1]DB!$N:$N,"N",[1]DB!$M:$M,$C18)</f>
        <v>0</v>
      </c>
      <c r="BN18" s="33">
        <f>+SUMIFS([1]DB!CC:CC,[1]DB!$W:$W,"Trading",[1]DB!$E:$E,"LONG",[1]DB!$N:$N,"SE",[1]DB!$M:$M,$C18)-SUMIFS([1]DB!CC:CC,[1]DB!$W:$W,"Trading",[1]DB!$E:$E,"SHORT",[1]DB!$N:$N,"SE",[1]DB!$M:$M,$C18)+SUMIFS([1]DB!CC:CC,[1]DB!$W:$W,"Trading",[1]DB!$E:$E,"LONG",[1]DB!$N:$N,"S",[1]DB!$M:$M,$C18)-SUMIFS([1]DB!CC:CC,[1]DB!$W:$W,"Trading",[1]DB!$E:$E,"SHORT",[1]DB!$N:$N,"S",[1]DB!$M:$M,$C18)+SUMIFS([1]DB!CC:CC,[1]DB!$W:$W,"Trading",[1]DB!$E:$E,"LONG",[1]DB!$N:$N,"NE",[1]DB!$M:$M,$C18)-SUMIFS([1]DB!CC:CC,[1]DB!$W:$W,"Trading",[1]DB!$E:$E,"SHORT",[1]DB!$N:$N,"NE",[1]DB!$M:$M,$C18)+SUMIFS([1]DB!CC:CC,[1]DB!$W:$W,"Trading",[1]DB!$E:$E,"LONG",[1]DB!$N:$N,"N",[1]DB!$M:$M,$C18)-SUMIFS([1]DB!CC:CC,[1]DB!$W:$W,"Trading",[1]DB!$E:$E,"SHORT",[1]DB!$N:$N,"N",[1]DB!$M:$M,$C18)</f>
        <v>0</v>
      </c>
      <c r="BO18" s="33">
        <f>+SUMIFS([1]DB!CD:CD,[1]DB!$W:$W,"Trading",[1]DB!$E:$E,"LONG",[1]DB!$N:$N,"SE",[1]DB!$M:$M,$C18)-SUMIFS([1]DB!CD:CD,[1]DB!$W:$W,"Trading",[1]DB!$E:$E,"SHORT",[1]DB!$N:$N,"SE",[1]DB!$M:$M,$C18)+SUMIFS([1]DB!CD:CD,[1]DB!$W:$W,"Trading",[1]DB!$E:$E,"LONG",[1]DB!$N:$N,"S",[1]DB!$M:$M,$C18)-SUMIFS([1]DB!CD:CD,[1]DB!$W:$W,"Trading",[1]DB!$E:$E,"SHORT",[1]DB!$N:$N,"S",[1]DB!$M:$M,$C18)+SUMIFS([1]DB!CD:CD,[1]DB!$W:$W,"Trading",[1]DB!$E:$E,"LONG",[1]DB!$N:$N,"NE",[1]DB!$M:$M,$C18)-SUMIFS([1]DB!CD:CD,[1]DB!$W:$W,"Trading",[1]DB!$E:$E,"SHORT",[1]DB!$N:$N,"NE",[1]DB!$M:$M,$C18)+SUMIFS([1]DB!CD:CD,[1]DB!$W:$W,"Trading",[1]DB!$E:$E,"LONG",[1]DB!$N:$N,"N",[1]DB!$M:$M,$C18)-SUMIFS([1]DB!CD:CD,[1]DB!$W:$W,"Trading",[1]DB!$E:$E,"SHORT",[1]DB!$N:$N,"N",[1]DB!$M:$M,$C18)</f>
        <v>0</v>
      </c>
      <c r="BP18" s="34">
        <f>+SUMIFS([1]DB!CE:CE,[1]DB!$W:$W,"Trading",[1]DB!$E:$E,"LONG",[1]DB!$N:$N,"SE",[1]DB!$M:$M,$C18)-SUMIFS([1]DB!CE:CE,[1]DB!$W:$W,"Trading",[1]DB!$E:$E,"SHORT",[1]DB!$N:$N,"SE",[1]DB!$M:$M,$C18)+SUMIFS([1]DB!CE:CE,[1]DB!$W:$W,"Trading",[1]DB!$E:$E,"LONG",[1]DB!$N:$N,"S",[1]DB!$M:$M,$C18)-SUMIFS([1]DB!CE:CE,[1]DB!$W:$W,"Trading",[1]DB!$E:$E,"SHORT",[1]DB!$N:$N,"S",[1]DB!$M:$M,$C18)+SUMIFS([1]DB!CE:CE,[1]DB!$W:$W,"Trading",[1]DB!$E:$E,"LONG",[1]DB!$N:$N,"NE",[1]DB!$M:$M,$C18)-SUMIFS([1]DB!CE:CE,[1]DB!$W:$W,"Trading",[1]DB!$E:$E,"SHORT",[1]DB!$N:$N,"NE",[1]DB!$M:$M,$C18)+SUMIFS([1]DB!CE:CE,[1]DB!$W:$W,"Trading",[1]DB!$E:$E,"LONG",[1]DB!$N:$N,"N",[1]DB!$M:$M,$C18)-SUMIFS([1]DB!CE:CE,[1]DB!$W:$W,"Trading",[1]DB!$E:$E,"SHORT",[1]DB!$N:$N,"N",[1]DB!$M:$M,$C18)</f>
        <v>0</v>
      </c>
    </row>
    <row r="19" spans="1:68" ht="15.75" collapsed="1" thickBot="1" x14ac:dyDescent="0.3">
      <c r="A19" s="12"/>
      <c r="B19" s="28" t="s">
        <v>14</v>
      </c>
      <c r="C19" s="113" t="s">
        <v>60</v>
      </c>
      <c r="D19" s="113" t="s">
        <v>60</v>
      </c>
      <c r="E19" s="117">
        <f t="shared" ref="E19:T19" si="11">SUM(E5,E7,E9,E11)-SUM(E6,E8,E10,E12)</f>
        <v>2.9999999999994031E-2</v>
      </c>
      <c r="F19" s="117">
        <f t="shared" si="11"/>
        <v>3.0000000000001137E-2</v>
      </c>
      <c r="G19" s="117">
        <f t="shared" si="11"/>
        <v>-19.970000000000013</v>
      </c>
      <c r="H19" s="117">
        <f t="shared" si="11"/>
        <v>-29.970000000000006</v>
      </c>
      <c r="I19" s="117">
        <f t="shared" si="11"/>
        <v>-8.9700000000000131</v>
      </c>
      <c r="J19" s="117">
        <f t="shared" si="11"/>
        <v>3.0000000000001137E-2</v>
      </c>
      <c r="K19" s="117">
        <f t="shared" si="11"/>
        <v>2.9999999999986926E-2</v>
      </c>
      <c r="L19" s="117">
        <f t="shared" si="11"/>
        <v>10.030000000000001</v>
      </c>
      <c r="M19" s="117">
        <f t="shared" si="11"/>
        <v>-0.24222199999999816</v>
      </c>
      <c r="N19" s="117">
        <f t="shared" si="11"/>
        <v>0.91056199999999876</v>
      </c>
      <c r="O19" s="117">
        <f t="shared" si="11"/>
        <v>2.9999999999986926E-2</v>
      </c>
      <c r="P19" s="118">
        <f t="shared" si="11"/>
        <v>4.5299999999999869</v>
      </c>
      <c r="Q19" s="79">
        <f t="shared" si="11"/>
        <v>-15.842575424657529</v>
      </c>
      <c r="R19" s="79">
        <f t="shared" si="11"/>
        <v>-14</v>
      </c>
      <c r="S19" s="79">
        <f t="shared" si="11"/>
        <v>0</v>
      </c>
      <c r="T19" s="63">
        <f t="shared" si="11"/>
        <v>0</v>
      </c>
      <c r="U19" s="37">
        <f t="shared" ref="U19:BP19" si="12">SUM(U5,U7,U9,U11)-SUM(U6,U8,U10,U12)</f>
        <v>-13.666667000000004</v>
      </c>
      <c r="V19" s="37">
        <f t="shared" si="12"/>
        <v>-2.8666670000000067</v>
      </c>
      <c r="W19" s="37">
        <f t="shared" si="12"/>
        <v>-0.1666670000000039</v>
      </c>
      <c r="X19" s="37">
        <f t="shared" si="12"/>
        <v>-15.420000000000002</v>
      </c>
      <c r="Y19" s="37">
        <f t="shared" si="12"/>
        <v>-34.64</v>
      </c>
      <c r="Z19" s="37">
        <f t="shared" si="12"/>
        <v>-32</v>
      </c>
      <c r="AA19" s="37">
        <f t="shared" si="12"/>
        <v>-26.5</v>
      </c>
      <c r="AB19" s="37">
        <f t="shared" si="12"/>
        <v>-21.5</v>
      </c>
      <c r="AC19" s="37">
        <f t="shared" si="12"/>
        <v>-21.5</v>
      </c>
      <c r="AD19" s="37">
        <f t="shared" si="12"/>
        <v>-7</v>
      </c>
      <c r="AE19" s="37">
        <f t="shared" si="12"/>
        <v>-7</v>
      </c>
      <c r="AF19" s="62">
        <f t="shared" si="12"/>
        <v>-7</v>
      </c>
      <c r="AG19" s="91">
        <f t="shared" si="12"/>
        <v>-14</v>
      </c>
      <c r="AH19" s="37">
        <f t="shared" si="12"/>
        <v>-14</v>
      </c>
      <c r="AI19" s="37">
        <f t="shared" si="12"/>
        <v>-14</v>
      </c>
      <c r="AJ19" s="37">
        <f t="shared" si="12"/>
        <v>-14</v>
      </c>
      <c r="AK19" s="37">
        <f t="shared" si="12"/>
        <v>-14</v>
      </c>
      <c r="AL19" s="37">
        <f t="shared" si="12"/>
        <v>-14</v>
      </c>
      <c r="AM19" s="37">
        <f t="shared" si="12"/>
        <v>-14</v>
      </c>
      <c r="AN19" s="37">
        <f t="shared" si="12"/>
        <v>-14</v>
      </c>
      <c r="AO19" s="37">
        <f t="shared" si="12"/>
        <v>-14</v>
      </c>
      <c r="AP19" s="37">
        <f t="shared" si="12"/>
        <v>-14</v>
      </c>
      <c r="AQ19" s="37">
        <f t="shared" si="12"/>
        <v>-14</v>
      </c>
      <c r="AR19" s="62">
        <f t="shared" si="12"/>
        <v>-14</v>
      </c>
      <c r="AS19" s="91">
        <f t="shared" si="12"/>
        <v>0</v>
      </c>
      <c r="AT19" s="37">
        <f t="shared" si="12"/>
        <v>0</v>
      </c>
      <c r="AU19" s="37">
        <f t="shared" si="12"/>
        <v>0</v>
      </c>
      <c r="AV19" s="37">
        <f t="shared" si="12"/>
        <v>0</v>
      </c>
      <c r="AW19" s="37">
        <f t="shared" si="12"/>
        <v>0</v>
      </c>
      <c r="AX19" s="37">
        <f t="shared" si="12"/>
        <v>0</v>
      </c>
      <c r="AY19" s="37">
        <f t="shared" si="12"/>
        <v>0</v>
      </c>
      <c r="AZ19" s="37">
        <f t="shared" si="12"/>
        <v>0</v>
      </c>
      <c r="BA19" s="37">
        <f t="shared" si="12"/>
        <v>0</v>
      </c>
      <c r="BB19" s="37">
        <f t="shared" si="12"/>
        <v>0</v>
      </c>
      <c r="BC19" s="37">
        <f t="shared" si="12"/>
        <v>0</v>
      </c>
      <c r="BD19" s="62">
        <f t="shared" si="12"/>
        <v>0</v>
      </c>
      <c r="BE19" s="91">
        <f t="shared" si="12"/>
        <v>0</v>
      </c>
      <c r="BF19" s="37">
        <f t="shared" si="12"/>
        <v>0</v>
      </c>
      <c r="BG19" s="37">
        <f t="shared" si="12"/>
        <v>0</v>
      </c>
      <c r="BH19" s="37">
        <f t="shared" si="12"/>
        <v>0</v>
      </c>
      <c r="BI19" s="37">
        <f t="shared" si="12"/>
        <v>0</v>
      </c>
      <c r="BJ19" s="37">
        <f t="shared" si="12"/>
        <v>0</v>
      </c>
      <c r="BK19" s="37">
        <f t="shared" si="12"/>
        <v>0</v>
      </c>
      <c r="BL19" s="37">
        <f t="shared" si="12"/>
        <v>0</v>
      </c>
      <c r="BM19" s="37">
        <f t="shared" si="12"/>
        <v>0</v>
      </c>
      <c r="BN19" s="37">
        <f t="shared" si="12"/>
        <v>0</v>
      </c>
      <c r="BO19" s="37">
        <f t="shared" si="12"/>
        <v>0</v>
      </c>
      <c r="BP19" s="38">
        <f t="shared" si="12"/>
        <v>0</v>
      </c>
    </row>
    <row r="20" spans="1:68" x14ac:dyDescent="0.25">
      <c r="A20" s="12"/>
      <c r="B20" s="46" t="s">
        <v>15</v>
      </c>
      <c r="C20" s="114" t="s">
        <v>60</v>
      </c>
      <c r="D20" s="114" t="s">
        <v>57</v>
      </c>
      <c r="E20" s="47">
        <f>E5+E7+E9+E11</f>
        <v>46.050186491935484</v>
      </c>
      <c r="F20" s="47">
        <f t="shared" ref="F20:P20" si="13">F5+F7+F9+F11</f>
        <v>49.162706473214286</v>
      </c>
      <c r="G20" s="47">
        <f t="shared" si="13"/>
        <v>48.650186491935486</v>
      </c>
      <c r="H20" s="47">
        <f t="shared" si="13"/>
        <v>33.685192708333332</v>
      </c>
      <c r="I20" s="47">
        <f t="shared" si="13"/>
        <v>78.930186491935487</v>
      </c>
      <c r="J20" s="47">
        <f t="shared" si="13"/>
        <v>105.76519270833334</v>
      </c>
      <c r="K20" s="47">
        <f t="shared" si="13"/>
        <v>87.730186491935484</v>
      </c>
      <c r="L20" s="47">
        <f t="shared" si="13"/>
        <v>84.330186491935493</v>
      </c>
      <c r="M20" s="47">
        <f t="shared" si="13"/>
        <v>108.16519270833335</v>
      </c>
      <c r="N20" s="47">
        <f t="shared" si="13"/>
        <v>127.71074849193549</v>
      </c>
      <c r="O20" s="47">
        <f t="shared" si="13"/>
        <v>122.76519270833333</v>
      </c>
      <c r="P20" s="64">
        <f t="shared" si="13"/>
        <v>111.73018649193548</v>
      </c>
      <c r="Q20" s="80">
        <f>+Q5+Q7+Q9+Q11</f>
        <v>31.605369863013703</v>
      </c>
      <c r="R20" s="80">
        <f t="shared" ref="R20:T20" si="14">+R5+R7+R9+R11</f>
        <v>8</v>
      </c>
      <c r="S20" s="80">
        <f t="shared" si="14"/>
        <v>0</v>
      </c>
      <c r="T20" s="65">
        <f t="shared" si="14"/>
        <v>0</v>
      </c>
      <c r="U20" s="47">
        <f t="shared" ref="U20:BP20" si="15">U5+U7+U9+U11</f>
        <v>49.7</v>
      </c>
      <c r="V20" s="47">
        <f t="shared" si="15"/>
        <v>39</v>
      </c>
      <c r="W20" s="47">
        <f t="shared" si="15"/>
        <v>38.700000000000003</v>
      </c>
      <c r="X20" s="47">
        <f t="shared" si="15"/>
        <v>55.58</v>
      </c>
      <c r="Y20" s="47">
        <f t="shared" si="15"/>
        <v>62.36</v>
      </c>
      <c r="Z20" s="47">
        <f t="shared" si="15"/>
        <v>29</v>
      </c>
      <c r="AA20" s="47">
        <f t="shared" si="15"/>
        <v>11</v>
      </c>
      <c r="AB20" s="47">
        <f t="shared" si="15"/>
        <v>11</v>
      </c>
      <c r="AC20" s="47">
        <f t="shared" si="15"/>
        <v>11</v>
      </c>
      <c r="AD20" s="47">
        <f t="shared" si="15"/>
        <v>11</v>
      </c>
      <c r="AE20" s="47">
        <f t="shared" si="15"/>
        <v>11</v>
      </c>
      <c r="AF20" s="64">
        <f t="shared" si="15"/>
        <v>50</v>
      </c>
      <c r="AG20" s="92">
        <f t="shared" si="15"/>
        <v>8</v>
      </c>
      <c r="AH20" s="47">
        <f t="shared" si="15"/>
        <v>8</v>
      </c>
      <c r="AI20" s="47">
        <f t="shared" si="15"/>
        <v>8</v>
      </c>
      <c r="AJ20" s="47">
        <f t="shared" si="15"/>
        <v>8</v>
      </c>
      <c r="AK20" s="47">
        <f t="shared" si="15"/>
        <v>8</v>
      </c>
      <c r="AL20" s="47">
        <f t="shared" si="15"/>
        <v>8</v>
      </c>
      <c r="AM20" s="47">
        <f t="shared" si="15"/>
        <v>8</v>
      </c>
      <c r="AN20" s="47">
        <f t="shared" si="15"/>
        <v>8</v>
      </c>
      <c r="AO20" s="47">
        <f t="shared" si="15"/>
        <v>8</v>
      </c>
      <c r="AP20" s="47">
        <f t="shared" si="15"/>
        <v>8</v>
      </c>
      <c r="AQ20" s="47">
        <f t="shared" si="15"/>
        <v>8</v>
      </c>
      <c r="AR20" s="64">
        <f t="shared" si="15"/>
        <v>8</v>
      </c>
      <c r="AS20" s="92">
        <f t="shared" si="15"/>
        <v>0</v>
      </c>
      <c r="AT20" s="47">
        <f t="shared" si="15"/>
        <v>0</v>
      </c>
      <c r="AU20" s="47">
        <f t="shared" si="15"/>
        <v>0</v>
      </c>
      <c r="AV20" s="47">
        <f t="shared" si="15"/>
        <v>0</v>
      </c>
      <c r="AW20" s="47">
        <f t="shared" si="15"/>
        <v>0</v>
      </c>
      <c r="AX20" s="47">
        <f t="shared" si="15"/>
        <v>0</v>
      </c>
      <c r="AY20" s="47">
        <f t="shared" si="15"/>
        <v>0</v>
      </c>
      <c r="AZ20" s="47">
        <f t="shared" si="15"/>
        <v>0</v>
      </c>
      <c r="BA20" s="47">
        <f t="shared" si="15"/>
        <v>0</v>
      </c>
      <c r="BB20" s="47">
        <f t="shared" si="15"/>
        <v>0</v>
      </c>
      <c r="BC20" s="47">
        <f t="shared" si="15"/>
        <v>0</v>
      </c>
      <c r="BD20" s="64">
        <f t="shared" si="15"/>
        <v>0</v>
      </c>
      <c r="BE20" s="92">
        <f t="shared" si="15"/>
        <v>0</v>
      </c>
      <c r="BF20" s="47">
        <f t="shared" si="15"/>
        <v>0</v>
      </c>
      <c r="BG20" s="47">
        <f t="shared" si="15"/>
        <v>0</v>
      </c>
      <c r="BH20" s="47">
        <f t="shared" si="15"/>
        <v>0</v>
      </c>
      <c r="BI20" s="47">
        <f t="shared" si="15"/>
        <v>0</v>
      </c>
      <c r="BJ20" s="47">
        <f t="shared" si="15"/>
        <v>0</v>
      </c>
      <c r="BK20" s="47">
        <f t="shared" si="15"/>
        <v>0</v>
      </c>
      <c r="BL20" s="47">
        <f t="shared" si="15"/>
        <v>0</v>
      </c>
      <c r="BM20" s="47">
        <f t="shared" si="15"/>
        <v>0</v>
      </c>
      <c r="BN20" s="47">
        <f t="shared" si="15"/>
        <v>0</v>
      </c>
      <c r="BO20" s="47">
        <f t="shared" si="15"/>
        <v>0</v>
      </c>
      <c r="BP20" s="48">
        <f t="shared" si="15"/>
        <v>0</v>
      </c>
    </row>
    <row r="21" spans="1:68" ht="15.75" thickBot="1" x14ac:dyDescent="0.3">
      <c r="A21" s="12"/>
      <c r="B21" s="39" t="s">
        <v>16</v>
      </c>
      <c r="C21" s="115" t="s">
        <v>60</v>
      </c>
      <c r="D21" s="115" t="s">
        <v>58</v>
      </c>
      <c r="E21" s="40">
        <f>E6+E8+E10+E12</f>
        <v>46.02018649193549</v>
      </c>
      <c r="F21" s="40">
        <f t="shared" ref="F21:P21" si="16">F6+F8+F10+F12</f>
        <v>49.132706473214284</v>
      </c>
      <c r="G21" s="40">
        <f t="shared" si="16"/>
        <v>68.620186491935499</v>
      </c>
      <c r="H21" s="40">
        <f t="shared" si="16"/>
        <v>63.655192708333338</v>
      </c>
      <c r="I21" s="40">
        <f t="shared" si="16"/>
        <v>87.9001864919355</v>
      </c>
      <c r="J21" s="40">
        <f t="shared" si="16"/>
        <v>105.73519270833334</v>
      </c>
      <c r="K21" s="40">
        <f t="shared" si="16"/>
        <v>87.700186491935497</v>
      </c>
      <c r="L21" s="40">
        <f t="shared" si="16"/>
        <v>74.300186491935492</v>
      </c>
      <c r="M21" s="40">
        <f t="shared" si="16"/>
        <v>108.40741470833335</v>
      </c>
      <c r="N21" s="40">
        <f t="shared" si="16"/>
        <v>126.80018649193549</v>
      </c>
      <c r="O21" s="40">
        <f t="shared" si="16"/>
        <v>122.73519270833334</v>
      </c>
      <c r="P21" s="66">
        <f t="shared" si="16"/>
        <v>107.2001864919355</v>
      </c>
      <c r="Q21" s="81">
        <f t="shared" ref="Q21:T21" si="17">+Q6+Q8+Q10+Q12</f>
        <v>47.447945287671232</v>
      </c>
      <c r="R21" s="81">
        <f t="shared" si="17"/>
        <v>22</v>
      </c>
      <c r="S21" s="81">
        <f t="shared" si="17"/>
        <v>0</v>
      </c>
      <c r="T21" s="67">
        <f t="shared" si="17"/>
        <v>0</v>
      </c>
      <c r="U21" s="40">
        <f t="shared" ref="U21:BP21" si="18">U6+U8+U10+U12</f>
        <v>63.366667000000007</v>
      </c>
      <c r="V21" s="40">
        <f t="shared" si="18"/>
        <v>41.866667000000007</v>
      </c>
      <c r="W21" s="40">
        <f t="shared" si="18"/>
        <v>38.866667000000007</v>
      </c>
      <c r="X21" s="40">
        <f t="shared" si="18"/>
        <v>71</v>
      </c>
      <c r="Y21" s="40">
        <f t="shared" si="18"/>
        <v>97</v>
      </c>
      <c r="Z21" s="40">
        <f t="shared" si="18"/>
        <v>61</v>
      </c>
      <c r="AA21" s="40">
        <f t="shared" si="18"/>
        <v>37.5</v>
      </c>
      <c r="AB21" s="40">
        <f t="shared" si="18"/>
        <v>32.5</v>
      </c>
      <c r="AC21" s="40">
        <f t="shared" si="18"/>
        <v>32.5</v>
      </c>
      <c r="AD21" s="40">
        <f t="shared" si="18"/>
        <v>18</v>
      </c>
      <c r="AE21" s="40">
        <f t="shared" si="18"/>
        <v>18</v>
      </c>
      <c r="AF21" s="66">
        <f t="shared" si="18"/>
        <v>57</v>
      </c>
      <c r="AG21" s="93">
        <f t="shared" si="18"/>
        <v>22</v>
      </c>
      <c r="AH21" s="40">
        <f t="shared" si="18"/>
        <v>22</v>
      </c>
      <c r="AI21" s="40">
        <f t="shared" si="18"/>
        <v>22</v>
      </c>
      <c r="AJ21" s="40">
        <f t="shared" si="18"/>
        <v>22</v>
      </c>
      <c r="AK21" s="40">
        <f t="shared" si="18"/>
        <v>22</v>
      </c>
      <c r="AL21" s="40">
        <f t="shared" si="18"/>
        <v>22</v>
      </c>
      <c r="AM21" s="40">
        <f t="shared" si="18"/>
        <v>22</v>
      </c>
      <c r="AN21" s="40">
        <f t="shared" si="18"/>
        <v>22</v>
      </c>
      <c r="AO21" s="40">
        <f t="shared" si="18"/>
        <v>22</v>
      </c>
      <c r="AP21" s="40">
        <f t="shared" si="18"/>
        <v>22</v>
      </c>
      <c r="AQ21" s="40">
        <f t="shared" si="18"/>
        <v>22</v>
      </c>
      <c r="AR21" s="66">
        <f t="shared" si="18"/>
        <v>22</v>
      </c>
      <c r="AS21" s="93">
        <f t="shared" si="18"/>
        <v>0</v>
      </c>
      <c r="AT21" s="40">
        <f t="shared" si="18"/>
        <v>0</v>
      </c>
      <c r="AU21" s="40">
        <f t="shared" si="18"/>
        <v>0</v>
      </c>
      <c r="AV21" s="40">
        <f t="shared" si="18"/>
        <v>0</v>
      </c>
      <c r="AW21" s="40">
        <f t="shared" si="18"/>
        <v>0</v>
      </c>
      <c r="AX21" s="40">
        <f t="shared" si="18"/>
        <v>0</v>
      </c>
      <c r="AY21" s="40">
        <f t="shared" si="18"/>
        <v>0</v>
      </c>
      <c r="AZ21" s="40">
        <f t="shared" si="18"/>
        <v>0</v>
      </c>
      <c r="BA21" s="40">
        <f t="shared" si="18"/>
        <v>0</v>
      </c>
      <c r="BB21" s="40">
        <f t="shared" si="18"/>
        <v>0</v>
      </c>
      <c r="BC21" s="40">
        <f t="shared" si="18"/>
        <v>0</v>
      </c>
      <c r="BD21" s="66">
        <f t="shared" si="18"/>
        <v>0</v>
      </c>
      <c r="BE21" s="93">
        <f t="shared" si="18"/>
        <v>0</v>
      </c>
      <c r="BF21" s="40">
        <f t="shared" si="18"/>
        <v>0</v>
      </c>
      <c r="BG21" s="40">
        <f t="shared" si="18"/>
        <v>0</v>
      </c>
      <c r="BH21" s="40">
        <f t="shared" si="18"/>
        <v>0</v>
      </c>
      <c r="BI21" s="40">
        <f t="shared" si="18"/>
        <v>0</v>
      </c>
      <c r="BJ21" s="40">
        <f t="shared" si="18"/>
        <v>0</v>
      </c>
      <c r="BK21" s="40">
        <f t="shared" si="18"/>
        <v>0</v>
      </c>
      <c r="BL21" s="40">
        <f t="shared" si="18"/>
        <v>0</v>
      </c>
      <c r="BM21" s="40">
        <f t="shared" si="18"/>
        <v>0</v>
      </c>
      <c r="BN21" s="40">
        <f t="shared" si="18"/>
        <v>0</v>
      </c>
      <c r="BO21" s="40">
        <f t="shared" si="18"/>
        <v>0</v>
      </c>
      <c r="BP21" s="41">
        <f t="shared" si="18"/>
        <v>0</v>
      </c>
    </row>
    <row r="22" spans="1:68" hidden="1" outlineLevel="1" x14ac:dyDescent="0.25">
      <c r="A22" s="12"/>
      <c r="B22" s="46" t="s">
        <v>17</v>
      </c>
      <c r="C22" s="114" t="s">
        <v>48</v>
      </c>
      <c r="D22" s="114" t="s">
        <v>57</v>
      </c>
      <c r="E22" s="47" cm="1">
        <f t="array" ref="E22">IFERROR(SUMPRODUCT([1]DB!X$5:X$3000,[1]DB!EN$5:EN$3000,--([1]DB!$W$5:$W$3000="Trading"),--([1]DB!$E$5:$E$3000=$D22),--([1]DB!$N$5:$N$3000=$C22))/E5,0)</f>
        <v>248.93034776797023</v>
      </c>
      <c r="F22" s="47" cm="1">
        <f t="array" ref="F22">IFERROR(SUMPRODUCT([1]DB!Y$5:Y$3000,[1]DB!EO$5:EO$3000,--([1]DB!$W$5:$W$3000="Trading"),--([1]DB!$E$5:$E$3000=$D22),--([1]DB!$N$5:$N$3000=$C22))/F5,0)</f>
        <v>229.41757578709584</v>
      </c>
      <c r="G22" s="47" cm="1">
        <f t="array" ref="G22">IFERROR(SUMPRODUCT([1]DB!Z$5:Z$3000,[1]DB!EP$5:EP$3000,--([1]DB!$W$5:$W$3000="Trading"),--([1]DB!$E$5:$E$3000=$D22),--([1]DB!$N$5:$N$3000=$C22))/G5,0)</f>
        <v>238.16535503184707</v>
      </c>
      <c r="H22" s="47" cm="1">
        <f t="array" ref="H22">IFERROR(SUMPRODUCT([1]DB!AA$5:AA$3000,[1]DB!EQ$5:EQ$3000,--([1]DB!$W$5:$W$3000="Trading"),--([1]DB!$E$5:$E$3000=$D22),--([1]DB!$N$5:$N$3000=$C22))/H5,0)</f>
        <v>228.45898034737567</v>
      </c>
      <c r="I22" s="47" cm="1">
        <f t="array" ref="I22">IFERROR(SUMPRODUCT([1]DB!AB$5:AB$3000,[1]DB!ER$5:ER$3000,--([1]DB!$W$5:$W$3000="Trading"),--([1]DB!$E$5:$E$3000=$D22),--([1]DB!$N$5:$N$3000=$C22))/I5,0)</f>
        <v>145.56991804554571</v>
      </c>
      <c r="J22" s="47" cm="1">
        <f t="array" ref="J22">IFERROR(SUMPRODUCT([1]DB!AC$5:AC$3000,[1]DB!ES$5:ES$3000,--([1]DB!$W$5:$W$3000="Trading"),--([1]DB!$E$5:$E$3000=$D22),--([1]DB!$N$5:$N$3000=$C22))/J5,0)</f>
        <v>146.85897298730924</v>
      </c>
      <c r="K22" s="47" cm="1">
        <f t="array" ref="K22">IFERROR(SUMPRODUCT([1]DB!AD$5:AD$3000,[1]DB!ET$5:ET$3000,--([1]DB!$W$5:$W$3000="Trading"),--([1]DB!$E$5:$E$3000=$D22),--([1]DB!$N$5:$N$3000=$C22))/K5,0)</f>
        <v>156.97108292613268</v>
      </c>
      <c r="L22" s="47" cm="1">
        <f t="array" ref="L22">IFERROR(SUMPRODUCT([1]DB!AE$5:AE$3000,[1]DB!EU$5:EU$3000,--([1]DB!$W$5:$W$3000="Trading"),--([1]DB!$E$5:$E$3000=$D22),--([1]DB!$N$5:$N$3000=$C22))/L5,0)</f>
        <v>168.57755651127584</v>
      </c>
      <c r="M22" s="47" cm="1">
        <f t="array" ref="M22">IFERROR(SUMPRODUCT([1]DB!AF$5:AF$3000,[1]DB!EV$5:EV$3000,--([1]DB!$W$5:$W$3000="Trading"),--([1]DB!$E$5:$E$3000=$D22),--([1]DB!$N$5:$N$3000=$C22))/M5,0)</f>
        <v>150.75671545208994</v>
      </c>
      <c r="N22" s="47" cm="1">
        <f t="array" ref="N22">IFERROR(SUMPRODUCT([1]DB!AG$5:AG$3000,[1]DB!EW$5:EW$3000,--([1]DB!$W$5:$W$3000="Trading"),--([1]DB!$E$5:$E$3000=$D22),--([1]DB!$N$5:$N$3000=$C22))/N5,0)</f>
        <v>136.97222876001939</v>
      </c>
      <c r="O22" s="47" cm="1">
        <f t="array" ref="O22">IFERROR(SUMPRODUCT([1]DB!AH$5:AH$3000,[1]DB!EX$5:EX$3000,--([1]DB!$W$5:$W$3000="Trading"),--([1]DB!$E$5:$E$3000=$D22),--([1]DB!$N$5:$N$3000=$C22))/O5,0)</f>
        <v>127.20862024835658</v>
      </c>
      <c r="P22" s="64" cm="1">
        <f t="array" ref="P22">IFERROR(SUMPRODUCT([1]DB!AI$5:AI$3000,[1]DB!EY$5:EY$3000,--([1]DB!$W$5:$W$3000="Trading"),--([1]DB!$E$5:$E$3000=$D22),--([1]DB!$N$5:$N$3000=$C22))/P5,0)</f>
        <v>146.84850436667759</v>
      </c>
      <c r="Q22" s="80">
        <f>IFERROR(SUMPRODUCT(U22:AF22,U5:AF5)/SUM(U5:AF5),0)</f>
        <v>125.6513733094006</v>
      </c>
      <c r="R22" s="80">
        <f t="shared" ref="R22:R29" si="19">IFERROR(SUMPRODUCT(AG22:AR22,AG5:AR5)/SUM(AG5:AR5),0)</f>
        <v>127.19064427817779</v>
      </c>
      <c r="S22" s="80">
        <f t="shared" ref="S22:S29" si="20">IFERROR(SUMPRODUCT(AS22:BD22,AS5:BD5)/SUM(AS5:BD5),0)</f>
        <v>0</v>
      </c>
      <c r="T22" s="65">
        <f t="shared" ref="T22:T29" si="21">IFERROR(SUMPRODUCT(BE22:BP22,BE5:BP5)/SUM(BE5:BP5),0)</f>
        <v>0</v>
      </c>
      <c r="U22" s="47" cm="1">
        <f t="array" ref="U22">IFERROR(SUMPRODUCT([1]DB!AJ$5:AJ$3000,[1]DB!EZ$5:EZ$3000,--([1]DB!$W$5:$W$3000="Trading"),--([1]DB!$E$5:$E$3000=$D22),--([1]DB!$N$5:$N$3000=$C22))/U5,0)</f>
        <v>134.67622740926504</v>
      </c>
      <c r="V22" s="47" cm="1">
        <f t="array" ref="V22">IFERROR(SUMPRODUCT([1]DB!AK$5:AK$3000,[1]DB!FA$5:FA$3000,--([1]DB!$W$5:$W$3000="Trading"),--([1]DB!$E$5:$E$3000=$D22),--([1]DB!$N$5:$N$3000=$C22))/V5,0)</f>
        <v>151.96559694076203</v>
      </c>
      <c r="W22" s="47" cm="1">
        <f t="array" ref="W22">IFERROR(SUMPRODUCT([1]DB!AL$5:AL$3000,[1]DB!FB$5:FB$3000,--([1]DB!$W$5:$W$3000="Trading"),--([1]DB!$E$5:$E$3000=$D22),--([1]DB!$N$5:$N$3000=$C22))/W5,0)</f>
        <v>152.57773335115553</v>
      </c>
      <c r="X22" s="47" cm="1">
        <f t="array" ref="X22">IFERROR(SUMPRODUCT([1]DB!AM$5:AM$3000,[1]DB!FC$5:FC$3000,--([1]DB!$W$5:$W$3000="Trading"),--([1]DB!$E$5:$E$3000=$D22),--([1]DB!$N$5:$N$3000=$C22))/X5,0)</f>
        <v>87.315509619927312</v>
      </c>
      <c r="Y22" s="47" cm="1">
        <f t="array" ref="Y22">IFERROR(SUMPRODUCT([1]DB!AN$5:AN$3000,[1]DB!FD$5:FD$3000,--([1]DB!$W$5:$W$3000="Trading"),--([1]DB!$E$5:$E$3000=$D22),--([1]DB!$N$5:$N$3000=$C22))/Y5,0)</f>
        <v>93.503827616479171</v>
      </c>
      <c r="Z22" s="47" cm="1">
        <f t="array" ref="Z22">IFERROR(SUMPRODUCT([1]DB!AO$5:AO$3000,[1]DB!FE$5:FE$3000,--([1]DB!$W$5:$W$3000="Trading"),--([1]DB!$E$5:$E$3000=$D22),--([1]DB!$N$5:$N$3000=$C22))/Z5,0)</f>
        <v>103.1860698163986</v>
      </c>
      <c r="AA22" s="47" cm="1">
        <f t="array" ref="AA22">IFERROR(SUMPRODUCT([1]DB!AP$5:AP$3000,[1]DB!FF$5:FF$3000,--([1]DB!$W$5:$W$3000="Trading"),--([1]DB!$E$5:$E$3000=$D22),--([1]DB!$N$5:$N$3000=$C22))/AA5,0)</f>
        <v>172.24963860686904</v>
      </c>
      <c r="AB22" s="47" cm="1">
        <f t="array" ref="AB22">IFERROR(SUMPRODUCT([1]DB!AQ$5:AQ$3000,[1]DB!FG$5:FG$3000,--([1]DB!$W$5:$W$3000="Trading"),--([1]DB!$E$5:$E$3000=$D22),--([1]DB!$N$5:$N$3000=$C22))/AB5,0)</f>
        <v>172.24963860686904</v>
      </c>
      <c r="AC22" s="47" cm="1">
        <f t="array" ref="AC22">IFERROR(SUMPRODUCT([1]DB!AR$5:AR$3000,[1]DB!FH$5:FH$3000,--([1]DB!$W$5:$W$3000="Trading"),--([1]DB!$E$5:$E$3000=$D22),--([1]DB!$N$5:$N$3000=$C22))/AC5,0)</f>
        <v>172.24963860686904</v>
      </c>
      <c r="AD22" s="47" cm="1">
        <f t="array" ref="AD22">IFERROR(SUMPRODUCT([1]DB!AS$5:AS$3000,[1]DB!FI$5:FI$3000,--([1]DB!$W$5:$W$3000="Trading"),--([1]DB!$E$5:$E$3000=$D22),--([1]DB!$N$5:$N$3000=$C22))/AD5,0)</f>
        <v>172.24963860686904</v>
      </c>
      <c r="AE22" s="47" cm="1">
        <f t="array" ref="AE22">IFERROR(SUMPRODUCT([1]DB!AT$5:AT$3000,[1]DB!FJ$5:FJ$3000,--([1]DB!$W$5:$W$3000="Trading"),--([1]DB!$E$5:$E$3000=$D22),--([1]DB!$N$5:$N$3000=$C22))/AE5,0)</f>
        <v>172.24963860686904</v>
      </c>
      <c r="AF22" s="64" cm="1">
        <f t="array" ref="AF22">IFERROR(SUMPRODUCT([1]DB!AU$5:AU$3000,[1]DB!FK$5:FK$3000,--([1]DB!$W$5:$W$3000="Trading"),--([1]DB!$E$5:$E$3000=$D22),--([1]DB!$N$5:$N$3000=$C22))/AF5,0)</f>
        <v>119.7949204935112</v>
      </c>
      <c r="AG22" s="92" cm="1">
        <f t="array" ref="AG22">IFERROR(SUMPRODUCT([1]DB!AV$5:AV$3000,[1]DB!FL$5:FL$3000,--([1]DB!$W$5:$W$3000="Trading"),--([1]DB!$E$5:$E$3000=$D22),--([1]DB!$N$5:$N$3000=$C22))/AG5,0)</f>
        <v>127.19064427817777</v>
      </c>
      <c r="AH22" s="47" cm="1">
        <f t="array" ref="AH22">IFERROR(SUMPRODUCT([1]DB!AW$5:AW$3000,[1]DB!FM$5:FM$3000,--([1]DB!$W$5:$W$3000="Trading"),--([1]DB!$E$5:$E$3000=$D22),--([1]DB!$N$5:$N$3000=$C22))/AH5,0)</f>
        <v>127.19064427817777</v>
      </c>
      <c r="AI22" s="47" cm="1">
        <f t="array" ref="AI22">IFERROR(SUMPRODUCT([1]DB!AX$5:AX$3000,[1]DB!FN$5:FN$3000,--([1]DB!$W$5:$W$3000="Trading"),--([1]DB!$E$5:$E$3000=$D22),--([1]DB!$N$5:$N$3000=$C22))/AI5,0)</f>
        <v>127.19064427817777</v>
      </c>
      <c r="AJ22" s="47" cm="1">
        <f t="array" ref="AJ22">IFERROR(SUMPRODUCT([1]DB!AY$5:AY$3000,[1]DB!FO$5:FO$3000,--([1]DB!$W$5:$W$3000="Trading"),--([1]DB!$E$5:$E$3000=$D22),--([1]DB!$N$5:$N$3000=$C22))/AJ5,0)</f>
        <v>127.19064427817777</v>
      </c>
      <c r="AK22" s="47" cm="1">
        <f t="array" ref="AK22">IFERROR(SUMPRODUCT([1]DB!AZ$5:AZ$3000,[1]DB!FP$5:FP$3000,--([1]DB!$W$5:$W$3000="Trading"),--([1]DB!$E$5:$E$3000=$D22),--([1]DB!$N$5:$N$3000=$C22))/AK5,0)</f>
        <v>127.19064427817777</v>
      </c>
      <c r="AL22" s="47" cm="1">
        <f t="array" ref="AL22">IFERROR(SUMPRODUCT([1]DB!BA$5:BA$3000,[1]DB!FQ$5:FQ$3000,--([1]DB!$W$5:$W$3000="Trading"),--([1]DB!$E$5:$E$3000=$D22),--([1]DB!$N$5:$N$3000=$C22))/AL5,0)</f>
        <v>127.19064427817777</v>
      </c>
      <c r="AM22" s="47" cm="1">
        <f t="array" ref="AM22">IFERROR(SUMPRODUCT([1]DB!BB$5:BB$3000,[1]DB!FR$5:FR$3000,--([1]DB!$W$5:$W$3000="Trading"),--([1]DB!$E$5:$E$3000=$D22),--([1]DB!$N$5:$N$3000=$C22))/AM5,0)</f>
        <v>127.19064427817777</v>
      </c>
      <c r="AN22" s="47" cm="1">
        <f t="array" ref="AN22">IFERROR(SUMPRODUCT([1]DB!BC$5:BC$3000,[1]DB!FS$5:FS$3000,--([1]DB!$W$5:$W$3000="Trading"),--([1]DB!$E$5:$E$3000=$D22),--([1]DB!$N$5:$N$3000=$C22))/AN5,0)</f>
        <v>127.19064427817777</v>
      </c>
      <c r="AO22" s="47" cm="1">
        <f t="array" ref="AO22">IFERROR(SUMPRODUCT([1]DB!BD$5:BD$3000,[1]DB!FT$5:FT$3000,--([1]DB!$W$5:$W$3000="Trading"),--([1]DB!$E$5:$E$3000=$D22),--([1]DB!$N$5:$N$3000=$C22))/AO5,0)</f>
        <v>127.19064427817777</v>
      </c>
      <c r="AP22" s="47" cm="1">
        <f t="array" ref="AP22">IFERROR(SUMPRODUCT([1]DB!BE$5:BE$3000,[1]DB!FU$5:FU$3000,--([1]DB!$W$5:$W$3000="Trading"),--([1]DB!$E$5:$E$3000=$D22),--([1]DB!$N$5:$N$3000=$C22))/AP5,0)</f>
        <v>127.19064427817777</v>
      </c>
      <c r="AQ22" s="47" cm="1">
        <f t="array" ref="AQ22">IFERROR(SUMPRODUCT([1]DB!BF$5:BF$3000,[1]DB!FV$5:FV$3000,--([1]DB!$W$5:$W$3000="Trading"),--([1]DB!$E$5:$E$3000=$D22),--([1]DB!$N$5:$N$3000=$C22))/AQ5,0)</f>
        <v>127.19064427817777</v>
      </c>
      <c r="AR22" s="64" cm="1">
        <f t="array" ref="AR22">IFERROR(SUMPRODUCT([1]DB!BG$5:BG$3000,[1]DB!FW$5:FW$3000,--([1]DB!$W$5:$W$3000="Trading"),--([1]DB!$E$5:$E$3000=$D22),--([1]DB!$N$5:$N$3000=$C22))/AR5,0)</f>
        <v>127.19064427817777</v>
      </c>
      <c r="AS22" s="92" cm="1">
        <f t="array" ref="AS22">IFERROR(SUMPRODUCT([1]DB!BH$5:BH$3000,[1]DB!FX$5:FX$3000,--([1]DB!$W$5:$W$3000="Trading"),--([1]DB!$E$5:$E$3000=$D22),--([1]DB!$N$5:$N$3000=$C22))/AS5,0)</f>
        <v>0</v>
      </c>
      <c r="AT22" s="47" cm="1">
        <f t="array" ref="AT22">IFERROR(SUMPRODUCT([1]DB!BI$5:BI$3000,[1]DB!FY$5:FY$3000,--([1]DB!$W$5:$W$3000="Trading"),--([1]DB!$E$5:$E$3000=$D22),--([1]DB!$N$5:$N$3000=$C22))/AT5,0)</f>
        <v>0</v>
      </c>
      <c r="AU22" s="47" cm="1">
        <f t="array" ref="AU22">IFERROR(SUMPRODUCT([1]DB!BJ$5:BJ$3000,[1]DB!FZ$5:FZ$3000,--([1]DB!$W$5:$W$3000="Trading"),--([1]DB!$E$5:$E$3000=$D22),--([1]DB!$N$5:$N$3000=$C22))/AU5,0)</f>
        <v>0</v>
      </c>
      <c r="AV22" s="47" cm="1">
        <f t="array" ref="AV22">IFERROR(SUMPRODUCT([1]DB!BK$5:BK$3000,[1]DB!GA$5:GA$3000,--([1]DB!$W$5:$W$3000="Trading"),--([1]DB!$E$5:$E$3000=$D22),--([1]DB!$N$5:$N$3000=$C22))/AV5,0)</f>
        <v>0</v>
      </c>
      <c r="AW22" s="47" cm="1">
        <f t="array" ref="AW22">IFERROR(SUMPRODUCT([1]DB!BL$5:BL$3000,[1]DB!GB$5:GB$3000,--([1]DB!$W$5:$W$3000="Trading"),--([1]DB!$E$5:$E$3000=$D22),--([1]DB!$N$5:$N$3000=$C22))/AW5,0)</f>
        <v>0</v>
      </c>
      <c r="AX22" s="47" cm="1">
        <f t="array" ref="AX22">IFERROR(SUMPRODUCT([1]DB!BM$5:BM$3000,[1]DB!GC$5:GC$3000,--([1]DB!$W$5:$W$3000="Trading"),--([1]DB!$E$5:$E$3000=$D22),--([1]DB!$N$5:$N$3000=$C22))/AX5,0)</f>
        <v>0</v>
      </c>
      <c r="AY22" s="47" cm="1">
        <f t="array" ref="AY22">IFERROR(SUMPRODUCT([1]DB!BN$5:BN$3000,[1]DB!GD$5:GD$3000,--([1]DB!$W$5:$W$3000="Trading"),--([1]DB!$E$5:$E$3000=$D22),--([1]DB!$N$5:$N$3000=$C22))/AY5,0)</f>
        <v>0</v>
      </c>
      <c r="AZ22" s="47" cm="1">
        <f t="array" ref="AZ22">IFERROR(SUMPRODUCT([1]DB!BO$5:BO$3000,[1]DB!GE$5:GE$3000,--([1]DB!$W$5:$W$3000="Trading"),--([1]DB!$E$5:$E$3000=$D22),--([1]DB!$N$5:$N$3000=$C22))/AZ5,0)</f>
        <v>0</v>
      </c>
      <c r="BA22" s="47" cm="1">
        <f t="array" ref="BA22">IFERROR(SUMPRODUCT([1]DB!BP$5:BP$3000,[1]DB!GF$5:GF$3000,--([1]DB!$W$5:$W$3000="Trading"),--([1]DB!$E$5:$E$3000=$D22),--([1]DB!$N$5:$N$3000=$C22))/BA5,0)</f>
        <v>0</v>
      </c>
      <c r="BB22" s="47" cm="1">
        <f t="array" ref="BB22">IFERROR(SUMPRODUCT([1]DB!BQ$5:BQ$3000,[1]DB!GG$5:GG$3000,--([1]DB!$W$5:$W$3000="Trading"),--([1]DB!$E$5:$E$3000=$D22),--([1]DB!$N$5:$N$3000=$C22))/BB5,0)</f>
        <v>0</v>
      </c>
      <c r="BC22" s="47" cm="1">
        <f t="array" ref="BC22">IFERROR(SUMPRODUCT([1]DB!BR$5:BR$3000,[1]DB!GH$5:GH$3000,--([1]DB!$W$5:$W$3000="Trading"),--([1]DB!$E$5:$E$3000=$D22),--([1]DB!$N$5:$N$3000=$C22))/BC5,0)</f>
        <v>0</v>
      </c>
      <c r="BD22" s="64" cm="1">
        <f t="array" ref="BD22">IFERROR(SUMPRODUCT([1]DB!BS$5:BS$3000,[1]DB!GI$5:GI$3000,--([1]DB!$W$5:$W$3000="Trading"),--([1]DB!$E$5:$E$3000=$D22),--([1]DB!$N$5:$N$3000=$C22))/BD5,0)</f>
        <v>0</v>
      </c>
      <c r="BE22" s="92" cm="1">
        <f t="array" ref="BE22">IFERROR(SUMPRODUCT([1]DB!BT$5:BT$3000,[1]DB!GJ$5:GJ$3000,--([1]DB!$W$5:$W$3000="Trading"),--([1]DB!$E$5:$E$3000=$D22),--([1]DB!$N$5:$N$3000=$C22))/BE5,0)</f>
        <v>0</v>
      </c>
      <c r="BF22" s="47" cm="1">
        <f t="array" ref="BF22">IFERROR(SUMPRODUCT([1]DB!BU$5:BU$3000,[1]DB!GK$5:GK$3000,--([1]DB!$W$5:$W$3000="Trading"),--([1]DB!$E$5:$E$3000=$D22),--([1]DB!$N$5:$N$3000=$C22))/BF5,0)</f>
        <v>0</v>
      </c>
      <c r="BG22" s="47" cm="1">
        <f t="array" ref="BG22">IFERROR(SUMPRODUCT([1]DB!BV$5:BV$3000,[1]DB!GL$5:GL$3000,--([1]DB!$W$5:$W$3000="Trading"),--([1]DB!$E$5:$E$3000=$D22),--([1]DB!$N$5:$N$3000=$C22))/BG5,0)</f>
        <v>0</v>
      </c>
      <c r="BH22" s="47" cm="1">
        <f t="array" ref="BH22">IFERROR(SUMPRODUCT([1]DB!BW$5:BW$3000,[1]DB!GM$5:GM$3000,--([1]DB!$W$5:$W$3000="Trading"),--([1]DB!$E$5:$E$3000=$D22),--([1]DB!$N$5:$N$3000=$C22))/BH5,0)</f>
        <v>0</v>
      </c>
      <c r="BI22" s="47" cm="1">
        <f t="array" ref="BI22">IFERROR(SUMPRODUCT([1]DB!BX$5:BX$3000,[1]DB!GN$5:GN$3000,--([1]DB!$W$5:$W$3000="Trading"),--([1]DB!$E$5:$E$3000=$D22),--([1]DB!$N$5:$N$3000=$C22))/BI5,0)</f>
        <v>0</v>
      </c>
      <c r="BJ22" s="47" cm="1">
        <f t="array" ref="BJ22">IFERROR(SUMPRODUCT([1]DB!BY$5:BY$3000,[1]DB!GO$5:GO$3000,--([1]DB!$W$5:$W$3000="Trading"),--([1]DB!$E$5:$E$3000=$D22),--([1]DB!$N$5:$N$3000=$C22))/BJ5,0)</f>
        <v>0</v>
      </c>
      <c r="BK22" s="47" cm="1">
        <f t="array" ref="BK22">IFERROR(SUMPRODUCT([1]DB!BZ$5:BZ$3000,[1]DB!GP$5:GP$3000,--([1]DB!$W$5:$W$3000="Trading"),--([1]DB!$E$5:$E$3000=$D22),--([1]DB!$N$5:$N$3000=$C22))/BK5,0)</f>
        <v>0</v>
      </c>
      <c r="BL22" s="47" cm="1">
        <f t="array" ref="BL22">IFERROR(SUMPRODUCT([1]DB!CA$5:CA$3000,[1]DB!GQ$5:GQ$3000,--([1]DB!$W$5:$W$3000="Trading"),--([1]DB!$E$5:$E$3000=$D22),--([1]DB!$N$5:$N$3000=$C22))/BL5,0)</f>
        <v>0</v>
      </c>
      <c r="BM22" s="47" cm="1">
        <f t="array" ref="BM22">IFERROR(SUMPRODUCT([1]DB!CB$5:CB$3000,[1]DB!GR$5:GR$3000,--([1]DB!$W$5:$W$3000="Trading"),--([1]DB!$E$5:$E$3000=$D22),--([1]DB!$N$5:$N$3000=$C22))/BM5,0)</f>
        <v>0</v>
      </c>
      <c r="BN22" s="47" cm="1">
        <f t="array" ref="BN22">IFERROR(SUMPRODUCT([1]DB!CC$5:CC$3000,[1]DB!GS$5:GS$3000,--([1]DB!$W$5:$W$3000="Trading"),--([1]DB!$E$5:$E$3000=$D22),--([1]DB!$N$5:$N$3000=$C22))/BN5,0)</f>
        <v>0</v>
      </c>
      <c r="BO22" s="47" cm="1">
        <f t="array" ref="BO22">IFERROR(SUMPRODUCT([1]DB!CD$5:CD$3000,[1]DB!GT$5:GT$3000,--([1]DB!$W$5:$W$3000="Trading"),--([1]DB!$E$5:$E$3000=$D22),--([1]DB!$N$5:$N$3000=$C22))/BO5,0)</f>
        <v>0</v>
      </c>
      <c r="BP22" s="48" cm="1">
        <f t="array" ref="BP22">IFERROR(SUMPRODUCT([1]DB!CE$5:CE$3000,[1]DB!GU$5:GU$3000,--([1]DB!$W$5:$W$3000="Trading"),--([1]DB!$E$5:$E$3000=$D22),--([1]DB!$N$5:$N$3000=$C22))/BP5,0)</f>
        <v>0</v>
      </c>
    </row>
    <row r="23" spans="1:68" hidden="1" outlineLevel="1" x14ac:dyDescent="0.25">
      <c r="A23" s="12"/>
      <c r="B23" s="14" t="s">
        <v>18</v>
      </c>
      <c r="C23" s="109" t="s">
        <v>48</v>
      </c>
      <c r="D23" s="109" t="s">
        <v>58</v>
      </c>
      <c r="E23" s="7" cm="1">
        <f t="array" ref="E23">IFERROR(SUMPRODUCT([1]DB!X$5:X$3000,[1]DB!EN$5:EN$3000,--([1]DB!$W$5:$W$3000="Trading"),--([1]DB!$E$5:$E$3000=$D23),--([1]DB!$N$5:$N$3000=$C23))/E6,0)</f>
        <v>230.06378648250151</v>
      </c>
      <c r="F23" s="7" cm="1">
        <f t="array" ref="F23">IFERROR(SUMPRODUCT([1]DB!Y$5:Y$3000,[1]DB!EO$5:EO$3000,--([1]DB!$W$5:$W$3000="Trading"),--([1]DB!$E$5:$E$3000=$D23),--([1]DB!$N$5:$N$3000=$C23))/F6,0)</f>
        <v>207.73492630170961</v>
      </c>
      <c r="G23" s="7" cm="1">
        <f t="array" ref="G23">IFERROR(SUMPRODUCT([1]DB!Z$5:Z$3000,[1]DB!EP$5:EP$3000,--([1]DB!$W$5:$W$3000="Trading"),--([1]DB!$E$5:$E$3000=$D23),--([1]DB!$N$5:$N$3000=$C23))/G6,0)</f>
        <v>169.39007241450145</v>
      </c>
      <c r="H23" s="7" cm="1">
        <f t="array" ref="H23">IFERROR(SUMPRODUCT([1]DB!AA$5:AA$3000,[1]DB!EQ$5:EQ$3000,--([1]DB!$W$5:$W$3000="Trading"),--([1]DB!$E$5:$E$3000=$D23),--([1]DB!$N$5:$N$3000=$C23))/H6,0)</f>
        <v>138.97535488949612</v>
      </c>
      <c r="I23" s="7" cm="1">
        <f t="array" ref="I23">IFERROR(SUMPRODUCT([1]DB!AB$5:AB$3000,[1]DB!ER$5:ER$3000,--([1]DB!$W$5:$W$3000="Trading"),--([1]DB!$E$5:$E$3000=$D23),--([1]DB!$N$5:$N$3000=$C23))/I6,0)</f>
        <v>129.5421455060129</v>
      </c>
      <c r="J23" s="7" cm="1">
        <f t="array" ref="J23">IFERROR(SUMPRODUCT([1]DB!AC$5:AC$3000,[1]DB!ES$5:ES$3000,--([1]DB!$W$5:$W$3000="Trading"),--([1]DB!$E$5:$E$3000=$D23),--([1]DB!$N$5:$N$3000=$C23))/J6,0)</f>
        <v>137.56919928565543</v>
      </c>
      <c r="K23" s="7" cm="1">
        <f t="array" ref="K23">IFERROR(SUMPRODUCT([1]DB!AD$5:AD$3000,[1]DB!ET$5:ET$3000,--([1]DB!$W$5:$W$3000="Trading"),--([1]DB!$E$5:$E$3000=$D23),--([1]DB!$N$5:$N$3000=$C23))/K6,0)</f>
        <v>156.65326264508354</v>
      </c>
      <c r="L23" s="7" cm="1">
        <f t="array" ref="L23">IFERROR(SUMPRODUCT([1]DB!AE$5:AE$3000,[1]DB!EU$5:EU$3000,--([1]DB!$W$5:$W$3000="Trading"),--([1]DB!$E$5:$E$3000=$D23),--([1]DB!$N$5:$N$3000=$C23))/L6,0)</f>
        <v>173.5674613675931</v>
      </c>
      <c r="M23" s="7" cm="1">
        <f t="array" ref="M23">IFERROR(SUMPRODUCT([1]DB!AF$5:AF$3000,[1]DB!EV$5:EV$3000,--([1]DB!$W$5:$W$3000="Trading"),--([1]DB!$E$5:$E$3000=$D23),--([1]DB!$N$5:$N$3000=$C23))/M6,0)</f>
        <v>152.95377147228723</v>
      </c>
      <c r="N23" s="7" cm="1">
        <f t="array" ref="N23">IFERROR(SUMPRODUCT([1]DB!AG$5:AG$3000,[1]DB!EW$5:EW$3000,--([1]DB!$W$5:$W$3000="Trading"),--([1]DB!$E$5:$E$3000=$D23),--([1]DB!$N$5:$N$3000=$C23))/N6,0)</f>
        <v>148.75986597814389</v>
      </c>
      <c r="O23" s="7" cm="1">
        <f t="array" ref="O23">IFERROR(SUMPRODUCT([1]DB!AH$5:AH$3000,[1]DB!EX$5:EX$3000,--([1]DB!$W$5:$W$3000="Trading"),--([1]DB!$E$5:$E$3000=$D23),--([1]DB!$N$5:$N$3000=$C23))/O6,0)</f>
        <v>140.4990583114884</v>
      </c>
      <c r="P23" s="57" cm="1">
        <f t="array" ref="P23">IFERROR(SUMPRODUCT([1]DB!AI$5:AI$3000,[1]DB!EY$5:EY$3000,--([1]DB!$W$5:$W$3000="Trading"),--([1]DB!$E$5:$E$3000=$D23),--([1]DB!$N$5:$N$3000=$C23))/P6,0)</f>
        <v>145.0816389178016</v>
      </c>
      <c r="Q23" s="75">
        <f>IFERROR(SUMPRODUCT(U23:AF23,U6:AF6)/SUM(U6:AF6),0)</f>
        <v>123.87574362595433</v>
      </c>
      <c r="R23" s="75">
        <f t="shared" si="19"/>
        <v>163.04039862011496</v>
      </c>
      <c r="S23" s="75">
        <f t="shared" si="20"/>
        <v>0</v>
      </c>
      <c r="T23" s="54">
        <f t="shared" si="21"/>
        <v>0</v>
      </c>
      <c r="U23" s="7" cm="1">
        <f t="array" ref="U23">IFERROR(SUMPRODUCT([1]DB!AJ$5:AJ$3000,[1]DB!EZ$5:EZ$3000,--([1]DB!$W$5:$W$3000="Trading"),--([1]DB!$E$5:$E$3000=$D23),--([1]DB!$N$5:$N$3000=$C23))/U6,0)</f>
        <v>127.98750799754896</v>
      </c>
      <c r="V23" s="7" cm="1">
        <f t="array" ref="V23">IFERROR(SUMPRODUCT([1]DB!AK$5:AK$3000,[1]DB!FA$5:FA$3000,--([1]DB!$W$5:$W$3000="Trading"),--([1]DB!$E$5:$E$3000=$D23),--([1]DB!$N$5:$N$3000=$C23))/V6,0)</f>
        <v>141.13468197465119</v>
      </c>
      <c r="W23" s="7" cm="1">
        <f t="array" ref="W23">IFERROR(SUMPRODUCT([1]DB!AL$5:AL$3000,[1]DB!FB$5:FB$3000,--([1]DB!$W$5:$W$3000="Trading"),--([1]DB!$E$5:$E$3000=$D23),--([1]DB!$N$5:$N$3000=$C23))/W6,0)</f>
        <v>146.16223028292146</v>
      </c>
      <c r="X23" s="7" cm="1">
        <f t="array" ref="X23">IFERROR(SUMPRODUCT([1]DB!AM$5:AM$3000,[1]DB!FC$5:FC$3000,--([1]DB!$W$5:$W$3000="Trading"),--([1]DB!$E$5:$E$3000=$D23),--([1]DB!$N$5:$N$3000=$C23))/X6,0)</f>
        <v>95.061321609928399</v>
      </c>
      <c r="Y23" s="7" cm="1">
        <f t="array" ref="Y23">IFERROR(SUMPRODUCT([1]DB!AN$5:AN$3000,[1]DB!FD$5:FD$3000,--([1]DB!$W$5:$W$3000="Trading"),--([1]DB!$E$5:$E$3000=$D23),--([1]DB!$N$5:$N$3000=$C23))/Y6,0)</f>
        <v>99.002244918456626</v>
      </c>
      <c r="Z23" s="7" cm="1">
        <f t="array" ref="Z23">IFERROR(SUMPRODUCT([1]DB!AO$5:AO$3000,[1]DB!FE$5:FE$3000,--([1]DB!$W$5:$W$3000="Trading"),--([1]DB!$E$5:$E$3000=$D23),--([1]DB!$N$5:$N$3000=$C23))/Z6,0)</f>
        <v>93.392587746947456</v>
      </c>
      <c r="AA23" s="7" cm="1">
        <f t="array" ref="AA23">IFERROR(SUMPRODUCT([1]DB!AP$5:AP$3000,[1]DB!FF$5:FF$3000,--([1]DB!$W$5:$W$3000="Trading"),--([1]DB!$E$5:$E$3000=$D23),--([1]DB!$N$5:$N$3000=$C23))/AA6,0)</f>
        <v>141.3995966285627</v>
      </c>
      <c r="AB23" s="7" cm="1">
        <f t="array" ref="AB23">IFERROR(SUMPRODUCT([1]DB!AQ$5:AQ$3000,[1]DB!FG$5:FG$3000,--([1]DB!$W$5:$W$3000="Trading"),--([1]DB!$E$5:$E$3000=$D23),--([1]DB!$N$5:$N$3000=$C23))/AB6,0)</f>
        <v>147.3072268791108</v>
      </c>
      <c r="AC23" s="7" cm="1">
        <f t="array" ref="AC23">IFERROR(SUMPRODUCT([1]DB!AR$5:AR$3000,[1]DB!FH$5:FH$3000,--([1]DB!$W$5:$W$3000="Trading"),--([1]DB!$E$5:$E$3000=$D23),--([1]DB!$N$5:$N$3000=$C23))/AC6,0)</f>
        <v>147.3072268791108</v>
      </c>
      <c r="AD23" s="7" cm="1">
        <f t="array" ref="AD23">IFERROR(SUMPRODUCT([1]DB!AS$5:AS$3000,[1]DB!FI$5:FI$3000,--([1]DB!$W$5:$W$3000="Trading"),--([1]DB!$E$5:$E$3000=$D23),--([1]DB!$N$5:$N$3000=$C23))/AD6,0)</f>
        <v>179.88804853172783</v>
      </c>
      <c r="AE23" s="7" cm="1">
        <f t="array" ref="AE23">IFERROR(SUMPRODUCT([1]DB!AT$5:AT$3000,[1]DB!FJ$5:FJ$3000,--([1]DB!$W$5:$W$3000="Trading"),--([1]DB!$E$5:$E$3000=$D23),--([1]DB!$N$5:$N$3000=$C23))/AE6,0)</f>
        <v>179.88804853172783</v>
      </c>
      <c r="AF23" s="57" cm="1">
        <f t="array" ref="AF23">IFERROR(SUMPRODUCT([1]DB!AU$5:AU$3000,[1]DB!FK$5:FK$3000,--([1]DB!$W$5:$W$3000="Trading"),--([1]DB!$E$5:$E$3000=$D23),--([1]DB!$N$5:$N$3000=$C23))/AF6,0)</f>
        <v>128.64885743107195</v>
      </c>
      <c r="AG23" s="88" cm="1">
        <f t="array" ref="AG23">IFERROR(SUMPRODUCT([1]DB!AV$5:AV$3000,[1]DB!FL$5:FL$3000,--([1]DB!$W$5:$W$3000="Trading"),--([1]DB!$E$5:$E$3000=$D23),--([1]DB!$N$5:$N$3000=$C23))/AG6,0)</f>
        <v>163.04039862011496</v>
      </c>
      <c r="AH23" s="7" cm="1">
        <f t="array" ref="AH23">IFERROR(SUMPRODUCT([1]DB!AW$5:AW$3000,[1]DB!FM$5:FM$3000,--([1]DB!$W$5:$W$3000="Trading"),--([1]DB!$E$5:$E$3000=$D23),--([1]DB!$N$5:$N$3000=$C23))/AH6,0)</f>
        <v>163.04039862011496</v>
      </c>
      <c r="AI23" s="7" cm="1">
        <f t="array" ref="AI23">IFERROR(SUMPRODUCT([1]DB!AX$5:AX$3000,[1]DB!FN$5:FN$3000,--([1]DB!$W$5:$W$3000="Trading"),--([1]DB!$E$5:$E$3000=$D23),--([1]DB!$N$5:$N$3000=$C23))/AI6,0)</f>
        <v>163.04039862011496</v>
      </c>
      <c r="AJ23" s="7" cm="1">
        <f t="array" ref="AJ23">IFERROR(SUMPRODUCT([1]DB!AY$5:AY$3000,[1]DB!FO$5:FO$3000,--([1]DB!$W$5:$W$3000="Trading"),--([1]DB!$E$5:$E$3000=$D23),--([1]DB!$N$5:$N$3000=$C23))/AJ6,0)</f>
        <v>163.04039862011496</v>
      </c>
      <c r="AK23" s="7" cm="1">
        <f t="array" ref="AK23">IFERROR(SUMPRODUCT([1]DB!AZ$5:AZ$3000,[1]DB!FP$5:FP$3000,--([1]DB!$W$5:$W$3000="Trading"),--([1]DB!$E$5:$E$3000=$D23),--([1]DB!$N$5:$N$3000=$C23))/AK6,0)</f>
        <v>163.04039862011496</v>
      </c>
      <c r="AL23" s="7" cm="1">
        <f t="array" ref="AL23">IFERROR(SUMPRODUCT([1]DB!BA$5:BA$3000,[1]DB!FQ$5:FQ$3000,--([1]DB!$W$5:$W$3000="Trading"),--([1]DB!$E$5:$E$3000=$D23),--([1]DB!$N$5:$N$3000=$C23))/AL6,0)</f>
        <v>163.04039862011496</v>
      </c>
      <c r="AM23" s="7" cm="1">
        <f t="array" ref="AM23">IFERROR(SUMPRODUCT([1]DB!BB$5:BB$3000,[1]DB!FR$5:FR$3000,--([1]DB!$W$5:$W$3000="Trading"),--([1]DB!$E$5:$E$3000=$D23),--([1]DB!$N$5:$N$3000=$C23))/AM6,0)</f>
        <v>163.04039862011496</v>
      </c>
      <c r="AN23" s="7" cm="1">
        <f t="array" ref="AN23">IFERROR(SUMPRODUCT([1]DB!BC$5:BC$3000,[1]DB!FS$5:FS$3000,--([1]DB!$W$5:$W$3000="Trading"),--([1]DB!$E$5:$E$3000=$D23),--([1]DB!$N$5:$N$3000=$C23))/AN6,0)</f>
        <v>163.04039862011496</v>
      </c>
      <c r="AO23" s="7" cm="1">
        <f t="array" ref="AO23">IFERROR(SUMPRODUCT([1]DB!BD$5:BD$3000,[1]DB!FT$5:FT$3000,--([1]DB!$W$5:$W$3000="Trading"),--([1]DB!$E$5:$E$3000=$D23),--([1]DB!$N$5:$N$3000=$C23))/AO6,0)</f>
        <v>163.04039862011496</v>
      </c>
      <c r="AP23" s="7" cm="1">
        <f t="array" ref="AP23">IFERROR(SUMPRODUCT([1]DB!BE$5:BE$3000,[1]DB!FU$5:FU$3000,--([1]DB!$W$5:$W$3000="Trading"),--([1]DB!$E$5:$E$3000=$D23),--([1]DB!$N$5:$N$3000=$C23))/AP6,0)</f>
        <v>163.04039862011496</v>
      </c>
      <c r="AQ23" s="7" cm="1">
        <f t="array" ref="AQ23">IFERROR(SUMPRODUCT([1]DB!BF$5:BF$3000,[1]DB!FV$5:FV$3000,--([1]DB!$W$5:$W$3000="Trading"),--([1]DB!$E$5:$E$3000=$D23),--([1]DB!$N$5:$N$3000=$C23))/AQ6,0)</f>
        <v>163.04039862011496</v>
      </c>
      <c r="AR23" s="57" cm="1">
        <f t="array" ref="AR23">IFERROR(SUMPRODUCT([1]DB!BG$5:BG$3000,[1]DB!FW$5:FW$3000,--([1]DB!$W$5:$W$3000="Trading"),--([1]DB!$E$5:$E$3000=$D23),--([1]DB!$N$5:$N$3000=$C23))/AR6,0)</f>
        <v>163.04039862011496</v>
      </c>
      <c r="AS23" s="88" cm="1">
        <f t="array" ref="AS23">IFERROR(SUMPRODUCT([1]DB!BH$5:BH$3000,[1]DB!FX$5:FX$3000,--([1]DB!$W$5:$W$3000="Trading"),--([1]DB!$E$5:$E$3000=$D23),--([1]DB!$N$5:$N$3000=$C23))/AS6,0)</f>
        <v>0</v>
      </c>
      <c r="AT23" s="7" cm="1">
        <f t="array" ref="AT23">IFERROR(SUMPRODUCT([1]DB!BI$5:BI$3000,[1]DB!FY$5:FY$3000,--([1]DB!$W$5:$W$3000="Trading"),--([1]DB!$E$5:$E$3000=$D23),--([1]DB!$N$5:$N$3000=$C23))/AT6,0)</f>
        <v>0</v>
      </c>
      <c r="AU23" s="7" cm="1">
        <f t="array" ref="AU23">IFERROR(SUMPRODUCT([1]DB!BJ$5:BJ$3000,[1]DB!FZ$5:FZ$3000,--([1]DB!$W$5:$W$3000="Trading"),--([1]DB!$E$5:$E$3000=$D23),--([1]DB!$N$5:$N$3000=$C23))/AU6,0)</f>
        <v>0</v>
      </c>
      <c r="AV23" s="7" cm="1">
        <f t="array" ref="AV23">IFERROR(SUMPRODUCT([1]DB!BK$5:BK$3000,[1]DB!GA$5:GA$3000,--([1]DB!$W$5:$W$3000="Trading"),--([1]DB!$E$5:$E$3000=$D23),--([1]DB!$N$5:$N$3000=$C23))/AV6,0)</f>
        <v>0</v>
      </c>
      <c r="AW23" s="7" cm="1">
        <f t="array" ref="AW23">IFERROR(SUMPRODUCT([1]DB!BL$5:BL$3000,[1]DB!GB$5:GB$3000,--([1]DB!$W$5:$W$3000="Trading"),--([1]DB!$E$5:$E$3000=$D23),--([1]DB!$N$5:$N$3000=$C23))/AW6,0)</f>
        <v>0</v>
      </c>
      <c r="AX23" s="7" cm="1">
        <f t="array" ref="AX23">IFERROR(SUMPRODUCT([1]DB!BM$5:BM$3000,[1]DB!GC$5:GC$3000,--([1]DB!$W$5:$W$3000="Trading"),--([1]DB!$E$5:$E$3000=$D23),--([1]DB!$N$5:$N$3000=$C23))/AX6,0)</f>
        <v>0</v>
      </c>
      <c r="AY23" s="7" cm="1">
        <f t="array" ref="AY23">IFERROR(SUMPRODUCT([1]DB!BN$5:BN$3000,[1]DB!GD$5:GD$3000,--([1]DB!$W$5:$W$3000="Trading"),--([1]DB!$E$5:$E$3000=$D23),--([1]DB!$N$5:$N$3000=$C23))/AY6,0)</f>
        <v>0</v>
      </c>
      <c r="AZ23" s="7" cm="1">
        <f t="array" ref="AZ23">IFERROR(SUMPRODUCT([1]DB!BO$5:BO$3000,[1]DB!GE$5:GE$3000,--([1]DB!$W$5:$W$3000="Trading"),--([1]DB!$E$5:$E$3000=$D23),--([1]DB!$N$5:$N$3000=$C23))/AZ6,0)</f>
        <v>0</v>
      </c>
      <c r="BA23" s="7" cm="1">
        <f t="array" ref="BA23">IFERROR(SUMPRODUCT([1]DB!BP$5:BP$3000,[1]DB!GF$5:GF$3000,--([1]DB!$W$5:$W$3000="Trading"),--([1]DB!$E$5:$E$3000=$D23),--([1]DB!$N$5:$N$3000=$C23))/BA6,0)</f>
        <v>0</v>
      </c>
      <c r="BB23" s="7" cm="1">
        <f t="array" ref="BB23">IFERROR(SUMPRODUCT([1]DB!BQ$5:BQ$3000,[1]DB!GG$5:GG$3000,--([1]DB!$W$5:$W$3000="Trading"),--([1]DB!$E$5:$E$3000=$D23),--([1]DB!$N$5:$N$3000=$C23))/BB6,0)</f>
        <v>0</v>
      </c>
      <c r="BC23" s="7" cm="1">
        <f t="array" ref="BC23">IFERROR(SUMPRODUCT([1]DB!BR$5:BR$3000,[1]DB!GH$5:GH$3000,--([1]DB!$W$5:$W$3000="Trading"),--([1]DB!$E$5:$E$3000=$D23),--([1]DB!$N$5:$N$3000=$C23))/BC6,0)</f>
        <v>0</v>
      </c>
      <c r="BD23" s="57" cm="1">
        <f t="array" ref="BD23">IFERROR(SUMPRODUCT([1]DB!BS$5:BS$3000,[1]DB!GI$5:GI$3000,--([1]DB!$W$5:$W$3000="Trading"),--([1]DB!$E$5:$E$3000=$D23),--([1]DB!$N$5:$N$3000=$C23))/BD6,0)</f>
        <v>0</v>
      </c>
      <c r="BE23" s="88" cm="1">
        <f t="array" ref="BE23">IFERROR(SUMPRODUCT([1]DB!BT$5:BT$3000,[1]DB!GJ$5:GJ$3000,--([1]DB!$W$5:$W$3000="Trading"),--([1]DB!$E$5:$E$3000=$D23),--([1]DB!$N$5:$N$3000=$C23))/BE6,0)</f>
        <v>0</v>
      </c>
      <c r="BF23" s="7" cm="1">
        <f t="array" ref="BF23">IFERROR(SUMPRODUCT([1]DB!BU$5:BU$3000,[1]DB!GK$5:GK$3000,--([1]DB!$W$5:$W$3000="Trading"),--([1]DB!$E$5:$E$3000=$D23),--([1]DB!$N$5:$N$3000=$C23))/BF6,0)</f>
        <v>0</v>
      </c>
      <c r="BG23" s="7" cm="1">
        <f t="array" ref="BG23">IFERROR(SUMPRODUCT([1]DB!BV$5:BV$3000,[1]DB!GL$5:GL$3000,--([1]DB!$W$5:$W$3000="Trading"),--([1]DB!$E$5:$E$3000=$D23),--([1]DB!$N$5:$N$3000=$C23))/BG6,0)</f>
        <v>0</v>
      </c>
      <c r="BH23" s="7" cm="1">
        <f t="array" ref="BH23">IFERROR(SUMPRODUCT([1]DB!BW$5:BW$3000,[1]DB!GM$5:GM$3000,--([1]DB!$W$5:$W$3000="Trading"),--([1]DB!$E$5:$E$3000=$D23),--([1]DB!$N$5:$N$3000=$C23))/BH6,0)</f>
        <v>0</v>
      </c>
      <c r="BI23" s="7" cm="1">
        <f t="array" ref="BI23">IFERROR(SUMPRODUCT([1]DB!BX$5:BX$3000,[1]DB!GN$5:GN$3000,--([1]DB!$W$5:$W$3000="Trading"),--([1]DB!$E$5:$E$3000=$D23),--([1]DB!$N$5:$N$3000=$C23))/BI6,0)</f>
        <v>0</v>
      </c>
      <c r="BJ23" s="7" cm="1">
        <f t="array" ref="BJ23">IFERROR(SUMPRODUCT([1]DB!BY$5:BY$3000,[1]DB!GO$5:GO$3000,--([1]DB!$W$5:$W$3000="Trading"),--([1]DB!$E$5:$E$3000=$D23),--([1]DB!$N$5:$N$3000=$C23))/BJ6,0)</f>
        <v>0</v>
      </c>
      <c r="BK23" s="7" cm="1">
        <f t="array" ref="BK23">IFERROR(SUMPRODUCT([1]DB!BZ$5:BZ$3000,[1]DB!GP$5:GP$3000,--([1]DB!$W$5:$W$3000="Trading"),--([1]DB!$E$5:$E$3000=$D23),--([1]DB!$N$5:$N$3000=$C23))/BK6,0)</f>
        <v>0</v>
      </c>
      <c r="BL23" s="7" cm="1">
        <f t="array" ref="BL23">IFERROR(SUMPRODUCT([1]DB!CA$5:CA$3000,[1]DB!GQ$5:GQ$3000,--([1]DB!$W$5:$W$3000="Trading"),--([1]DB!$E$5:$E$3000=$D23),--([1]DB!$N$5:$N$3000=$C23))/BL6,0)</f>
        <v>0</v>
      </c>
      <c r="BM23" s="7" cm="1">
        <f t="array" ref="BM23">IFERROR(SUMPRODUCT([1]DB!CB$5:CB$3000,[1]DB!GR$5:GR$3000,--([1]DB!$W$5:$W$3000="Trading"),--([1]DB!$E$5:$E$3000=$D23),--([1]DB!$N$5:$N$3000=$C23))/BM6,0)</f>
        <v>0</v>
      </c>
      <c r="BN23" s="7" cm="1">
        <f t="array" ref="BN23">IFERROR(SUMPRODUCT([1]DB!CC$5:CC$3000,[1]DB!GS$5:GS$3000,--([1]DB!$W$5:$W$3000="Trading"),--([1]DB!$E$5:$E$3000=$D23),--([1]DB!$N$5:$N$3000=$C23))/BN6,0)</f>
        <v>0</v>
      </c>
      <c r="BO23" s="7" cm="1">
        <f t="array" ref="BO23">IFERROR(SUMPRODUCT([1]DB!CD$5:CD$3000,[1]DB!GT$5:GT$3000,--([1]DB!$W$5:$W$3000="Trading"),--([1]DB!$E$5:$E$3000=$D23),--([1]DB!$N$5:$N$3000=$C23))/BO6,0)</f>
        <v>0</v>
      </c>
      <c r="BP23" s="32" cm="1">
        <f t="array" ref="BP23">IFERROR(SUMPRODUCT([1]DB!CE$5:CE$3000,[1]DB!GU$5:GU$3000,--([1]DB!$W$5:$W$3000="Trading"),--([1]DB!$E$5:$E$3000=$D23),--([1]DB!$N$5:$N$3000=$C23))/BP6,0)</f>
        <v>0</v>
      </c>
    </row>
    <row r="24" spans="1:68" hidden="1" outlineLevel="1" x14ac:dyDescent="0.25">
      <c r="A24" s="12"/>
      <c r="B24" s="13" t="s">
        <v>19</v>
      </c>
      <c r="C24" s="110" t="s">
        <v>49</v>
      </c>
      <c r="D24" s="110" t="s">
        <v>57</v>
      </c>
      <c r="E24" s="25" cm="1">
        <f t="array" ref="E24">IFERROR(SUMPRODUCT([1]DB!X$5:X$3000,[1]DB!EN$5:EN$3000,--([1]DB!$W$5:$W$3000="Trading"),--([1]DB!$E$5:$E$3000=$D24),--([1]DB!$N$5:$N$3000=$C24))/E7,0)</f>
        <v>0</v>
      </c>
      <c r="F24" s="25" cm="1">
        <f t="array" ref="F24">IFERROR(SUMPRODUCT([1]DB!Y$5:Y$3000,[1]DB!EO$5:EO$3000,--([1]DB!$W$5:$W$3000="Trading"),--([1]DB!$E$5:$E$3000=$D24),--([1]DB!$N$5:$N$3000=$C24))/F7,0)</f>
        <v>0</v>
      </c>
      <c r="G24" s="25" cm="1">
        <f t="array" ref="G24">IFERROR(SUMPRODUCT([1]DB!Z$5:Z$3000,[1]DB!EP$5:EP$3000,--([1]DB!$W$5:$W$3000="Trading"),--([1]DB!$E$5:$E$3000=$D24),--([1]DB!$N$5:$N$3000=$C24))/G7,0)</f>
        <v>0</v>
      </c>
      <c r="H24" s="25" cm="1">
        <f t="array" ref="H24">IFERROR(SUMPRODUCT([1]DB!AA$5:AA$3000,[1]DB!EQ$5:EQ$3000,--([1]DB!$W$5:$W$3000="Trading"),--([1]DB!$E$5:$E$3000=$D24),--([1]DB!$N$5:$N$3000=$C24))/H7,0)</f>
        <v>0</v>
      </c>
      <c r="I24" s="25" cm="1">
        <f t="array" ref="I24">IFERROR(SUMPRODUCT([1]DB!AB$5:AB$3000,[1]DB!ER$5:ER$3000,--([1]DB!$W$5:$W$3000="Trading"),--([1]DB!$E$5:$E$3000=$D24),--([1]DB!$N$5:$N$3000=$C24))/I7,0)</f>
        <v>0</v>
      </c>
      <c r="J24" s="25" cm="1">
        <f t="array" ref="J24">IFERROR(SUMPRODUCT([1]DB!AC$5:AC$3000,[1]DB!ES$5:ES$3000,--([1]DB!$W$5:$W$3000="Trading"),--([1]DB!$E$5:$E$3000=$D24),--([1]DB!$N$5:$N$3000=$C24))/J7,0)</f>
        <v>0</v>
      </c>
      <c r="K24" s="25" cm="1">
        <f t="array" ref="K24">IFERROR(SUMPRODUCT([1]DB!AD$5:AD$3000,[1]DB!ET$5:ET$3000,--([1]DB!$W$5:$W$3000="Trading"),--([1]DB!$E$5:$E$3000=$D24),--([1]DB!$N$5:$N$3000=$C24))/K7,0)</f>
        <v>0</v>
      </c>
      <c r="L24" s="25" cm="1">
        <f t="array" ref="L24">IFERROR(SUMPRODUCT([1]DB!AE$5:AE$3000,[1]DB!EU$5:EU$3000,--([1]DB!$W$5:$W$3000="Trading"),--([1]DB!$E$5:$E$3000=$D24),--([1]DB!$N$5:$N$3000=$C24))/L7,0)</f>
        <v>0</v>
      </c>
      <c r="M24" s="25" cm="1">
        <f t="array" ref="M24">IFERROR(SUMPRODUCT([1]DB!AF$5:AF$3000,[1]DB!EV$5:EV$3000,--([1]DB!$W$5:$W$3000="Trading"),--([1]DB!$E$5:$E$3000=$D24),--([1]DB!$N$5:$N$3000=$C24))/M7,0)</f>
        <v>0</v>
      </c>
      <c r="N24" s="25" cm="1">
        <f t="array" ref="N24">IFERROR(SUMPRODUCT([1]DB!AG$5:AG$3000,[1]DB!EW$5:EW$3000,--([1]DB!$W$5:$W$3000="Trading"),--([1]DB!$E$5:$E$3000=$D24),--([1]DB!$N$5:$N$3000=$C24))/N7,0)</f>
        <v>0</v>
      </c>
      <c r="O24" s="25" cm="1">
        <f t="array" ref="O24">IFERROR(SUMPRODUCT([1]DB!AH$5:AH$3000,[1]DB!EX$5:EX$3000,--([1]DB!$W$5:$W$3000="Trading"),--([1]DB!$E$5:$E$3000=$D24),--([1]DB!$N$5:$N$3000=$C24))/O7,0)</f>
        <v>0</v>
      </c>
      <c r="P24" s="55" cm="1">
        <f t="array" ref="P24">IFERROR(SUMPRODUCT([1]DB!AI$5:AI$3000,[1]DB!EY$5:EY$3000,--([1]DB!$W$5:$W$3000="Trading"),--([1]DB!$E$5:$E$3000=$D24),--([1]DB!$N$5:$N$3000=$C24))/P7,0)</f>
        <v>0</v>
      </c>
      <c r="Q24" s="76">
        <f t="shared" ref="Q24:Q29" si="22">IFERROR(SUMPRODUCT(U24:AF24,U7:AF7)/SUM(U7:AF7),0)</f>
        <v>0</v>
      </c>
      <c r="R24" s="76">
        <f t="shared" si="19"/>
        <v>0</v>
      </c>
      <c r="S24" s="76">
        <f t="shared" si="20"/>
        <v>0</v>
      </c>
      <c r="T24" s="56">
        <f t="shared" si="21"/>
        <v>0</v>
      </c>
      <c r="U24" s="25" cm="1">
        <f t="array" ref="U24">IFERROR(SUMPRODUCT([1]DB!AJ$5:AJ$3000,[1]DB!EZ$5:EZ$3000,--([1]DB!$W$5:$W$3000="Trading"),--([1]DB!$E$5:$E$3000=$D24),--([1]DB!$N$5:$N$3000=$C24))/U7,0)</f>
        <v>0</v>
      </c>
      <c r="V24" s="25" cm="1">
        <f t="array" ref="V24">IFERROR(SUMPRODUCT([1]DB!AK$5:AK$3000,[1]DB!FA$5:FA$3000,--([1]DB!$W$5:$W$3000="Trading"),--([1]DB!$E$5:$E$3000=$D24),--([1]DB!$N$5:$N$3000=$C24))/V7,0)</f>
        <v>0</v>
      </c>
      <c r="W24" s="25" cm="1">
        <f t="array" ref="W24">IFERROR(SUMPRODUCT([1]DB!AL$5:AL$3000,[1]DB!FB$5:FB$3000,--([1]DB!$W$5:$W$3000="Trading"),--([1]DB!$E$5:$E$3000=$D24),--([1]DB!$N$5:$N$3000=$C24))/W7,0)</f>
        <v>0</v>
      </c>
      <c r="X24" s="25" cm="1">
        <f t="array" ref="X24">IFERROR(SUMPRODUCT([1]DB!AM$5:AM$3000,[1]DB!FC$5:FC$3000,--([1]DB!$W$5:$W$3000="Trading"),--([1]DB!$E$5:$E$3000=$D24),--([1]DB!$N$5:$N$3000=$C24))/X7,0)</f>
        <v>0</v>
      </c>
      <c r="Y24" s="25" cm="1">
        <f t="array" ref="Y24">IFERROR(SUMPRODUCT([1]DB!AN$5:AN$3000,[1]DB!FD$5:FD$3000,--([1]DB!$W$5:$W$3000="Trading"),--([1]DB!$E$5:$E$3000=$D24),--([1]DB!$N$5:$N$3000=$C24))/Y7,0)</f>
        <v>0</v>
      </c>
      <c r="Z24" s="25" cm="1">
        <f t="array" ref="Z24">IFERROR(SUMPRODUCT([1]DB!AO$5:AO$3000,[1]DB!FE$5:FE$3000,--([1]DB!$W$5:$W$3000="Trading"),--([1]DB!$E$5:$E$3000=$D24),--([1]DB!$N$5:$N$3000=$C24))/Z7,0)</f>
        <v>0</v>
      </c>
      <c r="AA24" s="25" cm="1">
        <f t="array" ref="AA24">IFERROR(SUMPRODUCT([1]DB!AP$5:AP$3000,[1]DB!FF$5:FF$3000,--([1]DB!$W$5:$W$3000="Trading"),--([1]DB!$E$5:$E$3000=$D24),--([1]DB!$N$5:$N$3000=$C24))/AA7,0)</f>
        <v>0</v>
      </c>
      <c r="AB24" s="25" cm="1">
        <f t="array" ref="AB24">IFERROR(SUMPRODUCT([1]DB!AQ$5:AQ$3000,[1]DB!FG$5:FG$3000,--([1]DB!$W$5:$W$3000="Trading"),--([1]DB!$E$5:$E$3000=$D24),--([1]DB!$N$5:$N$3000=$C24))/AB7,0)</f>
        <v>0</v>
      </c>
      <c r="AC24" s="25" cm="1">
        <f t="array" ref="AC24">IFERROR(SUMPRODUCT([1]DB!AR$5:AR$3000,[1]DB!FH$5:FH$3000,--([1]DB!$W$5:$W$3000="Trading"),--([1]DB!$E$5:$E$3000=$D24),--([1]DB!$N$5:$N$3000=$C24))/AC7,0)</f>
        <v>0</v>
      </c>
      <c r="AD24" s="25" cm="1">
        <f t="array" ref="AD24">IFERROR(SUMPRODUCT([1]DB!AS$5:AS$3000,[1]DB!FI$5:FI$3000,--([1]DB!$W$5:$W$3000="Trading"),--([1]DB!$E$5:$E$3000=$D24),--([1]DB!$N$5:$N$3000=$C24))/AD7,0)</f>
        <v>0</v>
      </c>
      <c r="AE24" s="25" cm="1">
        <f t="array" ref="AE24">IFERROR(SUMPRODUCT([1]DB!AT$5:AT$3000,[1]DB!FJ$5:FJ$3000,--([1]DB!$W$5:$W$3000="Trading"),--([1]DB!$E$5:$E$3000=$D24),--([1]DB!$N$5:$N$3000=$C24))/AE7,0)</f>
        <v>0</v>
      </c>
      <c r="AF24" s="55" cm="1">
        <f t="array" ref="AF24">IFERROR(SUMPRODUCT([1]DB!AU$5:AU$3000,[1]DB!FK$5:FK$3000,--([1]DB!$W$5:$W$3000="Trading"),--([1]DB!$E$5:$E$3000=$D24),--([1]DB!$N$5:$N$3000=$C24))/AF7,0)</f>
        <v>0</v>
      </c>
      <c r="AG24" s="87" cm="1">
        <f t="array" ref="AG24">IFERROR(SUMPRODUCT([1]DB!AV$5:AV$3000,[1]DB!FL$5:FL$3000,--([1]DB!$W$5:$W$3000="Trading"),--([1]DB!$E$5:$E$3000=$D24),--([1]DB!$N$5:$N$3000=$C24))/AG7,0)</f>
        <v>0</v>
      </c>
      <c r="AH24" s="25" cm="1">
        <f t="array" ref="AH24">IFERROR(SUMPRODUCT([1]DB!AW$5:AW$3000,[1]DB!FM$5:FM$3000,--([1]DB!$W$5:$W$3000="Trading"),--([1]DB!$E$5:$E$3000=$D24),--([1]DB!$N$5:$N$3000=$C24))/AH7,0)</f>
        <v>0</v>
      </c>
      <c r="AI24" s="25" cm="1">
        <f t="array" ref="AI24">IFERROR(SUMPRODUCT([1]DB!AX$5:AX$3000,[1]DB!FN$5:FN$3000,--([1]DB!$W$5:$W$3000="Trading"),--([1]DB!$E$5:$E$3000=$D24),--([1]DB!$N$5:$N$3000=$C24))/AI7,0)</f>
        <v>0</v>
      </c>
      <c r="AJ24" s="25" cm="1">
        <f t="array" ref="AJ24">IFERROR(SUMPRODUCT([1]DB!AY$5:AY$3000,[1]DB!FO$5:FO$3000,--([1]DB!$W$5:$W$3000="Trading"),--([1]DB!$E$5:$E$3000=$D24),--([1]DB!$N$5:$N$3000=$C24))/AJ7,0)</f>
        <v>0</v>
      </c>
      <c r="AK24" s="25" cm="1">
        <f t="array" ref="AK24">IFERROR(SUMPRODUCT([1]DB!AZ$5:AZ$3000,[1]DB!FP$5:FP$3000,--([1]DB!$W$5:$W$3000="Trading"),--([1]DB!$E$5:$E$3000=$D24),--([1]DB!$N$5:$N$3000=$C24))/AK7,0)</f>
        <v>0</v>
      </c>
      <c r="AL24" s="25" cm="1">
        <f t="array" ref="AL24">IFERROR(SUMPRODUCT([1]DB!BA$5:BA$3000,[1]DB!FQ$5:FQ$3000,--([1]DB!$W$5:$W$3000="Trading"),--([1]DB!$E$5:$E$3000=$D24),--([1]DB!$N$5:$N$3000=$C24))/AL7,0)</f>
        <v>0</v>
      </c>
      <c r="AM24" s="25" cm="1">
        <f t="array" ref="AM24">IFERROR(SUMPRODUCT([1]DB!BB$5:BB$3000,[1]DB!FR$5:FR$3000,--([1]DB!$W$5:$W$3000="Trading"),--([1]DB!$E$5:$E$3000=$D24),--([1]DB!$N$5:$N$3000=$C24))/AM7,0)</f>
        <v>0</v>
      </c>
      <c r="AN24" s="25" cm="1">
        <f t="array" ref="AN24">IFERROR(SUMPRODUCT([1]DB!BC$5:BC$3000,[1]DB!FS$5:FS$3000,--([1]DB!$W$5:$W$3000="Trading"),--([1]DB!$E$5:$E$3000=$D24),--([1]DB!$N$5:$N$3000=$C24))/AN7,0)</f>
        <v>0</v>
      </c>
      <c r="AO24" s="25" cm="1">
        <f t="array" ref="AO24">IFERROR(SUMPRODUCT([1]DB!BD$5:BD$3000,[1]DB!FT$5:FT$3000,--([1]DB!$W$5:$W$3000="Trading"),--([1]DB!$E$5:$E$3000=$D24),--([1]DB!$N$5:$N$3000=$C24))/AO7,0)</f>
        <v>0</v>
      </c>
      <c r="AP24" s="25" cm="1">
        <f t="array" ref="AP24">IFERROR(SUMPRODUCT([1]DB!BE$5:BE$3000,[1]DB!FU$5:FU$3000,--([1]DB!$W$5:$W$3000="Trading"),--([1]DB!$E$5:$E$3000=$D24),--([1]DB!$N$5:$N$3000=$C24))/AP7,0)</f>
        <v>0</v>
      </c>
      <c r="AQ24" s="25" cm="1">
        <f t="array" ref="AQ24">IFERROR(SUMPRODUCT([1]DB!BF$5:BF$3000,[1]DB!FV$5:FV$3000,--([1]DB!$W$5:$W$3000="Trading"),--([1]DB!$E$5:$E$3000=$D24),--([1]DB!$N$5:$N$3000=$C24))/AQ7,0)</f>
        <v>0</v>
      </c>
      <c r="AR24" s="55" cm="1">
        <f t="array" ref="AR24">IFERROR(SUMPRODUCT([1]DB!BG$5:BG$3000,[1]DB!FW$5:FW$3000,--([1]DB!$W$5:$W$3000="Trading"),--([1]DB!$E$5:$E$3000=$D24),--([1]DB!$N$5:$N$3000=$C24))/AR7,0)</f>
        <v>0</v>
      </c>
      <c r="AS24" s="87" cm="1">
        <f t="array" ref="AS24">IFERROR(SUMPRODUCT([1]DB!BH$5:BH$3000,[1]DB!FX$5:FX$3000,--([1]DB!$W$5:$W$3000="Trading"),--([1]DB!$E$5:$E$3000=$D24),--([1]DB!$N$5:$N$3000=$C24))/AS7,0)</f>
        <v>0</v>
      </c>
      <c r="AT24" s="25" cm="1">
        <f t="array" ref="AT24">IFERROR(SUMPRODUCT([1]DB!BI$5:BI$3000,[1]DB!FY$5:FY$3000,--([1]DB!$W$5:$W$3000="Trading"),--([1]DB!$E$5:$E$3000=$D24),--([1]DB!$N$5:$N$3000=$C24))/AT7,0)</f>
        <v>0</v>
      </c>
      <c r="AU24" s="25" cm="1">
        <f t="array" ref="AU24">IFERROR(SUMPRODUCT([1]DB!BJ$5:BJ$3000,[1]DB!FZ$5:FZ$3000,--([1]DB!$W$5:$W$3000="Trading"),--([1]DB!$E$5:$E$3000=$D24),--([1]DB!$N$5:$N$3000=$C24))/AU7,0)</f>
        <v>0</v>
      </c>
      <c r="AV24" s="25" cm="1">
        <f t="array" ref="AV24">IFERROR(SUMPRODUCT([1]DB!BK$5:BK$3000,[1]DB!GA$5:GA$3000,--([1]DB!$W$5:$W$3000="Trading"),--([1]DB!$E$5:$E$3000=$D24),--([1]DB!$N$5:$N$3000=$C24))/AV7,0)</f>
        <v>0</v>
      </c>
      <c r="AW24" s="25" cm="1">
        <f t="array" ref="AW24">IFERROR(SUMPRODUCT([1]DB!BL$5:BL$3000,[1]DB!GB$5:GB$3000,--([1]DB!$W$5:$W$3000="Trading"),--([1]DB!$E$5:$E$3000=$D24),--([1]DB!$N$5:$N$3000=$C24))/AW7,0)</f>
        <v>0</v>
      </c>
      <c r="AX24" s="25" cm="1">
        <f t="array" ref="AX24">IFERROR(SUMPRODUCT([1]DB!BM$5:BM$3000,[1]DB!GC$5:GC$3000,--([1]DB!$W$5:$W$3000="Trading"),--([1]DB!$E$5:$E$3000=$D24),--([1]DB!$N$5:$N$3000=$C24))/AX7,0)</f>
        <v>0</v>
      </c>
      <c r="AY24" s="25" cm="1">
        <f t="array" ref="AY24">IFERROR(SUMPRODUCT([1]DB!BN$5:BN$3000,[1]DB!GD$5:GD$3000,--([1]DB!$W$5:$W$3000="Trading"),--([1]DB!$E$5:$E$3000=$D24),--([1]DB!$N$5:$N$3000=$C24))/AY7,0)</f>
        <v>0</v>
      </c>
      <c r="AZ24" s="25" cm="1">
        <f t="array" ref="AZ24">IFERROR(SUMPRODUCT([1]DB!BO$5:BO$3000,[1]DB!GE$5:GE$3000,--([1]DB!$W$5:$W$3000="Trading"),--([1]DB!$E$5:$E$3000=$D24),--([1]DB!$N$5:$N$3000=$C24))/AZ7,0)</f>
        <v>0</v>
      </c>
      <c r="BA24" s="25" cm="1">
        <f t="array" ref="BA24">IFERROR(SUMPRODUCT([1]DB!BP$5:BP$3000,[1]DB!GF$5:GF$3000,--([1]DB!$W$5:$W$3000="Trading"),--([1]DB!$E$5:$E$3000=$D24),--([1]DB!$N$5:$N$3000=$C24))/BA7,0)</f>
        <v>0</v>
      </c>
      <c r="BB24" s="25" cm="1">
        <f t="array" ref="BB24">IFERROR(SUMPRODUCT([1]DB!BQ$5:BQ$3000,[1]DB!GG$5:GG$3000,--([1]DB!$W$5:$W$3000="Trading"),--([1]DB!$E$5:$E$3000=$D24),--([1]DB!$N$5:$N$3000=$C24))/BB7,0)</f>
        <v>0</v>
      </c>
      <c r="BC24" s="25" cm="1">
        <f t="array" ref="BC24">IFERROR(SUMPRODUCT([1]DB!BR$5:BR$3000,[1]DB!GH$5:GH$3000,--([1]DB!$W$5:$W$3000="Trading"),--([1]DB!$E$5:$E$3000=$D24),--([1]DB!$N$5:$N$3000=$C24))/BC7,0)</f>
        <v>0</v>
      </c>
      <c r="BD24" s="55" cm="1">
        <f t="array" ref="BD24">IFERROR(SUMPRODUCT([1]DB!BS$5:BS$3000,[1]DB!GI$5:GI$3000,--([1]DB!$W$5:$W$3000="Trading"),--([1]DB!$E$5:$E$3000=$D24),--([1]DB!$N$5:$N$3000=$C24))/BD7,0)</f>
        <v>0</v>
      </c>
      <c r="BE24" s="87" cm="1">
        <f t="array" ref="BE24">IFERROR(SUMPRODUCT([1]DB!BT$5:BT$3000,[1]DB!GJ$5:GJ$3000,--([1]DB!$W$5:$W$3000="Trading"),--([1]DB!$E$5:$E$3000=$D24),--([1]DB!$N$5:$N$3000=$C24))/BE7,0)</f>
        <v>0</v>
      </c>
      <c r="BF24" s="25" cm="1">
        <f t="array" ref="BF24">IFERROR(SUMPRODUCT([1]DB!BU$5:BU$3000,[1]DB!GK$5:GK$3000,--([1]DB!$W$5:$W$3000="Trading"),--([1]DB!$E$5:$E$3000=$D24),--([1]DB!$N$5:$N$3000=$C24))/BF7,0)</f>
        <v>0</v>
      </c>
      <c r="BG24" s="25" cm="1">
        <f t="array" ref="BG24">IFERROR(SUMPRODUCT([1]DB!BV$5:BV$3000,[1]DB!GL$5:GL$3000,--([1]DB!$W$5:$W$3000="Trading"),--([1]DB!$E$5:$E$3000=$D24),--([1]DB!$N$5:$N$3000=$C24))/BG7,0)</f>
        <v>0</v>
      </c>
      <c r="BH24" s="25" cm="1">
        <f t="array" ref="BH24">IFERROR(SUMPRODUCT([1]DB!BW$5:BW$3000,[1]DB!GM$5:GM$3000,--([1]DB!$W$5:$W$3000="Trading"),--([1]DB!$E$5:$E$3000=$D24),--([1]DB!$N$5:$N$3000=$C24))/BH7,0)</f>
        <v>0</v>
      </c>
      <c r="BI24" s="25" cm="1">
        <f t="array" ref="BI24">IFERROR(SUMPRODUCT([1]DB!BX$5:BX$3000,[1]DB!GN$5:GN$3000,--([1]DB!$W$5:$W$3000="Trading"),--([1]DB!$E$5:$E$3000=$D24),--([1]DB!$N$5:$N$3000=$C24))/BI7,0)</f>
        <v>0</v>
      </c>
      <c r="BJ24" s="25" cm="1">
        <f t="array" ref="BJ24">IFERROR(SUMPRODUCT([1]DB!BY$5:BY$3000,[1]DB!GO$5:GO$3000,--([1]DB!$W$5:$W$3000="Trading"),--([1]DB!$E$5:$E$3000=$D24),--([1]DB!$N$5:$N$3000=$C24))/BJ7,0)</f>
        <v>0</v>
      </c>
      <c r="BK24" s="25" cm="1">
        <f t="array" ref="BK24">IFERROR(SUMPRODUCT([1]DB!BZ$5:BZ$3000,[1]DB!GP$5:GP$3000,--([1]DB!$W$5:$W$3000="Trading"),--([1]DB!$E$5:$E$3000=$D24),--([1]DB!$N$5:$N$3000=$C24))/BK7,0)</f>
        <v>0</v>
      </c>
      <c r="BL24" s="25" cm="1">
        <f t="array" ref="BL24">IFERROR(SUMPRODUCT([1]DB!CA$5:CA$3000,[1]DB!GQ$5:GQ$3000,--([1]DB!$W$5:$W$3000="Trading"),--([1]DB!$E$5:$E$3000=$D24),--([1]DB!$N$5:$N$3000=$C24))/BL7,0)</f>
        <v>0</v>
      </c>
      <c r="BM24" s="25" cm="1">
        <f t="array" ref="BM24">IFERROR(SUMPRODUCT([1]DB!CB$5:CB$3000,[1]DB!GR$5:GR$3000,--([1]DB!$W$5:$W$3000="Trading"),--([1]DB!$E$5:$E$3000=$D24),--([1]DB!$N$5:$N$3000=$C24))/BM7,0)</f>
        <v>0</v>
      </c>
      <c r="BN24" s="25" cm="1">
        <f t="array" ref="BN24">IFERROR(SUMPRODUCT([1]DB!CC$5:CC$3000,[1]DB!GS$5:GS$3000,--([1]DB!$W$5:$W$3000="Trading"),--([1]DB!$E$5:$E$3000=$D24),--([1]DB!$N$5:$N$3000=$C24))/BN7,0)</f>
        <v>0</v>
      </c>
      <c r="BO24" s="25" cm="1">
        <f t="array" ref="BO24">IFERROR(SUMPRODUCT([1]DB!CD$5:CD$3000,[1]DB!GT$5:GT$3000,--([1]DB!$W$5:$W$3000="Trading"),--([1]DB!$E$5:$E$3000=$D24),--([1]DB!$N$5:$N$3000=$C24))/BO7,0)</f>
        <v>0</v>
      </c>
      <c r="BP24" s="31" cm="1">
        <f t="array" ref="BP24">IFERROR(SUMPRODUCT([1]DB!CE$5:CE$3000,[1]DB!GU$5:GU$3000,--([1]DB!$W$5:$W$3000="Trading"),--([1]DB!$E$5:$E$3000=$D24),--([1]DB!$N$5:$N$3000=$C24))/BP7,0)</f>
        <v>0</v>
      </c>
    </row>
    <row r="25" spans="1:68" hidden="1" outlineLevel="1" x14ac:dyDescent="0.25">
      <c r="A25" s="12"/>
      <c r="B25" s="14" t="s">
        <v>20</v>
      </c>
      <c r="C25" s="109" t="s">
        <v>49</v>
      </c>
      <c r="D25" s="109" t="s">
        <v>58</v>
      </c>
      <c r="E25" s="7" cm="1">
        <f t="array" ref="E25">IFERROR(SUMPRODUCT([1]DB!X$5:X$3000,[1]DB!EN$5:EN$3000,--([1]DB!$W$5:$W$3000="Trading"),--([1]DB!$E$5:$E$3000=$D25),--([1]DB!$N$5:$N$3000=$C25))/E8,0)</f>
        <v>0</v>
      </c>
      <c r="F25" s="7" cm="1">
        <f t="array" ref="F25">IFERROR(SUMPRODUCT([1]DB!Y$5:Y$3000,[1]DB!EO$5:EO$3000,--([1]DB!$W$5:$W$3000="Trading"),--([1]DB!$E$5:$E$3000=$D25),--([1]DB!$N$5:$N$3000=$C25))/F8,0)</f>
        <v>0</v>
      </c>
      <c r="G25" s="7" cm="1">
        <f t="array" ref="G25">IFERROR(SUMPRODUCT([1]DB!Z$5:Z$3000,[1]DB!EP$5:EP$3000,--([1]DB!$W$5:$W$3000="Trading"),--([1]DB!$E$5:$E$3000=$D25),--([1]DB!$N$5:$N$3000=$C25))/G8,0)</f>
        <v>0</v>
      </c>
      <c r="H25" s="7" cm="1">
        <f t="array" ref="H25">IFERROR(SUMPRODUCT([1]DB!AA$5:AA$3000,[1]DB!EQ$5:EQ$3000,--([1]DB!$W$5:$W$3000="Trading"),--([1]DB!$E$5:$E$3000=$D25),--([1]DB!$N$5:$N$3000=$C25))/H8,0)</f>
        <v>0</v>
      </c>
      <c r="I25" s="7" cm="1">
        <f t="array" ref="I25">IFERROR(SUMPRODUCT([1]DB!AB$5:AB$3000,[1]DB!ER$5:ER$3000,--([1]DB!$W$5:$W$3000="Trading"),--([1]DB!$E$5:$E$3000=$D25),--([1]DB!$N$5:$N$3000=$C25))/I8,0)</f>
        <v>0</v>
      </c>
      <c r="J25" s="7" cm="1">
        <f t="array" ref="J25">IFERROR(SUMPRODUCT([1]DB!AC$5:AC$3000,[1]DB!ES$5:ES$3000,--([1]DB!$W$5:$W$3000="Trading"),--([1]DB!$E$5:$E$3000=$D25),--([1]DB!$N$5:$N$3000=$C25))/J8,0)</f>
        <v>0</v>
      </c>
      <c r="K25" s="7" cm="1">
        <f t="array" ref="K25">IFERROR(SUMPRODUCT([1]DB!AD$5:AD$3000,[1]DB!ET$5:ET$3000,--([1]DB!$W$5:$W$3000="Trading"),--([1]DB!$E$5:$E$3000=$D25),--([1]DB!$N$5:$N$3000=$C25))/K8,0)</f>
        <v>0</v>
      </c>
      <c r="L25" s="7" cm="1">
        <f t="array" ref="L25">IFERROR(SUMPRODUCT([1]DB!AE$5:AE$3000,[1]DB!EU$5:EU$3000,--([1]DB!$W$5:$W$3000="Trading"),--([1]DB!$E$5:$E$3000=$D25),--([1]DB!$N$5:$N$3000=$C25))/L8,0)</f>
        <v>0</v>
      </c>
      <c r="M25" s="7" cm="1">
        <f t="array" ref="M25">IFERROR(SUMPRODUCT([1]DB!AF$5:AF$3000,[1]DB!EV$5:EV$3000,--([1]DB!$W$5:$W$3000="Trading"),--([1]DB!$E$5:$E$3000=$D25),--([1]DB!$N$5:$N$3000=$C25))/M8,0)</f>
        <v>0</v>
      </c>
      <c r="N25" s="7" cm="1">
        <f t="array" ref="N25">IFERROR(SUMPRODUCT([1]DB!AG$5:AG$3000,[1]DB!EW$5:EW$3000,--([1]DB!$W$5:$W$3000="Trading"),--([1]DB!$E$5:$E$3000=$D25),--([1]DB!$N$5:$N$3000=$C25))/N8,0)</f>
        <v>0</v>
      </c>
      <c r="O25" s="7" cm="1">
        <f t="array" ref="O25">IFERROR(SUMPRODUCT([1]DB!AH$5:AH$3000,[1]DB!EX$5:EX$3000,--([1]DB!$W$5:$W$3000="Trading"),--([1]DB!$E$5:$E$3000=$D25),--([1]DB!$N$5:$N$3000=$C25))/O8,0)</f>
        <v>0</v>
      </c>
      <c r="P25" s="57" cm="1">
        <f t="array" ref="P25">IFERROR(SUMPRODUCT([1]DB!AI$5:AI$3000,[1]DB!EY$5:EY$3000,--([1]DB!$W$5:$W$3000="Trading"),--([1]DB!$E$5:$E$3000=$D25),--([1]DB!$N$5:$N$3000=$C25))/P8,0)</f>
        <v>0</v>
      </c>
      <c r="Q25" s="75">
        <f t="shared" si="22"/>
        <v>0</v>
      </c>
      <c r="R25" s="75">
        <f t="shared" si="19"/>
        <v>0</v>
      </c>
      <c r="S25" s="75">
        <f t="shared" si="20"/>
        <v>0</v>
      </c>
      <c r="T25" s="54">
        <f t="shared" si="21"/>
        <v>0</v>
      </c>
      <c r="U25" s="7" cm="1">
        <f t="array" ref="U25">IFERROR(SUMPRODUCT([1]DB!AJ$5:AJ$3000,[1]DB!EZ$5:EZ$3000,--([1]DB!$W$5:$W$3000="Trading"),--([1]DB!$E$5:$E$3000=$D25),--([1]DB!$N$5:$N$3000=$C25))/U8,0)</f>
        <v>0</v>
      </c>
      <c r="V25" s="7" cm="1">
        <f t="array" ref="V25">IFERROR(SUMPRODUCT([1]DB!AK$5:AK$3000,[1]DB!FA$5:FA$3000,--([1]DB!$W$5:$W$3000="Trading"),--([1]DB!$E$5:$E$3000=$D25),--([1]DB!$N$5:$N$3000=$C25))/V8,0)</f>
        <v>0</v>
      </c>
      <c r="W25" s="7" cm="1">
        <f t="array" ref="W25">IFERROR(SUMPRODUCT([1]DB!AL$5:AL$3000,[1]DB!FB$5:FB$3000,--([1]DB!$W$5:$W$3000="Trading"),--([1]DB!$E$5:$E$3000=$D25),--([1]DB!$N$5:$N$3000=$C25))/W8,0)</f>
        <v>0</v>
      </c>
      <c r="X25" s="7" cm="1">
        <f t="array" ref="X25">IFERROR(SUMPRODUCT([1]DB!AM$5:AM$3000,[1]DB!FC$5:FC$3000,--([1]DB!$W$5:$W$3000="Trading"),--([1]DB!$E$5:$E$3000=$D25),--([1]DB!$N$5:$N$3000=$C25))/X8,0)</f>
        <v>0</v>
      </c>
      <c r="Y25" s="7" cm="1">
        <f t="array" ref="Y25">IFERROR(SUMPRODUCT([1]DB!AN$5:AN$3000,[1]DB!FD$5:FD$3000,--([1]DB!$W$5:$W$3000="Trading"),--([1]DB!$E$5:$E$3000=$D25),--([1]DB!$N$5:$N$3000=$C25))/Y8,0)</f>
        <v>0</v>
      </c>
      <c r="Z25" s="7" cm="1">
        <f t="array" ref="Z25">IFERROR(SUMPRODUCT([1]DB!AO$5:AO$3000,[1]DB!FE$5:FE$3000,--([1]DB!$W$5:$W$3000="Trading"),--([1]DB!$E$5:$E$3000=$D25),--([1]DB!$N$5:$N$3000=$C25))/Z8,0)</f>
        <v>0</v>
      </c>
      <c r="AA25" s="7" cm="1">
        <f t="array" ref="AA25">IFERROR(SUMPRODUCT([1]DB!AP$5:AP$3000,[1]DB!FF$5:FF$3000,--([1]DB!$W$5:$W$3000="Trading"),--([1]DB!$E$5:$E$3000=$D25),--([1]DB!$N$5:$N$3000=$C25))/AA8,0)</f>
        <v>0</v>
      </c>
      <c r="AB25" s="7" cm="1">
        <f t="array" ref="AB25">IFERROR(SUMPRODUCT([1]DB!AQ$5:AQ$3000,[1]DB!FG$5:FG$3000,--([1]DB!$W$5:$W$3000="Trading"),--([1]DB!$E$5:$E$3000=$D25),--([1]DB!$N$5:$N$3000=$C25))/AB8,0)</f>
        <v>0</v>
      </c>
      <c r="AC25" s="7" cm="1">
        <f t="array" ref="AC25">IFERROR(SUMPRODUCT([1]DB!AR$5:AR$3000,[1]DB!FH$5:FH$3000,--([1]DB!$W$5:$W$3000="Trading"),--([1]DB!$E$5:$E$3000=$D25),--([1]DB!$N$5:$N$3000=$C25))/AC8,0)</f>
        <v>0</v>
      </c>
      <c r="AD25" s="7" cm="1">
        <f t="array" ref="AD25">IFERROR(SUMPRODUCT([1]DB!AS$5:AS$3000,[1]DB!FI$5:FI$3000,--([1]DB!$W$5:$W$3000="Trading"),--([1]DB!$E$5:$E$3000=$D25),--([1]DB!$N$5:$N$3000=$C25))/AD8,0)</f>
        <v>0</v>
      </c>
      <c r="AE25" s="7" cm="1">
        <f t="array" ref="AE25">IFERROR(SUMPRODUCT([1]DB!AT$5:AT$3000,[1]DB!FJ$5:FJ$3000,--([1]DB!$W$5:$W$3000="Trading"),--([1]DB!$E$5:$E$3000=$D25),--([1]DB!$N$5:$N$3000=$C25))/AE8,0)</f>
        <v>0</v>
      </c>
      <c r="AF25" s="57" cm="1">
        <f t="array" ref="AF25">IFERROR(SUMPRODUCT([1]DB!AU$5:AU$3000,[1]DB!FK$5:FK$3000,--([1]DB!$W$5:$W$3000="Trading"),--([1]DB!$E$5:$E$3000=$D25),--([1]DB!$N$5:$N$3000=$C25))/AF8,0)</f>
        <v>0</v>
      </c>
      <c r="AG25" s="88" cm="1">
        <f t="array" ref="AG25">IFERROR(SUMPRODUCT([1]DB!AV$5:AV$3000,[1]DB!FL$5:FL$3000,--([1]DB!$W$5:$W$3000="Trading"),--([1]DB!$E$5:$E$3000=$D25),--([1]DB!$N$5:$N$3000=$C25))/AG8,0)</f>
        <v>0</v>
      </c>
      <c r="AH25" s="7" cm="1">
        <f t="array" ref="AH25">IFERROR(SUMPRODUCT([1]DB!AW$5:AW$3000,[1]DB!FM$5:FM$3000,--([1]DB!$W$5:$W$3000="Trading"),--([1]DB!$E$5:$E$3000=$D25),--([1]DB!$N$5:$N$3000=$C25))/AH8,0)</f>
        <v>0</v>
      </c>
      <c r="AI25" s="7" cm="1">
        <f t="array" ref="AI25">IFERROR(SUMPRODUCT([1]DB!AX$5:AX$3000,[1]DB!FN$5:FN$3000,--([1]DB!$W$5:$W$3000="Trading"),--([1]DB!$E$5:$E$3000=$D25),--([1]DB!$N$5:$N$3000=$C25))/AI8,0)</f>
        <v>0</v>
      </c>
      <c r="AJ25" s="7" cm="1">
        <f t="array" ref="AJ25">IFERROR(SUMPRODUCT([1]DB!AY$5:AY$3000,[1]DB!FO$5:FO$3000,--([1]DB!$W$5:$W$3000="Trading"),--([1]DB!$E$5:$E$3000=$D25),--([1]DB!$N$5:$N$3000=$C25))/AJ8,0)</f>
        <v>0</v>
      </c>
      <c r="AK25" s="7" cm="1">
        <f t="array" ref="AK25">IFERROR(SUMPRODUCT([1]DB!AZ$5:AZ$3000,[1]DB!FP$5:FP$3000,--([1]DB!$W$5:$W$3000="Trading"),--([1]DB!$E$5:$E$3000=$D25),--([1]DB!$N$5:$N$3000=$C25))/AK8,0)</f>
        <v>0</v>
      </c>
      <c r="AL25" s="7" cm="1">
        <f t="array" ref="AL25">IFERROR(SUMPRODUCT([1]DB!BA$5:BA$3000,[1]DB!FQ$5:FQ$3000,--([1]DB!$W$5:$W$3000="Trading"),--([1]DB!$E$5:$E$3000=$D25),--([1]DB!$N$5:$N$3000=$C25))/AL8,0)</f>
        <v>0</v>
      </c>
      <c r="AM25" s="7" cm="1">
        <f t="array" ref="AM25">IFERROR(SUMPRODUCT([1]DB!BB$5:BB$3000,[1]DB!FR$5:FR$3000,--([1]DB!$W$5:$W$3000="Trading"),--([1]DB!$E$5:$E$3000=$D25),--([1]DB!$N$5:$N$3000=$C25))/AM8,0)</f>
        <v>0</v>
      </c>
      <c r="AN25" s="7" cm="1">
        <f t="array" ref="AN25">IFERROR(SUMPRODUCT([1]DB!BC$5:BC$3000,[1]DB!FS$5:FS$3000,--([1]DB!$W$5:$W$3000="Trading"),--([1]DB!$E$5:$E$3000=$D25),--([1]DB!$N$5:$N$3000=$C25))/AN8,0)</f>
        <v>0</v>
      </c>
      <c r="AO25" s="7" cm="1">
        <f t="array" ref="AO25">IFERROR(SUMPRODUCT([1]DB!BD$5:BD$3000,[1]DB!FT$5:FT$3000,--([1]DB!$W$5:$W$3000="Trading"),--([1]DB!$E$5:$E$3000=$D25),--([1]DB!$N$5:$N$3000=$C25))/AO8,0)</f>
        <v>0</v>
      </c>
      <c r="AP25" s="7" cm="1">
        <f t="array" ref="AP25">IFERROR(SUMPRODUCT([1]DB!BE$5:BE$3000,[1]DB!FU$5:FU$3000,--([1]DB!$W$5:$W$3000="Trading"),--([1]DB!$E$5:$E$3000=$D25),--([1]DB!$N$5:$N$3000=$C25))/AP8,0)</f>
        <v>0</v>
      </c>
      <c r="AQ25" s="7" cm="1">
        <f t="array" ref="AQ25">IFERROR(SUMPRODUCT([1]DB!BF$5:BF$3000,[1]DB!FV$5:FV$3000,--([1]DB!$W$5:$W$3000="Trading"),--([1]DB!$E$5:$E$3000=$D25),--([1]DB!$N$5:$N$3000=$C25))/AQ8,0)</f>
        <v>0</v>
      </c>
      <c r="AR25" s="57" cm="1">
        <f t="array" ref="AR25">IFERROR(SUMPRODUCT([1]DB!BG$5:BG$3000,[1]DB!FW$5:FW$3000,--([1]DB!$W$5:$W$3000="Trading"),--([1]DB!$E$5:$E$3000=$D25),--([1]DB!$N$5:$N$3000=$C25))/AR8,0)</f>
        <v>0</v>
      </c>
      <c r="AS25" s="88" cm="1">
        <f t="array" ref="AS25">IFERROR(SUMPRODUCT([1]DB!BH$5:BH$3000,[1]DB!FX$5:FX$3000,--([1]DB!$W$5:$W$3000="Trading"),--([1]DB!$E$5:$E$3000=$D25),--([1]DB!$N$5:$N$3000=$C25))/AS8,0)</f>
        <v>0</v>
      </c>
      <c r="AT25" s="7" cm="1">
        <f t="array" ref="AT25">IFERROR(SUMPRODUCT([1]DB!BI$5:BI$3000,[1]DB!FY$5:FY$3000,--([1]DB!$W$5:$W$3000="Trading"),--([1]DB!$E$5:$E$3000=$D25),--([1]DB!$N$5:$N$3000=$C25))/AT8,0)</f>
        <v>0</v>
      </c>
      <c r="AU25" s="7" cm="1">
        <f t="array" ref="AU25">IFERROR(SUMPRODUCT([1]DB!BJ$5:BJ$3000,[1]DB!FZ$5:FZ$3000,--([1]DB!$W$5:$W$3000="Trading"),--([1]DB!$E$5:$E$3000=$D25),--([1]DB!$N$5:$N$3000=$C25))/AU8,0)</f>
        <v>0</v>
      </c>
      <c r="AV25" s="7" cm="1">
        <f t="array" ref="AV25">IFERROR(SUMPRODUCT([1]DB!BK$5:BK$3000,[1]DB!GA$5:GA$3000,--([1]DB!$W$5:$W$3000="Trading"),--([1]DB!$E$5:$E$3000=$D25),--([1]DB!$N$5:$N$3000=$C25))/AV8,0)</f>
        <v>0</v>
      </c>
      <c r="AW25" s="7" cm="1">
        <f t="array" ref="AW25">IFERROR(SUMPRODUCT([1]DB!BL$5:BL$3000,[1]DB!GB$5:GB$3000,--([1]DB!$W$5:$W$3000="Trading"),--([1]DB!$E$5:$E$3000=$D25),--([1]DB!$N$5:$N$3000=$C25))/AW8,0)</f>
        <v>0</v>
      </c>
      <c r="AX25" s="7" cm="1">
        <f t="array" ref="AX25">IFERROR(SUMPRODUCT([1]DB!BM$5:BM$3000,[1]DB!GC$5:GC$3000,--([1]DB!$W$5:$W$3000="Trading"),--([1]DB!$E$5:$E$3000=$D25),--([1]DB!$N$5:$N$3000=$C25))/AX8,0)</f>
        <v>0</v>
      </c>
      <c r="AY25" s="7" cm="1">
        <f t="array" ref="AY25">IFERROR(SUMPRODUCT([1]DB!BN$5:BN$3000,[1]DB!GD$5:GD$3000,--([1]DB!$W$5:$W$3000="Trading"),--([1]DB!$E$5:$E$3000=$D25),--([1]DB!$N$5:$N$3000=$C25))/AY8,0)</f>
        <v>0</v>
      </c>
      <c r="AZ25" s="7" cm="1">
        <f t="array" ref="AZ25">IFERROR(SUMPRODUCT([1]DB!BO$5:BO$3000,[1]DB!GE$5:GE$3000,--([1]DB!$W$5:$W$3000="Trading"),--([1]DB!$E$5:$E$3000=$D25),--([1]DB!$N$5:$N$3000=$C25))/AZ8,0)</f>
        <v>0</v>
      </c>
      <c r="BA25" s="7" cm="1">
        <f t="array" ref="BA25">IFERROR(SUMPRODUCT([1]DB!BP$5:BP$3000,[1]DB!GF$5:GF$3000,--([1]DB!$W$5:$W$3000="Trading"),--([1]DB!$E$5:$E$3000=$D25),--([1]DB!$N$5:$N$3000=$C25))/BA8,0)</f>
        <v>0</v>
      </c>
      <c r="BB25" s="7" cm="1">
        <f t="array" ref="BB25">IFERROR(SUMPRODUCT([1]DB!BQ$5:BQ$3000,[1]DB!GG$5:GG$3000,--([1]DB!$W$5:$W$3000="Trading"),--([1]DB!$E$5:$E$3000=$D25),--([1]DB!$N$5:$N$3000=$C25))/BB8,0)</f>
        <v>0</v>
      </c>
      <c r="BC25" s="7" cm="1">
        <f t="array" ref="BC25">IFERROR(SUMPRODUCT([1]DB!BR$5:BR$3000,[1]DB!GH$5:GH$3000,--([1]DB!$W$5:$W$3000="Trading"),--([1]DB!$E$5:$E$3000=$D25),--([1]DB!$N$5:$N$3000=$C25))/BC8,0)</f>
        <v>0</v>
      </c>
      <c r="BD25" s="57" cm="1">
        <f t="array" ref="BD25">IFERROR(SUMPRODUCT([1]DB!BS$5:BS$3000,[1]DB!GI$5:GI$3000,--([1]DB!$W$5:$W$3000="Trading"),--([1]DB!$E$5:$E$3000=$D25),--([1]DB!$N$5:$N$3000=$C25))/BD8,0)</f>
        <v>0</v>
      </c>
      <c r="BE25" s="88" cm="1">
        <f t="array" ref="BE25">IFERROR(SUMPRODUCT([1]DB!BT$5:BT$3000,[1]DB!GJ$5:GJ$3000,--([1]DB!$W$5:$W$3000="Trading"),--([1]DB!$E$5:$E$3000=$D25),--([1]DB!$N$5:$N$3000=$C25))/BE8,0)</f>
        <v>0</v>
      </c>
      <c r="BF25" s="7" cm="1">
        <f t="array" ref="BF25">IFERROR(SUMPRODUCT([1]DB!BU$5:BU$3000,[1]DB!GK$5:GK$3000,--([1]DB!$W$5:$W$3000="Trading"),--([1]DB!$E$5:$E$3000=$D25),--([1]DB!$N$5:$N$3000=$C25))/BF8,0)</f>
        <v>0</v>
      </c>
      <c r="BG25" s="7" cm="1">
        <f t="array" ref="BG25">IFERROR(SUMPRODUCT([1]DB!BV$5:BV$3000,[1]DB!GL$5:GL$3000,--([1]DB!$W$5:$W$3000="Trading"),--([1]DB!$E$5:$E$3000=$D25),--([1]DB!$N$5:$N$3000=$C25))/BG8,0)</f>
        <v>0</v>
      </c>
      <c r="BH25" s="7" cm="1">
        <f t="array" ref="BH25">IFERROR(SUMPRODUCT([1]DB!BW$5:BW$3000,[1]DB!GM$5:GM$3000,--([1]DB!$W$5:$W$3000="Trading"),--([1]DB!$E$5:$E$3000=$D25),--([1]DB!$N$5:$N$3000=$C25))/BH8,0)</f>
        <v>0</v>
      </c>
      <c r="BI25" s="7" cm="1">
        <f t="array" ref="BI25">IFERROR(SUMPRODUCT([1]DB!BX$5:BX$3000,[1]DB!GN$5:GN$3000,--([1]DB!$W$5:$W$3000="Trading"),--([1]DB!$E$5:$E$3000=$D25),--([1]DB!$N$5:$N$3000=$C25))/BI8,0)</f>
        <v>0</v>
      </c>
      <c r="BJ25" s="7" cm="1">
        <f t="array" ref="BJ25">IFERROR(SUMPRODUCT([1]DB!BY$5:BY$3000,[1]DB!GO$5:GO$3000,--([1]DB!$W$5:$W$3000="Trading"),--([1]DB!$E$5:$E$3000=$D25),--([1]DB!$N$5:$N$3000=$C25))/BJ8,0)</f>
        <v>0</v>
      </c>
      <c r="BK25" s="7" cm="1">
        <f t="array" ref="BK25">IFERROR(SUMPRODUCT([1]DB!BZ$5:BZ$3000,[1]DB!GP$5:GP$3000,--([1]DB!$W$5:$W$3000="Trading"),--([1]DB!$E$5:$E$3000=$D25),--([1]DB!$N$5:$N$3000=$C25))/BK8,0)</f>
        <v>0</v>
      </c>
      <c r="BL25" s="7" cm="1">
        <f t="array" ref="BL25">IFERROR(SUMPRODUCT([1]DB!CA$5:CA$3000,[1]DB!GQ$5:GQ$3000,--([1]DB!$W$5:$W$3000="Trading"),--([1]DB!$E$5:$E$3000=$D25),--([1]DB!$N$5:$N$3000=$C25))/BL8,0)</f>
        <v>0</v>
      </c>
      <c r="BM25" s="7" cm="1">
        <f t="array" ref="BM25">IFERROR(SUMPRODUCT([1]DB!CB$5:CB$3000,[1]DB!GR$5:GR$3000,--([1]DB!$W$5:$W$3000="Trading"),--([1]DB!$E$5:$E$3000=$D25),--([1]DB!$N$5:$N$3000=$C25))/BM8,0)</f>
        <v>0</v>
      </c>
      <c r="BN25" s="7" cm="1">
        <f t="array" ref="BN25">IFERROR(SUMPRODUCT([1]DB!CC$5:CC$3000,[1]DB!GS$5:GS$3000,--([1]DB!$W$5:$W$3000="Trading"),--([1]DB!$E$5:$E$3000=$D25),--([1]DB!$N$5:$N$3000=$C25))/BN8,0)</f>
        <v>0</v>
      </c>
      <c r="BO25" s="7" cm="1">
        <f t="array" ref="BO25">IFERROR(SUMPRODUCT([1]DB!CD$5:CD$3000,[1]DB!GT$5:GT$3000,--([1]DB!$W$5:$W$3000="Trading"),--([1]DB!$E$5:$E$3000=$D25),--([1]DB!$N$5:$N$3000=$C25))/BO8,0)</f>
        <v>0</v>
      </c>
      <c r="BP25" s="32" cm="1">
        <f t="array" ref="BP25">IFERROR(SUMPRODUCT([1]DB!CE$5:CE$3000,[1]DB!GU$5:GU$3000,--([1]DB!$W$5:$W$3000="Trading"),--([1]DB!$E$5:$E$3000=$D25),--([1]DB!$N$5:$N$3000=$C25))/BP8,0)</f>
        <v>0</v>
      </c>
    </row>
    <row r="26" spans="1:68" hidden="1" outlineLevel="1" x14ac:dyDescent="0.25">
      <c r="A26" s="12"/>
      <c r="B26" s="13" t="s">
        <v>21</v>
      </c>
      <c r="C26" s="110" t="s">
        <v>50</v>
      </c>
      <c r="D26" s="110" t="s">
        <v>57</v>
      </c>
      <c r="E26" s="25" cm="1">
        <f t="array" ref="E26">IFERROR(SUMPRODUCT([1]DB!X$5:X$3000,[1]DB!EN$5:EN$3000,--([1]DB!$W$5:$W$3000="Trading"),--([1]DB!$E$5:$E$3000=$D26),--([1]DB!$N$5:$N$3000=$C26))/E9,0)</f>
        <v>0</v>
      </c>
      <c r="F26" s="25" cm="1">
        <f t="array" ref="F26">IFERROR(SUMPRODUCT([1]DB!Y$5:Y$3000,[1]DB!EO$5:EO$3000,--([1]DB!$W$5:$W$3000="Trading"),--([1]DB!$E$5:$E$3000=$D26),--([1]DB!$N$5:$N$3000=$C26))/F9,0)</f>
        <v>0</v>
      </c>
      <c r="G26" s="25" cm="1">
        <f t="array" ref="G26">IFERROR(SUMPRODUCT([1]DB!Z$5:Z$3000,[1]DB!EP$5:EP$3000,--([1]DB!$W$5:$W$3000="Trading"),--([1]DB!$E$5:$E$3000=$D26),--([1]DB!$N$5:$N$3000=$C26))/G9,0)</f>
        <v>0</v>
      </c>
      <c r="H26" s="25" cm="1">
        <f t="array" ref="H26">IFERROR(SUMPRODUCT([1]DB!AA$5:AA$3000,[1]DB!EQ$5:EQ$3000,--([1]DB!$W$5:$W$3000="Trading"),--([1]DB!$E$5:$E$3000=$D26),--([1]DB!$N$5:$N$3000=$C26))/H9,0)</f>
        <v>0</v>
      </c>
      <c r="I26" s="25" cm="1">
        <f t="array" ref="I26">IFERROR(SUMPRODUCT([1]DB!AB$5:AB$3000,[1]DB!ER$5:ER$3000,--([1]DB!$W$5:$W$3000="Trading"),--([1]DB!$E$5:$E$3000=$D26),--([1]DB!$N$5:$N$3000=$C26))/I9,0)</f>
        <v>0</v>
      </c>
      <c r="J26" s="25" cm="1">
        <f t="array" ref="J26">IFERROR(SUMPRODUCT([1]DB!AC$5:AC$3000,[1]DB!ES$5:ES$3000,--([1]DB!$W$5:$W$3000="Trading"),--([1]DB!$E$5:$E$3000=$D26),--([1]DB!$N$5:$N$3000=$C26))/J9,0)</f>
        <v>0</v>
      </c>
      <c r="K26" s="25" cm="1">
        <f t="array" ref="K26">IFERROR(SUMPRODUCT([1]DB!AD$5:AD$3000,[1]DB!ET$5:ET$3000,--([1]DB!$W$5:$W$3000="Trading"),--([1]DB!$E$5:$E$3000=$D26),--([1]DB!$N$5:$N$3000=$C26))/K9,0)</f>
        <v>0</v>
      </c>
      <c r="L26" s="25" cm="1">
        <f t="array" ref="L26">IFERROR(SUMPRODUCT([1]DB!AE$5:AE$3000,[1]DB!EU$5:EU$3000,--([1]DB!$W$5:$W$3000="Trading"),--([1]DB!$E$5:$E$3000=$D26),--([1]DB!$N$5:$N$3000=$C26))/L9,0)</f>
        <v>0</v>
      </c>
      <c r="M26" s="25" cm="1">
        <f t="array" ref="M26">IFERROR(SUMPRODUCT([1]DB!AF$5:AF$3000,[1]DB!EV$5:EV$3000,--([1]DB!$W$5:$W$3000="Trading"),--([1]DB!$E$5:$E$3000=$D26),--([1]DB!$N$5:$N$3000=$C26))/M9,0)</f>
        <v>0</v>
      </c>
      <c r="N26" s="25" cm="1">
        <f t="array" ref="N26">IFERROR(SUMPRODUCT([1]DB!AG$5:AG$3000,[1]DB!EW$5:EW$3000,--([1]DB!$W$5:$W$3000="Trading"),--([1]DB!$E$5:$E$3000=$D26),--([1]DB!$N$5:$N$3000=$C26))/N9,0)</f>
        <v>0</v>
      </c>
      <c r="O26" s="25" cm="1">
        <f t="array" ref="O26">IFERROR(SUMPRODUCT([1]DB!AH$5:AH$3000,[1]DB!EX$5:EX$3000,--([1]DB!$W$5:$W$3000="Trading"),--([1]DB!$E$5:$E$3000=$D26),--([1]DB!$N$5:$N$3000=$C26))/O9,0)</f>
        <v>0</v>
      </c>
      <c r="P26" s="55" cm="1">
        <f t="array" ref="P26">IFERROR(SUMPRODUCT([1]DB!AI$5:AI$3000,[1]DB!EY$5:EY$3000,--([1]DB!$W$5:$W$3000="Trading"),--([1]DB!$E$5:$E$3000=$D26),--([1]DB!$N$5:$N$3000=$C26))/P9,0)</f>
        <v>0</v>
      </c>
      <c r="Q26" s="76">
        <f t="shared" si="22"/>
        <v>0</v>
      </c>
      <c r="R26" s="76">
        <f t="shared" si="19"/>
        <v>0</v>
      </c>
      <c r="S26" s="76">
        <f t="shared" si="20"/>
        <v>0</v>
      </c>
      <c r="T26" s="56">
        <f t="shared" si="21"/>
        <v>0</v>
      </c>
      <c r="U26" s="25" cm="1">
        <f t="array" ref="U26">IFERROR(SUMPRODUCT([1]DB!AJ$5:AJ$3000,[1]DB!EZ$5:EZ$3000,--([1]DB!$W$5:$W$3000="Trading"),--([1]DB!$E$5:$E$3000=$D26),--([1]DB!$N$5:$N$3000=$C26))/U9,0)</f>
        <v>0</v>
      </c>
      <c r="V26" s="25" cm="1">
        <f t="array" ref="V26">IFERROR(SUMPRODUCT([1]DB!AK$5:AK$3000,[1]DB!FA$5:FA$3000,--([1]DB!$W$5:$W$3000="Trading"),--([1]DB!$E$5:$E$3000=$D26),--([1]DB!$N$5:$N$3000=$C26))/V9,0)</f>
        <v>0</v>
      </c>
      <c r="W26" s="25" cm="1">
        <f t="array" ref="W26">IFERROR(SUMPRODUCT([1]DB!AL$5:AL$3000,[1]DB!FB$5:FB$3000,--([1]DB!$W$5:$W$3000="Trading"),--([1]DB!$E$5:$E$3000=$D26),--([1]DB!$N$5:$N$3000=$C26))/W9,0)</f>
        <v>0</v>
      </c>
      <c r="X26" s="25" cm="1">
        <f t="array" ref="X26">IFERROR(SUMPRODUCT([1]DB!AM$5:AM$3000,[1]DB!FC$5:FC$3000,--([1]DB!$W$5:$W$3000="Trading"),--([1]DB!$E$5:$E$3000=$D26),--([1]DB!$N$5:$N$3000=$C26))/X9,0)</f>
        <v>0</v>
      </c>
      <c r="Y26" s="25" cm="1">
        <f t="array" ref="Y26">IFERROR(SUMPRODUCT([1]DB!AN$5:AN$3000,[1]DB!FD$5:FD$3000,--([1]DB!$W$5:$W$3000="Trading"),--([1]DB!$E$5:$E$3000=$D26),--([1]DB!$N$5:$N$3000=$C26))/Y9,0)</f>
        <v>0</v>
      </c>
      <c r="Z26" s="25" cm="1">
        <f t="array" ref="Z26">IFERROR(SUMPRODUCT([1]DB!AO$5:AO$3000,[1]DB!FE$5:FE$3000,--([1]DB!$W$5:$W$3000="Trading"),--([1]DB!$E$5:$E$3000=$D26),--([1]DB!$N$5:$N$3000=$C26))/Z9,0)</f>
        <v>0</v>
      </c>
      <c r="AA26" s="25" cm="1">
        <f t="array" ref="AA26">IFERROR(SUMPRODUCT([1]DB!AP$5:AP$3000,[1]DB!FF$5:FF$3000,--([1]DB!$W$5:$W$3000="Trading"),--([1]DB!$E$5:$E$3000=$D26),--([1]DB!$N$5:$N$3000=$C26))/AA9,0)</f>
        <v>0</v>
      </c>
      <c r="AB26" s="25" cm="1">
        <f t="array" ref="AB26">IFERROR(SUMPRODUCT([1]DB!AQ$5:AQ$3000,[1]DB!FG$5:FG$3000,--([1]DB!$W$5:$W$3000="Trading"),--([1]DB!$E$5:$E$3000=$D26),--([1]DB!$N$5:$N$3000=$C26))/AB9,0)</f>
        <v>0</v>
      </c>
      <c r="AC26" s="25" cm="1">
        <f t="array" ref="AC26">IFERROR(SUMPRODUCT([1]DB!AR$5:AR$3000,[1]DB!FH$5:FH$3000,--([1]DB!$W$5:$W$3000="Trading"),--([1]DB!$E$5:$E$3000=$D26),--([1]DB!$N$5:$N$3000=$C26))/AC9,0)</f>
        <v>0</v>
      </c>
      <c r="AD26" s="25" cm="1">
        <f t="array" ref="AD26">IFERROR(SUMPRODUCT([1]DB!AS$5:AS$3000,[1]DB!FI$5:FI$3000,--([1]DB!$W$5:$W$3000="Trading"),--([1]DB!$E$5:$E$3000=$D26),--([1]DB!$N$5:$N$3000=$C26))/AD9,0)</f>
        <v>0</v>
      </c>
      <c r="AE26" s="25" cm="1">
        <f t="array" ref="AE26">IFERROR(SUMPRODUCT([1]DB!AT$5:AT$3000,[1]DB!FJ$5:FJ$3000,--([1]DB!$W$5:$W$3000="Trading"),--([1]DB!$E$5:$E$3000=$D26),--([1]DB!$N$5:$N$3000=$C26))/AE9,0)</f>
        <v>0</v>
      </c>
      <c r="AF26" s="55" cm="1">
        <f t="array" ref="AF26">IFERROR(SUMPRODUCT([1]DB!AU$5:AU$3000,[1]DB!FK$5:FK$3000,--([1]DB!$W$5:$W$3000="Trading"),--([1]DB!$E$5:$E$3000=$D26),--([1]DB!$N$5:$N$3000=$C26))/AF9,0)</f>
        <v>0</v>
      </c>
      <c r="AG26" s="87" cm="1">
        <f t="array" ref="AG26">IFERROR(SUMPRODUCT([1]DB!AV$5:AV$3000,[1]DB!FL$5:FL$3000,--([1]DB!$W$5:$W$3000="Trading"),--([1]DB!$E$5:$E$3000=$D26),--([1]DB!$N$5:$N$3000=$C26))/AG9,0)</f>
        <v>0</v>
      </c>
      <c r="AH26" s="25" cm="1">
        <f t="array" ref="AH26">IFERROR(SUMPRODUCT([1]DB!AW$5:AW$3000,[1]DB!FM$5:FM$3000,--([1]DB!$W$5:$W$3000="Trading"),--([1]DB!$E$5:$E$3000=$D26),--([1]DB!$N$5:$N$3000=$C26))/AH9,0)</f>
        <v>0</v>
      </c>
      <c r="AI26" s="25" cm="1">
        <f t="array" ref="AI26">IFERROR(SUMPRODUCT([1]DB!AX$5:AX$3000,[1]DB!FN$5:FN$3000,--([1]DB!$W$5:$W$3000="Trading"),--([1]DB!$E$5:$E$3000=$D26),--([1]DB!$N$5:$N$3000=$C26))/AI9,0)</f>
        <v>0</v>
      </c>
      <c r="AJ26" s="25" cm="1">
        <f t="array" ref="AJ26">IFERROR(SUMPRODUCT([1]DB!AY$5:AY$3000,[1]DB!FO$5:FO$3000,--([1]DB!$W$5:$W$3000="Trading"),--([1]DB!$E$5:$E$3000=$D26),--([1]DB!$N$5:$N$3000=$C26))/AJ9,0)</f>
        <v>0</v>
      </c>
      <c r="AK26" s="25" cm="1">
        <f t="array" ref="AK26">IFERROR(SUMPRODUCT([1]DB!AZ$5:AZ$3000,[1]DB!FP$5:FP$3000,--([1]DB!$W$5:$W$3000="Trading"),--([1]DB!$E$5:$E$3000=$D26),--([1]DB!$N$5:$N$3000=$C26))/AK9,0)</f>
        <v>0</v>
      </c>
      <c r="AL26" s="25" cm="1">
        <f t="array" ref="AL26">IFERROR(SUMPRODUCT([1]DB!BA$5:BA$3000,[1]DB!FQ$5:FQ$3000,--([1]DB!$W$5:$W$3000="Trading"),--([1]DB!$E$5:$E$3000=$D26),--([1]DB!$N$5:$N$3000=$C26))/AL9,0)</f>
        <v>0</v>
      </c>
      <c r="AM26" s="25" cm="1">
        <f t="array" ref="AM26">IFERROR(SUMPRODUCT([1]DB!BB$5:BB$3000,[1]DB!FR$5:FR$3000,--([1]DB!$W$5:$W$3000="Trading"),--([1]DB!$E$5:$E$3000=$D26),--([1]DB!$N$5:$N$3000=$C26))/AM9,0)</f>
        <v>0</v>
      </c>
      <c r="AN26" s="25" cm="1">
        <f t="array" ref="AN26">IFERROR(SUMPRODUCT([1]DB!BC$5:BC$3000,[1]DB!FS$5:FS$3000,--([1]DB!$W$5:$W$3000="Trading"),--([1]DB!$E$5:$E$3000=$D26),--([1]DB!$N$5:$N$3000=$C26))/AN9,0)</f>
        <v>0</v>
      </c>
      <c r="AO26" s="25" cm="1">
        <f t="array" ref="AO26">IFERROR(SUMPRODUCT([1]DB!BD$5:BD$3000,[1]DB!FT$5:FT$3000,--([1]DB!$W$5:$W$3000="Trading"),--([1]DB!$E$5:$E$3000=$D26),--([1]DB!$N$5:$N$3000=$C26))/AO9,0)</f>
        <v>0</v>
      </c>
      <c r="AP26" s="25" cm="1">
        <f t="array" ref="AP26">IFERROR(SUMPRODUCT([1]DB!BE$5:BE$3000,[1]DB!FU$5:FU$3000,--([1]DB!$W$5:$W$3000="Trading"),--([1]DB!$E$5:$E$3000=$D26),--([1]DB!$N$5:$N$3000=$C26))/AP9,0)</f>
        <v>0</v>
      </c>
      <c r="AQ26" s="25" cm="1">
        <f t="array" ref="AQ26">IFERROR(SUMPRODUCT([1]DB!BF$5:BF$3000,[1]DB!FV$5:FV$3000,--([1]DB!$W$5:$W$3000="Trading"),--([1]DB!$E$5:$E$3000=$D26),--([1]DB!$N$5:$N$3000=$C26))/AQ9,0)</f>
        <v>0</v>
      </c>
      <c r="AR26" s="55" cm="1">
        <f t="array" ref="AR26">IFERROR(SUMPRODUCT([1]DB!BG$5:BG$3000,[1]DB!FW$5:FW$3000,--([1]DB!$W$5:$W$3000="Trading"),--([1]DB!$E$5:$E$3000=$D26),--([1]DB!$N$5:$N$3000=$C26))/AR9,0)</f>
        <v>0</v>
      </c>
      <c r="AS26" s="87" cm="1">
        <f t="array" ref="AS26">IFERROR(SUMPRODUCT([1]DB!BH$5:BH$3000,[1]DB!FX$5:FX$3000,--([1]DB!$W$5:$W$3000="Trading"),--([1]DB!$E$5:$E$3000=$D26),--([1]DB!$N$5:$N$3000=$C26))/AS9,0)</f>
        <v>0</v>
      </c>
      <c r="AT26" s="25" cm="1">
        <f t="array" ref="AT26">IFERROR(SUMPRODUCT([1]DB!BI$5:BI$3000,[1]DB!FY$5:FY$3000,--([1]DB!$W$5:$W$3000="Trading"),--([1]DB!$E$5:$E$3000=$D26),--([1]DB!$N$5:$N$3000=$C26))/AT9,0)</f>
        <v>0</v>
      </c>
      <c r="AU26" s="25" cm="1">
        <f t="array" ref="AU26">IFERROR(SUMPRODUCT([1]DB!BJ$5:BJ$3000,[1]DB!FZ$5:FZ$3000,--([1]DB!$W$5:$W$3000="Trading"),--([1]DB!$E$5:$E$3000=$D26),--([1]DB!$N$5:$N$3000=$C26))/AU9,0)</f>
        <v>0</v>
      </c>
      <c r="AV26" s="25" cm="1">
        <f t="array" ref="AV26">IFERROR(SUMPRODUCT([1]DB!BK$5:BK$3000,[1]DB!GA$5:GA$3000,--([1]DB!$W$5:$W$3000="Trading"),--([1]DB!$E$5:$E$3000=$D26),--([1]DB!$N$5:$N$3000=$C26))/AV9,0)</f>
        <v>0</v>
      </c>
      <c r="AW26" s="25" cm="1">
        <f t="array" ref="AW26">IFERROR(SUMPRODUCT([1]DB!BL$5:BL$3000,[1]DB!GB$5:GB$3000,--([1]DB!$W$5:$W$3000="Trading"),--([1]DB!$E$5:$E$3000=$D26),--([1]DB!$N$5:$N$3000=$C26))/AW9,0)</f>
        <v>0</v>
      </c>
      <c r="AX26" s="25" cm="1">
        <f t="array" ref="AX26">IFERROR(SUMPRODUCT([1]DB!BM$5:BM$3000,[1]DB!GC$5:GC$3000,--([1]DB!$W$5:$W$3000="Trading"),--([1]DB!$E$5:$E$3000=$D26),--([1]DB!$N$5:$N$3000=$C26))/AX9,0)</f>
        <v>0</v>
      </c>
      <c r="AY26" s="25" cm="1">
        <f t="array" ref="AY26">IFERROR(SUMPRODUCT([1]DB!BN$5:BN$3000,[1]DB!GD$5:GD$3000,--([1]DB!$W$5:$W$3000="Trading"),--([1]DB!$E$5:$E$3000=$D26),--([1]DB!$N$5:$N$3000=$C26))/AY9,0)</f>
        <v>0</v>
      </c>
      <c r="AZ26" s="25" cm="1">
        <f t="array" ref="AZ26">IFERROR(SUMPRODUCT([1]DB!BO$5:BO$3000,[1]DB!GE$5:GE$3000,--([1]DB!$W$5:$W$3000="Trading"),--([1]DB!$E$5:$E$3000=$D26),--([1]DB!$N$5:$N$3000=$C26))/AZ9,0)</f>
        <v>0</v>
      </c>
      <c r="BA26" s="25" cm="1">
        <f t="array" ref="BA26">IFERROR(SUMPRODUCT([1]DB!BP$5:BP$3000,[1]DB!GF$5:GF$3000,--([1]DB!$W$5:$W$3000="Trading"),--([1]DB!$E$5:$E$3000=$D26),--([1]DB!$N$5:$N$3000=$C26))/BA9,0)</f>
        <v>0</v>
      </c>
      <c r="BB26" s="25" cm="1">
        <f t="array" ref="BB26">IFERROR(SUMPRODUCT([1]DB!BQ$5:BQ$3000,[1]DB!GG$5:GG$3000,--([1]DB!$W$5:$W$3000="Trading"),--([1]DB!$E$5:$E$3000=$D26),--([1]DB!$N$5:$N$3000=$C26))/BB9,0)</f>
        <v>0</v>
      </c>
      <c r="BC26" s="25" cm="1">
        <f t="array" ref="BC26">IFERROR(SUMPRODUCT([1]DB!BR$5:BR$3000,[1]DB!GH$5:GH$3000,--([1]DB!$W$5:$W$3000="Trading"),--([1]DB!$E$5:$E$3000=$D26),--([1]DB!$N$5:$N$3000=$C26))/BC9,0)</f>
        <v>0</v>
      </c>
      <c r="BD26" s="55" cm="1">
        <f t="array" ref="BD26">IFERROR(SUMPRODUCT([1]DB!BS$5:BS$3000,[1]DB!GI$5:GI$3000,--([1]DB!$W$5:$W$3000="Trading"),--([1]DB!$E$5:$E$3000=$D26),--([1]DB!$N$5:$N$3000=$C26))/BD9,0)</f>
        <v>0</v>
      </c>
      <c r="BE26" s="87" cm="1">
        <f t="array" ref="BE26">IFERROR(SUMPRODUCT([1]DB!BT$5:BT$3000,[1]DB!GJ$5:GJ$3000,--([1]DB!$W$5:$W$3000="Trading"),--([1]DB!$E$5:$E$3000=$D26),--([1]DB!$N$5:$N$3000=$C26))/BE9,0)</f>
        <v>0</v>
      </c>
      <c r="BF26" s="25" cm="1">
        <f t="array" ref="BF26">IFERROR(SUMPRODUCT([1]DB!BU$5:BU$3000,[1]DB!GK$5:GK$3000,--([1]DB!$W$5:$W$3000="Trading"),--([1]DB!$E$5:$E$3000=$D26),--([1]DB!$N$5:$N$3000=$C26))/BF9,0)</f>
        <v>0</v>
      </c>
      <c r="BG26" s="25" cm="1">
        <f t="array" ref="BG26">IFERROR(SUMPRODUCT([1]DB!BV$5:BV$3000,[1]DB!GL$5:GL$3000,--([1]DB!$W$5:$W$3000="Trading"),--([1]DB!$E$5:$E$3000=$D26),--([1]DB!$N$5:$N$3000=$C26))/BG9,0)</f>
        <v>0</v>
      </c>
      <c r="BH26" s="25" cm="1">
        <f t="array" ref="BH26">IFERROR(SUMPRODUCT([1]DB!BW$5:BW$3000,[1]DB!GM$5:GM$3000,--([1]DB!$W$5:$W$3000="Trading"),--([1]DB!$E$5:$E$3000=$D26),--([1]DB!$N$5:$N$3000=$C26))/BH9,0)</f>
        <v>0</v>
      </c>
      <c r="BI26" s="25" cm="1">
        <f t="array" ref="BI26">IFERROR(SUMPRODUCT([1]DB!BX$5:BX$3000,[1]DB!GN$5:GN$3000,--([1]DB!$W$5:$W$3000="Trading"),--([1]DB!$E$5:$E$3000=$D26),--([1]DB!$N$5:$N$3000=$C26))/BI9,0)</f>
        <v>0</v>
      </c>
      <c r="BJ26" s="25" cm="1">
        <f t="array" ref="BJ26">IFERROR(SUMPRODUCT([1]DB!BY$5:BY$3000,[1]DB!GO$5:GO$3000,--([1]DB!$W$5:$W$3000="Trading"),--([1]DB!$E$5:$E$3000=$D26),--([1]DB!$N$5:$N$3000=$C26))/BJ9,0)</f>
        <v>0</v>
      </c>
      <c r="BK26" s="25" cm="1">
        <f t="array" ref="BK26">IFERROR(SUMPRODUCT([1]DB!BZ$5:BZ$3000,[1]DB!GP$5:GP$3000,--([1]DB!$W$5:$W$3000="Trading"),--([1]DB!$E$5:$E$3000=$D26),--([1]DB!$N$5:$N$3000=$C26))/BK9,0)</f>
        <v>0</v>
      </c>
      <c r="BL26" s="25" cm="1">
        <f t="array" ref="BL26">IFERROR(SUMPRODUCT([1]DB!CA$5:CA$3000,[1]DB!GQ$5:GQ$3000,--([1]DB!$W$5:$W$3000="Trading"),--([1]DB!$E$5:$E$3000=$D26),--([1]DB!$N$5:$N$3000=$C26))/BL9,0)</f>
        <v>0</v>
      </c>
      <c r="BM26" s="25" cm="1">
        <f t="array" ref="BM26">IFERROR(SUMPRODUCT([1]DB!CB$5:CB$3000,[1]DB!GR$5:GR$3000,--([1]DB!$W$5:$W$3000="Trading"),--([1]DB!$E$5:$E$3000=$D26),--([1]DB!$N$5:$N$3000=$C26))/BM9,0)</f>
        <v>0</v>
      </c>
      <c r="BN26" s="25" cm="1">
        <f t="array" ref="BN26">IFERROR(SUMPRODUCT([1]DB!CC$5:CC$3000,[1]DB!GS$5:GS$3000,--([1]DB!$W$5:$W$3000="Trading"),--([1]DB!$E$5:$E$3000=$D26),--([1]DB!$N$5:$N$3000=$C26))/BN9,0)</f>
        <v>0</v>
      </c>
      <c r="BO26" s="25" cm="1">
        <f t="array" ref="BO26">IFERROR(SUMPRODUCT([1]DB!CD$5:CD$3000,[1]DB!GT$5:GT$3000,--([1]DB!$W$5:$W$3000="Trading"),--([1]DB!$E$5:$E$3000=$D26),--([1]DB!$N$5:$N$3000=$C26))/BO9,0)</f>
        <v>0</v>
      </c>
      <c r="BP26" s="31" cm="1">
        <f t="array" ref="BP26">IFERROR(SUMPRODUCT([1]DB!CE$5:CE$3000,[1]DB!GU$5:GU$3000,--([1]DB!$W$5:$W$3000="Trading"),--([1]DB!$E$5:$E$3000=$D26),--([1]DB!$N$5:$N$3000=$C26))/BP9,0)</f>
        <v>0</v>
      </c>
    </row>
    <row r="27" spans="1:68" hidden="1" outlineLevel="1" x14ac:dyDescent="0.25">
      <c r="A27" s="12"/>
      <c r="B27" s="14" t="s">
        <v>22</v>
      </c>
      <c r="C27" s="109" t="s">
        <v>50</v>
      </c>
      <c r="D27" s="109" t="s">
        <v>58</v>
      </c>
      <c r="E27" s="7" cm="1">
        <f t="array" ref="E27">IFERROR(SUMPRODUCT([1]DB!X$5:X$3000,[1]DB!EN$5:EN$3000,--([1]DB!$W$5:$W$3000="Trading"),--([1]DB!$E$5:$E$3000=$D27),--([1]DB!$N$5:$N$3000=$C27))/E10,0)</f>
        <v>0</v>
      </c>
      <c r="F27" s="7" cm="1">
        <f t="array" ref="F27">IFERROR(SUMPRODUCT([1]DB!Y$5:Y$3000,[1]DB!EO$5:EO$3000,--([1]DB!$W$5:$W$3000="Trading"),--([1]DB!$E$5:$E$3000=$D27),--([1]DB!$N$5:$N$3000=$C27))/F10,0)</f>
        <v>0</v>
      </c>
      <c r="G27" s="7" cm="1">
        <f t="array" ref="G27">IFERROR(SUMPRODUCT([1]DB!Z$5:Z$3000,[1]DB!EP$5:EP$3000,--([1]DB!$W$5:$W$3000="Trading"),--([1]DB!$E$5:$E$3000=$D27),--([1]DB!$N$5:$N$3000=$C27))/G10,0)</f>
        <v>0</v>
      </c>
      <c r="H27" s="7" cm="1">
        <f t="array" ref="H27">IFERROR(SUMPRODUCT([1]DB!AA$5:AA$3000,[1]DB!EQ$5:EQ$3000,--([1]DB!$W$5:$W$3000="Trading"),--([1]DB!$E$5:$E$3000=$D27),--([1]DB!$N$5:$N$3000=$C27))/H10,0)</f>
        <v>0</v>
      </c>
      <c r="I27" s="7" cm="1">
        <f t="array" ref="I27">IFERROR(SUMPRODUCT([1]DB!AB$5:AB$3000,[1]DB!ER$5:ER$3000,--([1]DB!$W$5:$W$3000="Trading"),--([1]DB!$E$5:$E$3000=$D27),--([1]DB!$N$5:$N$3000=$C27))/I10,0)</f>
        <v>0</v>
      </c>
      <c r="J27" s="7" cm="1">
        <f t="array" ref="J27">IFERROR(SUMPRODUCT([1]DB!AC$5:AC$3000,[1]DB!ES$5:ES$3000,--([1]DB!$W$5:$W$3000="Trading"),--([1]DB!$E$5:$E$3000=$D27),--([1]DB!$N$5:$N$3000=$C27))/J10,0)</f>
        <v>0</v>
      </c>
      <c r="K27" s="7" cm="1">
        <f t="array" ref="K27">IFERROR(SUMPRODUCT([1]DB!AD$5:AD$3000,[1]DB!ET$5:ET$3000,--([1]DB!$W$5:$W$3000="Trading"),--([1]DB!$E$5:$E$3000=$D27),--([1]DB!$N$5:$N$3000=$C27))/K10,0)</f>
        <v>0</v>
      </c>
      <c r="L27" s="7" cm="1">
        <f t="array" ref="L27">IFERROR(SUMPRODUCT([1]DB!AE$5:AE$3000,[1]DB!EU$5:EU$3000,--([1]DB!$W$5:$W$3000="Trading"),--([1]DB!$E$5:$E$3000=$D27),--([1]DB!$N$5:$N$3000=$C27))/L10,0)</f>
        <v>0</v>
      </c>
      <c r="M27" s="7" cm="1">
        <f t="array" ref="M27">IFERROR(SUMPRODUCT([1]DB!AF$5:AF$3000,[1]DB!EV$5:EV$3000,--([1]DB!$W$5:$W$3000="Trading"),--([1]DB!$E$5:$E$3000=$D27),--([1]DB!$N$5:$N$3000=$C27))/M10,0)</f>
        <v>0</v>
      </c>
      <c r="N27" s="7" cm="1">
        <f t="array" ref="N27">IFERROR(SUMPRODUCT([1]DB!AG$5:AG$3000,[1]DB!EW$5:EW$3000,--([1]DB!$W$5:$W$3000="Trading"),--([1]DB!$E$5:$E$3000=$D27),--([1]DB!$N$5:$N$3000=$C27))/N10,0)</f>
        <v>0</v>
      </c>
      <c r="O27" s="7" cm="1">
        <f t="array" ref="O27">IFERROR(SUMPRODUCT([1]DB!AH$5:AH$3000,[1]DB!EX$5:EX$3000,--([1]DB!$W$5:$W$3000="Trading"),--([1]DB!$E$5:$E$3000=$D27),--([1]DB!$N$5:$N$3000=$C27))/O10,0)</f>
        <v>0</v>
      </c>
      <c r="P27" s="57" cm="1">
        <f t="array" ref="P27">IFERROR(SUMPRODUCT([1]DB!AI$5:AI$3000,[1]DB!EY$5:EY$3000,--([1]DB!$W$5:$W$3000="Trading"),--([1]DB!$E$5:$E$3000=$D27),--([1]DB!$N$5:$N$3000=$C27))/P10,0)</f>
        <v>0</v>
      </c>
      <c r="Q27" s="75">
        <f t="shared" si="22"/>
        <v>0</v>
      </c>
      <c r="R27" s="75">
        <f t="shared" si="19"/>
        <v>0</v>
      </c>
      <c r="S27" s="75">
        <f t="shared" si="20"/>
        <v>0</v>
      </c>
      <c r="T27" s="54">
        <f t="shared" si="21"/>
        <v>0</v>
      </c>
      <c r="U27" s="7" cm="1">
        <f t="array" ref="U27">IFERROR(SUMPRODUCT([1]DB!AJ$5:AJ$3000,[1]DB!EZ$5:EZ$3000,--([1]DB!$W$5:$W$3000="Trading"),--([1]DB!$E$5:$E$3000=$D27),--([1]DB!$N$5:$N$3000=$C27))/U10,0)</f>
        <v>0</v>
      </c>
      <c r="V27" s="7" cm="1">
        <f t="array" ref="V27">IFERROR(SUMPRODUCT([1]DB!AK$5:AK$3000,[1]DB!FA$5:FA$3000,--([1]DB!$W$5:$W$3000="Trading"),--([1]DB!$E$5:$E$3000=$D27),--([1]DB!$N$5:$N$3000=$C27))/V10,0)</f>
        <v>0</v>
      </c>
      <c r="W27" s="7" cm="1">
        <f t="array" ref="W27">IFERROR(SUMPRODUCT([1]DB!AL$5:AL$3000,[1]DB!FB$5:FB$3000,--([1]DB!$W$5:$W$3000="Trading"),--([1]DB!$E$5:$E$3000=$D27),--([1]DB!$N$5:$N$3000=$C27))/W10,0)</f>
        <v>0</v>
      </c>
      <c r="X27" s="7" cm="1">
        <f t="array" ref="X27">IFERROR(SUMPRODUCT([1]DB!AM$5:AM$3000,[1]DB!FC$5:FC$3000,--([1]DB!$W$5:$W$3000="Trading"),--([1]DB!$E$5:$E$3000=$D27),--([1]DB!$N$5:$N$3000=$C27))/X10,0)</f>
        <v>0</v>
      </c>
      <c r="Y27" s="7" cm="1">
        <f t="array" ref="Y27">IFERROR(SUMPRODUCT([1]DB!AN$5:AN$3000,[1]DB!FD$5:FD$3000,--([1]DB!$W$5:$W$3000="Trading"),--([1]DB!$E$5:$E$3000=$D27),--([1]DB!$N$5:$N$3000=$C27))/Y10,0)</f>
        <v>0</v>
      </c>
      <c r="Z27" s="7" cm="1">
        <f t="array" ref="Z27">IFERROR(SUMPRODUCT([1]DB!AO$5:AO$3000,[1]DB!FE$5:FE$3000,--([1]DB!$W$5:$W$3000="Trading"),--([1]DB!$E$5:$E$3000=$D27),--([1]DB!$N$5:$N$3000=$C27))/Z10,0)</f>
        <v>0</v>
      </c>
      <c r="AA27" s="7" cm="1">
        <f t="array" ref="AA27">IFERROR(SUMPRODUCT([1]DB!AP$5:AP$3000,[1]DB!FF$5:FF$3000,--([1]DB!$W$5:$W$3000="Trading"),--([1]DB!$E$5:$E$3000=$D27),--([1]DB!$N$5:$N$3000=$C27))/AA10,0)</f>
        <v>0</v>
      </c>
      <c r="AB27" s="7" cm="1">
        <f t="array" ref="AB27">IFERROR(SUMPRODUCT([1]DB!AQ$5:AQ$3000,[1]DB!FG$5:FG$3000,--([1]DB!$W$5:$W$3000="Trading"),--([1]DB!$E$5:$E$3000=$D27),--([1]DB!$N$5:$N$3000=$C27))/AB10,0)</f>
        <v>0</v>
      </c>
      <c r="AC27" s="7" cm="1">
        <f t="array" ref="AC27">IFERROR(SUMPRODUCT([1]DB!AR$5:AR$3000,[1]DB!FH$5:FH$3000,--([1]DB!$W$5:$W$3000="Trading"),--([1]DB!$E$5:$E$3000=$D27),--([1]DB!$N$5:$N$3000=$C27))/AC10,0)</f>
        <v>0</v>
      </c>
      <c r="AD27" s="7" cm="1">
        <f t="array" ref="AD27">IFERROR(SUMPRODUCT([1]DB!AS$5:AS$3000,[1]DB!FI$5:FI$3000,--([1]DB!$W$5:$W$3000="Trading"),--([1]DB!$E$5:$E$3000=$D27),--([1]DB!$N$5:$N$3000=$C27))/AD10,0)</f>
        <v>0</v>
      </c>
      <c r="AE27" s="7" cm="1">
        <f t="array" ref="AE27">IFERROR(SUMPRODUCT([1]DB!AT$5:AT$3000,[1]DB!FJ$5:FJ$3000,--([1]DB!$W$5:$W$3000="Trading"),--([1]DB!$E$5:$E$3000=$D27),--([1]DB!$N$5:$N$3000=$C27))/AE10,0)</f>
        <v>0</v>
      </c>
      <c r="AF27" s="57" cm="1">
        <f t="array" ref="AF27">IFERROR(SUMPRODUCT([1]DB!AU$5:AU$3000,[1]DB!FK$5:FK$3000,--([1]DB!$W$5:$W$3000="Trading"),--([1]DB!$E$5:$E$3000=$D27),--([1]DB!$N$5:$N$3000=$C27))/AF10,0)</f>
        <v>0</v>
      </c>
      <c r="AG27" s="88" cm="1">
        <f t="array" ref="AG27">IFERROR(SUMPRODUCT([1]DB!AV$5:AV$3000,[1]DB!FL$5:FL$3000,--([1]DB!$W$5:$W$3000="Trading"),--([1]DB!$E$5:$E$3000=$D27),--([1]DB!$N$5:$N$3000=$C27))/AG10,0)</f>
        <v>0</v>
      </c>
      <c r="AH27" s="7" cm="1">
        <f t="array" ref="AH27">IFERROR(SUMPRODUCT([1]DB!AW$5:AW$3000,[1]DB!FM$5:FM$3000,--([1]DB!$W$5:$W$3000="Trading"),--([1]DB!$E$5:$E$3000=$D27),--([1]DB!$N$5:$N$3000=$C27))/AH10,0)</f>
        <v>0</v>
      </c>
      <c r="AI27" s="7" cm="1">
        <f t="array" ref="AI27">IFERROR(SUMPRODUCT([1]DB!AX$5:AX$3000,[1]DB!FN$5:FN$3000,--([1]DB!$W$5:$W$3000="Trading"),--([1]DB!$E$5:$E$3000=$D27),--([1]DB!$N$5:$N$3000=$C27))/AI10,0)</f>
        <v>0</v>
      </c>
      <c r="AJ27" s="7" cm="1">
        <f t="array" ref="AJ27">IFERROR(SUMPRODUCT([1]DB!AY$5:AY$3000,[1]DB!FO$5:FO$3000,--([1]DB!$W$5:$W$3000="Trading"),--([1]DB!$E$5:$E$3000=$D27),--([1]DB!$N$5:$N$3000=$C27))/AJ10,0)</f>
        <v>0</v>
      </c>
      <c r="AK27" s="7" cm="1">
        <f t="array" ref="AK27">IFERROR(SUMPRODUCT([1]DB!AZ$5:AZ$3000,[1]DB!FP$5:FP$3000,--([1]DB!$W$5:$W$3000="Trading"),--([1]DB!$E$5:$E$3000=$D27),--([1]DB!$N$5:$N$3000=$C27))/AK10,0)</f>
        <v>0</v>
      </c>
      <c r="AL27" s="7" cm="1">
        <f t="array" ref="AL27">IFERROR(SUMPRODUCT([1]DB!BA$5:BA$3000,[1]DB!FQ$5:FQ$3000,--([1]DB!$W$5:$W$3000="Trading"),--([1]DB!$E$5:$E$3000=$D27),--([1]DB!$N$5:$N$3000=$C27))/AL10,0)</f>
        <v>0</v>
      </c>
      <c r="AM27" s="7" cm="1">
        <f t="array" ref="AM27">IFERROR(SUMPRODUCT([1]DB!BB$5:BB$3000,[1]DB!FR$5:FR$3000,--([1]DB!$W$5:$W$3000="Trading"),--([1]DB!$E$5:$E$3000=$D27),--([1]DB!$N$5:$N$3000=$C27))/AM10,0)</f>
        <v>0</v>
      </c>
      <c r="AN27" s="7" cm="1">
        <f t="array" ref="AN27">IFERROR(SUMPRODUCT([1]DB!BC$5:BC$3000,[1]DB!FS$5:FS$3000,--([1]DB!$W$5:$W$3000="Trading"),--([1]DB!$E$5:$E$3000=$D27),--([1]DB!$N$5:$N$3000=$C27))/AN10,0)</f>
        <v>0</v>
      </c>
      <c r="AO27" s="7" cm="1">
        <f t="array" ref="AO27">IFERROR(SUMPRODUCT([1]DB!BD$5:BD$3000,[1]DB!FT$5:FT$3000,--([1]DB!$W$5:$W$3000="Trading"),--([1]DB!$E$5:$E$3000=$D27),--([1]DB!$N$5:$N$3000=$C27))/AO10,0)</f>
        <v>0</v>
      </c>
      <c r="AP27" s="7" cm="1">
        <f t="array" ref="AP27">IFERROR(SUMPRODUCT([1]DB!BE$5:BE$3000,[1]DB!FU$5:FU$3000,--([1]DB!$W$5:$W$3000="Trading"),--([1]DB!$E$5:$E$3000=$D27),--([1]DB!$N$5:$N$3000=$C27))/AP10,0)</f>
        <v>0</v>
      </c>
      <c r="AQ27" s="7" cm="1">
        <f t="array" ref="AQ27">IFERROR(SUMPRODUCT([1]DB!BF$5:BF$3000,[1]DB!FV$5:FV$3000,--([1]DB!$W$5:$W$3000="Trading"),--([1]DB!$E$5:$E$3000=$D27),--([1]DB!$N$5:$N$3000=$C27))/AQ10,0)</f>
        <v>0</v>
      </c>
      <c r="AR27" s="57" cm="1">
        <f t="array" ref="AR27">IFERROR(SUMPRODUCT([1]DB!BG$5:BG$3000,[1]DB!FW$5:FW$3000,--([1]DB!$W$5:$W$3000="Trading"),--([1]DB!$E$5:$E$3000=$D27),--([1]DB!$N$5:$N$3000=$C27))/AR10,0)</f>
        <v>0</v>
      </c>
      <c r="AS27" s="88" cm="1">
        <f t="array" ref="AS27">IFERROR(SUMPRODUCT([1]DB!BH$5:BH$3000,[1]DB!FX$5:FX$3000,--([1]DB!$W$5:$W$3000="Trading"),--([1]DB!$E$5:$E$3000=$D27),--([1]DB!$N$5:$N$3000=$C27))/AS10,0)</f>
        <v>0</v>
      </c>
      <c r="AT27" s="7" cm="1">
        <f t="array" ref="AT27">IFERROR(SUMPRODUCT([1]DB!BI$5:BI$3000,[1]DB!FY$5:FY$3000,--([1]DB!$W$5:$W$3000="Trading"),--([1]DB!$E$5:$E$3000=$D27),--([1]DB!$N$5:$N$3000=$C27))/AT10,0)</f>
        <v>0</v>
      </c>
      <c r="AU27" s="7" cm="1">
        <f t="array" ref="AU27">IFERROR(SUMPRODUCT([1]DB!BJ$5:BJ$3000,[1]DB!FZ$5:FZ$3000,--([1]DB!$W$5:$W$3000="Trading"),--([1]DB!$E$5:$E$3000=$D27),--([1]DB!$N$5:$N$3000=$C27))/AU10,0)</f>
        <v>0</v>
      </c>
      <c r="AV27" s="7" cm="1">
        <f t="array" ref="AV27">IFERROR(SUMPRODUCT([1]DB!BK$5:BK$3000,[1]DB!GA$5:GA$3000,--([1]DB!$W$5:$W$3000="Trading"),--([1]DB!$E$5:$E$3000=$D27),--([1]DB!$N$5:$N$3000=$C27))/AV10,0)</f>
        <v>0</v>
      </c>
      <c r="AW27" s="7" cm="1">
        <f t="array" ref="AW27">IFERROR(SUMPRODUCT([1]DB!BL$5:BL$3000,[1]DB!GB$5:GB$3000,--([1]DB!$W$5:$W$3000="Trading"),--([1]DB!$E$5:$E$3000=$D27),--([1]DB!$N$5:$N$3000=$C27))/AW10,0)</f>
        <v>0</v>
      </c>
      <c r="AX27" s="7" cm="1">
        <f t="array" ref="AX27">IFERROR(SUMPRODUCT([1]DB!BM$5:BM$3000,[1]DB!GC$5:GC$3000,--([1]DB!$W$5:$W$3000="Trading"),--([1]DB!$E$5:$E$3000=$D27),--([1]DB!$N$5:$N$3000=$C27))/AX10,0)</f>
        <v>0</v>
      </c>
      <c r="AY27" s="7" cm="1">
        <f t="array" ref="AY27">IFERROR(SUMPRODUCT([1]DB!BN$5:BN$3000,[1]DB!GD$5:GD$3000,--([1]DB!$W$5:$W$3000="Trading"),--([1]DB!$E$5:$E$3000=$D27),--([1]DB!$N$5:$N$3000=$C27))/AY10,0)</f>
        <v>0</v>
      </c>
      <c r="AZ27" s="7" cm="1">
        <f t="array" ref="AZ27">IFERROR(SUMPRODUCT([1]DB!BO$5:BO$3000,[1]DB!GE$5:GE$3000,--([1]DB!$W$5:$W$3000="Trading"),--([1]DB!$E$5:$E$3000=$D27),--([1]DB!$N$5:$N$3000=$C27))/AZ10,0)</f>
        <v>0</v>
      </c>
      <c r="BA27" s="7" cm="1">
        <f t="array" ref="BA27">IFERROR(SUMPRODUCT([1]DB!BP$5:BP$3000,[1]DB!GF$5:GF$3000,--([1]DB!$W$5:$W$3000="Trading"),--([1]DB!$E$5:$E$3000=$D27),--([1]DB!$N$5:$N$3000=$C27))/BA10,0)</f>
        <v>0</v>
      </c>
      <c r="BB27" s="7" cm="1">
        <f t="array" ref="BB27">IFERROR(SUMPRODUCT([1]DB!BQ$5:BQ$3000,[1]DB!GG$5:GG$3000,--([1]DB!$W$5:$W$3000="Trading"),--([1]DB!$E$5:$E$3000=$D27),--([1]DB!$N$5:$N$3000=$C27))/BB10,0)</f>
        <v>0</v>
      </c>
      <c r="BC27" s="7" cm="1">
        <f t="array" ref="BC27">IFERROR(SUMPRODUCT([1]DB!BR$5:BR$3000,[1]DB!GH$5:GH$3000,--([1]DB!$W$5:$W$3000="Trading"),--([1]DB!$E$5:$E$3000=$D27),--([1]DB!$N$5:$N$3000=$C27))/BC10,0)</f>
        <v>0</v>
      </c>
      <c r="BD27" s="57" cm="1">
        <f t="array" ref="BD27">IFERROR(SUMPRODUCT([1]DB!BS$5:BS$3000,[1]DB!GI$5:GI$3000,--([1]DB!$W$5:$W$3000="Trading"),--([1]DB!$E$5:$E$3000=$D27),--([1]DB!$N$5:$N$3000=$C27))/BD10,0)</f>
        <v>0</v>
      </c>
      <c r="BE27" s="88" cm="1">
        <f t="array" ref="BE27">IFERROR(SUMPRODUCT([1]DB!BT$5:BT$3000,[1]DB!GJ$5:GJ$3000,--([1]DB!$W$5:$W$3000="Trading"),--([1]DB!$E$5:$E$3000=$D27),--([1]DB!$N$5:$N$3000=$C27))/BE10,0)</f>
        <v>0</v>
      </c>
      <c r="BF27" s="7" cm="1">
        <f t="array" ref="BF27">IFERROR(SUMPRODUCT([1]DB!BU$5:BU$3000,[1]DB!GK$5:GK$3000,--([1]DB!$W$5:$W$3000="Trading"),--([1]DB!$E$5:$E$3000=$D27),--([1]DB!$N$5:$N$3000=$C27))/BF10,0)</f>
        <v>0</v>
      </c>
      <c r="BG27" s="7" cm="1">
        <f t="array" ref="BG27">IFERROR(SUMPRODUCT([1]DB!BV$5:BV$3000,[1]DB!GL$5:GL$3000,--([1]DB!$W$5:$W$3000="Trading"),--([1]DB!$E$5:$E$3000=$D27),--([1]DB!$N$5:$N$3000=$C27))/BG10,0)</f>
        <v>0</v>
      </c>
      <c r="BH27" s="7" cm="1">
        <f t="array" ref="BH27">IFERROR(SUMPRODUCT([1]DB!BW$5:BW$3000,[1]DB!GM$5:GM$3000,--([1]DB!$W$5:$W$3000="Trading"),--([1]DB!$E$5:$E$3000=$D27),--([1]DB!$N$5:$N$3000=$C27))/BH10,0)</f>
        <v>0</v>
      </c>
      <c r="BI27" s="7" cm="1">
        <f t="array" ref="BI27">IFERROR(SUMPRODUCT([1]DB!BX$5:BX$3000,[1]DB!GN$5:GN$3000,--([1]DB!$W$5:$W$3000="Trading"),--([1]DB!$E$5:$E$3000=$D27),--([1]DB!$N$5:$N$3000=$C27))/BI10,0)</f>
        <v>0</v>
      </c>
      <c r="BJ27" s="7" cm="1">
        <f t="array" ref="BJ27">IFERROR(SUMPRODUCT([1]DB!BY$5:BY$3000,[1]DB!GO$5:GO$3000,--([1]DB!$W$5:$W$3000="Trading"),--([1]DB!$E$5:$E$3000=$D27),--([1]DB!$N$5:$N$3000=$C27))/BJ10,0)</f>
        <v>0</v>
      </c>
      <c r="BK27" s="7" cm="1">
        <f t="array" ref="BK27">IFERROR(SUMPRODUCT([1]DB!BZ$5:BZ$3000,[1]DB!GP$5:GP$3000,--([1]DB!$W$5:$W$3000="Trading"),--([1]DB!$E$5:$E$3000=$D27),--([1]DB!$N$5:$N$3000=$C27))/BK10,0)</f>
        <v>0</v>
      </c>
      <c r="BL27" s="7" cm="1">
        <f t="array" ref="BL27">IFERROR(SUMPRODUCT([1]DB!CA$5:CA$3000,[1]DB!GQ$5:GQ$3000,--([1]DB!$W$5:$W$3000="Trading"),--([1]DB!$E$5:$E$3000=$D27),--([1]DB!$N$5:$N$3000=$C27))/BL10,0)</f>
        <v>0</v>
      </c>
      <c r="BM27" s="7" cm="1">
        <f t="array" ref="BM27">IFERROR(SUMPRODUCT([1]DB!CB$5:CB$3000,[1]DB!GR$5:GR$3000,--([1]DB!$W$5:$W$3000="Trading"),--([1]DB!$E$5:$E$3000=$D27),--([1]DB!$N$5:$N$3000=$C27))/BM10,0)</f>
        <v>0</v>
      </c>
      <c r="BN27" s="7" cm="1">
        <f t="array" ref="BN27">IFERROR(SUMPRODUCT([1]DB!CC$5:CC$3000,[1]DB!GS$5:GS$3000,--([1]DB!$W$5:$W$3000="Trading"),--([1]DB!$E$5:$E$3000=$D27),--([1]DB!$N$5:$N$3000=$C27))/BN10,0)</f>
        <v>0</v>
      </c>
      <c r="BO27" s="7" cm="1">
        <f t="array" ref="BO27">IFERROR(SUMPRODUCT([1]DB!CD$5:CD$3000,[1]DB!GT$5:GT$3000,--([1]DB!$W$5:$W$3000="Trading"),--([1]DB!$E$5:$E$3000=$D27),--([1]DB!$N$5:$N$3000=$C27))/BO10,0)</f>
        <v>0</v>
      </c>
      <c r="BP27" s="32" cm="1">
        <f t="array" ref="BP27">IFERROR(SUMPRODUCT([1]DB!CE$5:CE$3000,[1]DB!GU$5:GU$3000,--([1]DB!$W$5:$W$3000="Trading"),--([1]DB!$E$5:$E$3000=$D27),--([1]DB!$N$5:$N$3000=$C27))/BP10,0)</f>
        <v>0</v>
      </c>
    </row>
    <row r="28" spans="1:68" hidden="1" outlineLevel="1" x14ac:dyDescent="0.25">
      <c r="A28" s="12"/>
      <c r="B28" s="13" t="s">
        <v>23</v>
      </c>
      <c r="C28" s="110" t="s">
        <v>51</v>
      </c>
      <c r="D28" s="110" t="s">
        <v>57</v>
      </c>
      <c r="E28" s="25" cm="1">
        <f t="array" ref="E28">IFERROR(SUMPRODUCT([1]DB!X$5:X$3000,[1]DB!EN$5:EN$3000,--([1]DB!$W$5:$W$3000="Trading"),--([1]DB!$E$5:$E$3000=$D28),--([1]DB!$N$5:$N$3000=$C28))/E11,0)</f>
        <v>0</v>
      </c>
      <c r="F28" s="25" cm="1">
        <f t="array" ref="F28">IFERROR(SUMPRODUCT([1]DB!Y$5:Y$3000,[1]DB!EO$5:EO$3000,--([1]DB!$W$5:$W$3000="Trading"),--([1]DB!$E$5:$E$3000=$D28),--([1]DB!$N$5:$N$3000=$C28))/F11,0)</f>
        <v>0</v>
      </c>
      <c r="G28" s="25" cm="1">
        <f t="array" ref="G28">IFERROR(SUMPRODUCT([1]DB!Z$5:Z$3000,[1]DB!EP$5:EP$3000,--([1]DB!$W$5:$W$3000="Trading"),--([1]DB!$E$5:$E$3000=$D28),--([1]DB!$N$5:$N$3000=$C28))/G11,0)</f>
        <v>0</v>
      </c>
      <c r="H28" s="25" cm="1">
        <f t="array" ref="H28">IFERROR(SUMPRODUCT([1]DB!AA$5:AA$3000,[1]DB!EQ$5:EQ$3000,--([1]DB!$W$5:$W$3000="Trading"),--([1]DB!$E$5:$E$3000=$D28),--([1]DB!$N$5:$N$3000=$C28))/H11,0)</f>
        <v>0</v>
      </c>
      <c r="I28" s="25" cm="1">
        <f t="array" ref="I28">IFERROR(SUMPRODUCT([1]DB!AB$5:AB$3000,[1]DB!ER$5:ER$3000,--([1]DB!$W$5:$W$3000="Trading"),--([1]DB!$E$5:$E$3000=$D28),--([1]DB!$N$5:$N$3000=$C28))/I11,0)</f>
        <v>0</v>
      </c>
      <c r="J28" s="25" cm="1">
        <f t="array" ref="J28">IFERROR(SUMPRODUCT([1]DB!AC$5:AC$3000,[1]DB!ES$5:ES$3000,--([1]DB!$W$5:$W$3000="Trading"),--([1]DB!$E$5:$E$3000=$D28),--([1]DB!$N$5:$N$3000=$C28))/J11,0)</f>
        <v>0</v>
      </c>
      <c r="K28" s="25" cm="1">
        <f t="array" ref="K28">IFERROR(SUMPRODUCT([1]DB!AD$5:AD$3000,[1]DB!ET$5:ET$3000,--([1]DB!$W$5:$W$3000="Trading"),--([1]DB!$E$5:$E$3000=$D28),--([1]DB!$N$5:$N$3000=$C28))/K11,0)</f>
        <v>0</v>
      </c>
      <c r="L28" s="25" cm="1">
        <f t="array" ref="L28">IFERROR(SUMPRODUCT([1]DB!AE$5:AE$3000,[1]DB!EU$5:EU$3000,--([1]DB!$W$5:$W$3000="Trading"),--([1]DB!$E$5:$E$3000=$D28),--([1]DB!$N$5:$N$3000=$C28))/L11,0)</f>
        <v>0</v>
      </c>
      <c r="M28" s="25" cm="1">
        <f t="array" ref="M28">IFERROR(SUMPRODUCT([1]DB!AF$5:AF$3000,[1]DB!EV$5:EV$3000,--([1]DB!$W$5:$W$3000="Trading"),--([1]DB!$E$5:$E$3000=$D28),--([1]DB!$N$5:$N$3000=$C28))/M11,0)</f>
        <v>0</v>
      </c>
      <c r="N28" s="25" cm="1">
        <f t="array" ref="N28">IFERROR(SUMPRODUCT([1]DB!AG$5:AG$3000,[1]DB!EW$5:EW$3000,--([1]DB!$W$5:$W$3000="Trading"),--([1]DB!$E$5:$E$3000=$D28),--([1]DB!$N$5:$N$3000=$C28))/N11,0)</f>
        <v>0</v>
      </c>
      <c r="O28" s="25" cm="1">
        <f t="array" ref="O28">IFERROR(SUMPRODUCT([1]DB!AH$5:AH$3000,[1]DB!EX$5:EX$3000,--([1]DB!$W$5:$W$3000="Trading"),--([1]DB!$E$5:$E$3000=$D28),--([1]DB!$N$5:$N$3000=$C28))/O11,0)</f>
        <v>0</v>
      </c>
      <c r="P28" s="55" cm="1">
        <f t="array" ref="P28">IFERROR(SUMPRODUCT([1]DB!AI$5:AI$3000,[1]DB!EY$5:EY$3000,--([1]DB!$W$5:$W$3000="Trading"),--([1]DB!$E$5:$E$3000=$D28),--([1]DB!$N$5:$N$3000=$C28))/P11,0)</f>
        <v>0</v>
      </c>
      <c r="Q28" s="76">
        <f t="shared" si="22"/>
        <v>0</v>
      </c>
      <c r="R28" s="76">
        <f t="shared" si="19"/>
        <v>0</v>
      </c>
      <c r="S28" s="76">
        <f t="shared" si="20"/>
        <v>0</v>
      </c>
      <c r="T28" s="56">
        <f t="shared" si="21"/>
        <v>0</v>
      </c>
      <c r="U28" s="25" cm="1">
        <f t="array" ref="U28">IFERROR(SUMPRODUCT([1]DB!AJ$5:AJ$3000,[1]DB!EZ$5:EZ$3000,--([1]DB!$W$5:$W$3000="Trading"),--([1]DB!$E$5:$E$3000=$D28),--([1]DB!$N$5:$N$3000=$C28))/U11,0)</f>
        <v>0</v>
      </c>
      <c r="V28" s="25" cm="1">
        <f t="array" ref="V28">IFERROR(SUMPRODUCT([1]DB!AK$5:AK$3000,[1]DB!FA$5:FA$3000,--([1]DB!$W$5:$W$3000="Trading"),--([1]DB!$E$5:$E$3000=$D28),--([1]DB!$N$5:$N$3000=$C28))/V11,0)</f>
        <v>0</v>
      </c>
      <c r="W28" s="25" cm="1">
        <f t="array" ref="W28">IFERROR(SUMPRODUCT([1]DB!AL$5:AL$3000,[1]DB!FB$5:FB$3000,--([1]DB!$W$5:$W$3000="Trading"),--([1]DB!$E$5:$E$3000=$D28),--([1]DB!$N$5:$N$3000=$C28))/W11,0)</f>
        <v>0</v>
      </c>
      <c r="X28" s="25" cm="1">
        <f t="array" ref="X28">IFERROR(SUMPRODUCT([1]DB!AM$5:AM$3000,[1]DB!FC$5:FC$3000,--([1]DB!$W$5:$W$3000="Trading"),--([1]DB!$E$5:$E$3000=$D28),--([1]DB!$N$5:$N$3000=$C28))/X11,0)</f>
        <v>0</v>
      </c>
      <c r="Y28" s="25" cm="1">
        <f t="array" ref="Y28">IFERROR(SUMPRODUCT([1]DB!AN$5:AN$3000,[1]DB!FD$5:FD$3000,--([1]DB!$W$5:$W$3000="Trading"),--([1]DB!$E$5:$E$3000=$D28),--([1]DB!$N$5:$N$3000=$C28))/Y11,0)</f>
        <v>0</v>
      </c>
      <c r="Z28" s="25" cm="1">
        <f t="array" ref="Z28">IFERROR(SUMPRODUCT([1]DB!AO$5:AO$3000,[1]DB!FE$5:FE$3000,--([1]DB!$W$5:$W$3000="Trading"),--([1]DB!$E$5:$E$3000=$D28),--([1]DB!$N$5:$N$3000=$C28))/Z11,0)</f>
        <v>0</v>
      </c>
      <c r="AA28" s="25" cm="1">
        <f t="array" ref="AA28">IFERROR(SUMPRODUCT([1]DB!AP$5:AP$3000,[1]DB!FF$5:FF$3000,--([1]DB!$W$5:$W$3000="Trading"),--([1]DB!$E$5:$E$3000=$D28),--([1]DB!$N$5:$N$3000=$C28))/AA11,0)</f>
        <v>0</v>
      </c>
      <c r="AB28" s="25" cm="1">
        <f t="array" ref="AB28">IFERROR(SUMPRODUCT([1]DB!AQ$5:AQ$3000,[1]DB!FG$5:FG$3000,--([1]DB!$W$5:$W$3000="Trading"),--([1]DB!$E$5:$E$3000=$D28),--([1]DB!$N$5:$N$3000=$C28))/AB11,0)</f>
        <v>0</v>
      </c>
      <c r="AC28" s="25" cm="1">
        <f t="array" ref="AC28">IFERROR(SUMPRODUCT([1]DB!AR$5:AR$3000,[1]DB!FH$5:FH$3000,--([1]DB!$W$5:$W$3000="Trading"),--([1]DB!$E$5:$E$3000=$D28),--([1]DB!$N$5:$N$3000=$C28))/AC11,0)</f>
        <v>0</v>
      </c>
      <c r="AD28" s="25" cm="1">
        <f t="array" ref="AD28">IFERROR(SUMPRODUCT([1]DB!AS$5:AS$3000,[1]DB!FI$5:FI$3000,--([1]DB!$W$5:$W$3000="Trading"),--([1]DB!$E$5:$E$3000=$D28),--([1]DB!$N$5:$N$3000=$C28))/AD11,0)</f>
        <v>0</v>
      </c>
      <c r="AE28" s="25" cm="1">
        <f t="array" ref="AE28">IFERROR(SUMPRODUCT([1]DB!AT$5:AT$3000,[1]DB!FJ$5:FJ$3000,--([1]DB!$W$5:$W$3000="Trading"),--([1]DB!$E$5:$E$3000=$D28),--([1]DB!$N$5:$N$3000=$C28))/AE11,0)</f>
        <v>0</v>
      </c>
      <c r="AF28" s="55" cm="1">
        <f t="array" ref="AF28">IFERROR(SUMPRODUCT([1]DB!AU$5:AU$3000,[1]DB!FK$5:FK$3000,--([1]DB!$W$5:$W$3000="Trading"),--([1]DB!$E$5:$E$3000=$D28),--([1]DB!$N$5:$N$3000=$C28))/AF11,0)</f>
        <v>0</v>
      </c>
      <c r="AG28" s="87" cm="1">
        <f t="array" ref="AG28">IFERROR(SUMPRODUCT([1]DB!AV$5:AV$3000,[1]DB!FL$5:FL$3000,--([1]DB!$W$5:$W$3000="Trading"),--([1]DB!$E$5:$E$3000=$D28),--([1]DB!$N$5:$N$3000=$C28))/AG11,0)</f>
        <v>0</v>
      </c>
      <c r="AH28" s="25" cm="1">
        <f t="array" ref="AH28">IFERROR(SUMPRODUCT([1]DB!AW$5:AW$3000,[1]DB!FM$5:FM$3000,--([1]DB!$W$5:$W$3000="Trading"),--([1]DB!$E$5:$E$3000=$D28),--([1]DB!$N$5:$N$3000=$C28))/AH11,0)</f>
        <v>0</v>
      </c>
      <c r="AI28" s="25" cm="1">
        <f t="array" ref="AI28">IFERROR(SUMPRODUCT([1]DB!AX$5:AX$3000,[1]DB!FN$5:FN$3000,--([1]DB!$W$5:$W$3000="Trading"),--([1]DB!$E$5:$E$3000=$D28),--([1]DB!$N$5:$N$3000=$C28))/AI11,0)</f>
        <v>0</v>
      </c>
      <c r="AJ28" s="25" cm="1">
        <f t="array" ref="AJ28">IFERROR(SUMPRODUCT([1]DB!AY$5:AY$3000,[1]DB!FO$5:FO$3000,--([1]DB!$W$5:$W$3000="Trading"),--([1]DB!$E$5:$E$3000=$D28),--([1]DB!$N$5:$N$3000=$C28))/AJ11,0)</f>
        <v>0</v>
      </c>
      <c r="AK28" s="25" cm="1">
        <f t="array" ref="AK28">IFERROR(SUMPRODUCT([1]DB!AZ$5:AZ$3000,[1]DB!FP$5:FP$3000,--([1]DB!$W$5:$W$3000="Trading"),--([1]DB!$E$5:$E$3000=$D28),--([1]DB!$N$5:$N$3000=$C28))/AK11,0)</f>
        <v>0</v>
      </c>
      <c r="AL28" s="25" cm="1">
        <f t="array" ref="AL28">IFERROR(SUMPRODUCT([1]DB!BA$5:BA$3000,[1]DB!FQ$5:FQ$3000,--([1]DB!$W$5:$W$3000="Trading"),--([1]DB!$E$5:$E$3000=$D28),--([1]DB!$N$5:$N$3000=$C28))/AL11,0)</f>
        <v>0</v>
      </c>
      <c r="AM28" s="25" cm="1">
        <f t="array" ref="AM28">IFERROR(SUMPRODUCT([1]DB!BB$5:BB$3000,[1]DB!FR$5:FR$3000,--([1]DB!$W$5:$W$3000="Trading"),--([1]DB!$E$5:$E$3000=$D28),--([1]DB!$N$5:$N$3000=$C28))/AM11,0)</f>
        <v>0</v>
      </c>
      <c r="AN28" s="25" cm="1">
        <f t="array" ref="AN28">IFERROR(SUMPRODUCT([1]DB!BC$5:BC$3000,[1]DB!FS$5:FS$3000,--([1]DB!$W$5:$W$3000="Trading"),--([1]DB!$E$5:$E$3000=$D28),--([1]DB!$N$5:$N$3000=$C28))/AN11,0)</f>
        <v>0</v>
      </c>
      <c r="AO28" s="25" cm="1">
        <f t="array" ref="AO28">IFERROR(SUMPRODUCT([1]DB!BD$5:BD$3000,[1]DB!FT$5:FT$3000,--([1]DB!$W$5:$W$3000="Trading"),--([1]DB!$E$5:$E$3000=$D28),--([1]DB!$N$5:$N$3000=$C28))/AO11,0)</f>
        <v>0</v>
      </c>
      <c r="AP28" s="25" cm="1">
        <f t="array" ref="AP28">IFERROR(SUMPRODUCT([1]DB!BE$5:BE$3000,[1]DB!FU$5:FU$3000,--([1]DB!$W$5:$W$3000="Trading"),--([1]DB!$E$5:$E$3000=$D28),--([1]DB!$N$5:$N$3000=$C28))/AP11,0)</f>
        <v>0</v>
      </c>
      <c r="AQ28" s="25" cm="1">
        <f t="array" ref="AQ28">IFERROR(SUMPRODUCT([1]DB!BF$5:BF$3000,[1]DB!FV$5:FV$3000,--([1]DB!$W$5:$W$3000="Trading"),--([1]DB!$E$5:$E$3000=$D28),--([1]DB!$N$5:$N$3000=$C28))/AQ11,0)</f>
        <v>0</v>
      </c>
      <c r="AR28" s="55" cm="1">
        <f t="array" ref="AR28">IFERROR(SUMPRODUCT([1]DB!BG$5:BG$3000,[1]DB!FW$5:FW$3000,--([1]DB!$W$5:$W$3000="Trading"),--([1]DB!$E$5:$E$3000=$D28),--([1]DB!$N$5:$N$3000=$C28))/AR11,0)</f>
        <v>0</v>
      </c>
      <c r="AS28" s="87" cm="1">
        <f t="array" ref="AS28">IFERROR(SUMPRODUCT([1]DB!BH$5:BH$3000,[1]DB!FX$5:FX$3000,--([1]DB!$W$5:$W$3000="Trading"),--([1]DB!$E$5:$E$3000=$D28),--([1]DB!$N$5:$N$3000=$C28))/AS11,0)</f>
        <v>0</v>
      </c>
      <c r="AT28" s="25" cm="1">
        <f t="array" ref="AT28">IFERROR(SUMPRODUCT([1]DB!BI$5:BI$3000,[1]DB!FY$5:FY$3000,--([1]DB!$W$5:$W$3000="Trading"),--([1]DB!$E$5:$E$3000=$D28),--([1]DB!$N$5:$N$3000=$C28))/AT11,0)</f>
        <v>0</v>
      </c>
      <c r="AU28" s="25" cm="1">
        <f t="array" ref="AU28">IFERROR(SUMPRODUCT([1]DB!BJ$5:BJ$3000,[1]DB!FZ$5:FZ$3000,--([1]DB!$W$5:$W$3000="Trading"),--([1]DB!$E$5:$E$3000=$D28),--([1]DB!$N$5:$N$3000=$C28))/AU11,0)</f>
        <v>0</v>
      </c>
      <c r="AV28" s="25" cm="1">
        <f t="array" ref="AV28">IFERROR(SUMPRODUCT([1]DB!BK$5:BK$3000,[1]DB!GA$5:GA$3000,--([1]DB!$W$5:$W$3000="Trading"),--([1]DB!$E$5:$E$3000=$D28),--([1]DB!$N$5:$N$3000=$C28))/AV11,0)</f>
        <v>0</v>
      </c>
      <c r="AW28" s="25" cm="1">
        <f t="array" ref="AW28">IFERROR(SUMPRODUCT([1]DB!BL$5:BL$3000,[1]DB!GB$5:GB$3000,--([1]DB!$W$5:$W$3000="Trading"),--([1]DB!$E$5:$E$3000=$D28),--([1]DB!$N$5:$N$3000=$C28))/AW11,0)</f>
        <v>0</v>
      </c>
      <c r="AX28" s="25" cm="1">
        <f t="array" ref="AX28">IFERROR(SUMPRODUCT([1]DB!BM$5:BM$3000,[1]DB!GC$5:GC$3000,--([1]DB!$W$5:$W$3000="Trading"),--([1]DB!$E$5:$E$3000=$D28),--([1]DB!$N$5:$N$3000=$C28))/AX11,0)</f>
        <v>0</v>
      </c>
      <c r="AY28" s="25" cm="1">
        <f t="array" ref="AY28">IFERROR(SUMPRODUCT([1]DB!BN$5:BN$3000,[1]DB!GD$5:GD$3000,--([1]DB!$W$5:$W$3000="Trading"),--([1]DB!$E$5:$E$3000=$D28),--([1]DB!$N$5:$N$3000=$C28))/AY11,0)</f>
        <v>0</v>
      </c>
      <c r="AZ28" s="25" cm="1">
        <f t="array" ref="AZ28">IFERROR(SUMPRODUCT([1]DB!BO$5:BO$3000,[1]DB!GE$5:GE$3000,--([1]DB!$W$5:$W$3000="Trading"),--([1]DB!$E$5:$E$3000=$D28),--([1]DB!$N$5:$N$3000=$C28))/AZ11,0)</f>
        <v>0</v>
      </c>
      <c r="BA28" s="25" cm="1">
        <f t="array" ref="BA28">IFERROR(SUMPRODUCT([1]DB!BP$5:BP$3000,[1]DB!GF$5:GF$3000,--([1]DB!$W$5:$W$3000="Trading"),--([1]DB!$E$5:$E$3000=$D28),--([1]DB!$N$5:$N$3000=$C28))/BA11,0)</f>
        <v>0</v>
      </c>
      <c r="BB28" s="25" cm="1">
        <f t="array" ref="BB28">IFERROR(SUMPRODUCT([1]DB!BQ$5:BQ$3000,[1]DB!GG$5:GG$3000,--([1]DB!$W$5:$W$3000="Trading"),--([1]DB!$E$5:$E$3000=$D28),--([1]DB!$N$5:$N$3000=$C28))/BB11,0)</f>
        <v>0</v>
      </c>
      <c r="BC28" s="25" cm="1">
        <f t="array" ref="BC28">IFERROR(SUMPRODUCT([1]DB!BR$5:BR$3000,[1]DB!GH$5:GH$3000,--([1]DB!$W$5:$W$3000="Trading"),--([1]DB!$E$5:$E$3000=$D28),--([1]DB!$N$5:$N$3000=$C28))/BC11,0)</f>
        <v>0</v>
      </c>
      <c r="BD28" s="55" cm="1">
        <f t="array" ref="BD28">IFERROR(SUMPRODUCT([1]DB!BS$5:BS$3000,[1]DB!GI$5:GI$3000,--([1]DB!$W$5:$W$3000="Trading"),--([1]DB!$E$5:$E$3000=$D28),--([1]DB!$N$5:$N$3000=$C28))/BD11,0)</f>
        <v>0</v>
      </c>
      <c r="BE28" s="87" cm="1">
        <f t="array" ref="BE28">IFERROR(SUMPRODUCT([1]DB!BT$5:BT$3000,[1]DB!GJ$5:GJ$3000,--([1]DB!$W$5:$W$3000="Trading"),--([1]DB!$E$5:$E$3000=$D28),--([1]DB!$N$5:$N$3000=$C28))/BE11,0)</f>
        <v>0</v>
      </c>
      <c r="BF28" s="25" cm="1">
        <f t="array" ref="BF28">IFERROR(SUMPRODUCT([1]DB!BU$5:BU$3000,[1]DB!GK$5:GK$3000,--([1]DB!$W$5:$W$3000="Trading"),--([1]DB!$E$5:$E$3000=$D28),--([1]DB!$N$5:$N$3000=$C28))/BF11,0)</f>
        <v>0</v>
      </c>
      <c r="BG28" s="25" cm="1">
        <f t="array" ref="BG28">IFERROR(SUMPRODUCT([1]DB!BV$5:BV$3000,[1]DB!GL$5:GL$3000,--([1]DB!$W$5:$W$3000="Trading"),--([1]DB!$E$5:$E$3000=$D28),--([1]DB!$N$5:$N$3000=$C28))/BG11,0)</f>
        <v>0</v>
      </c>
      <c r="BH28" s="25" cm="1">
        <f t="array" ref="BH28">IFERROR(SUMPRODUCT([1]DB!BW$5:BW$3000,[1]DB!GM$5:GM$3000,--([1]DB!$W$5:$W$3000="Trading"),--([1]DB!$E$5:$E$3000=$D28),--([1]DB!$N$5:$N$3000=$C28))/BH11,0)</f>
        <v>0</v>
      </c>
      <c r="BI28" s="25" cm="1">
        <f t="array" ref="BI28">IFERROR(SUMPRODUCT([1]DB!BX$5:BX$3000,[1]DB!GN$5:GN$3000,--([1]DB!$W$5:$W$3000="Trading"),--([1]DB!$E$5:$E$3000=$D28),--([1]DB!$N$5:$N$3000=$C28))/BI11,0)</f>
        <v>0</v>
      </c>
      <c r="BJ28" s="25" cm="1">
        <f t="array" ref="BJ28">IFERROR(SUMPRODUCT([1]DB!BY$5:BY$3000,[1]DB!GO$5:GO$3000,--([1]DB!$W$5:$W$3000="Trading"),--([1]DB!$E$5:$E$3000=$D28),--([1]DB!$N$5:$N$3000=$C28))/BJ11,0)</f>
        <v>0</v>
      </c>
      <c r="BK28" s="25" cm="1">
        <f t="array" ref="BK28">IFERROR(SUMPRODUCT([1]DB!BZ$5:BZ$3000,[1]DB!GP$5:GP$3000,--([1]DB!$W$5:$W$3000="Trading"),--([1]DB!$E$5:$E$3000=$D28),--([1]DB!$N$5:$N$3000=$C28))/BK11,0)</f>
        <v>0</v>
      </c>
      <c r="BL28" s="25" cm="1">
        <f t="array" ref="BL28">IFERROR(SUMPRODUCT([1]DB!CA$5:CA$3000,[1]DB!GQ$5:GQ$3000,--([1]DB!$W$5:$W$3000="Trading"),--([1]DB!$E$5:$E$3000=$D28),--([1]DB!$N$5:$N$3000=$C28))/BL11,0)</f>
        <v>0</v>
      </c>
      <c r="BM28" s="25" cm="1">
        <f t="array" ref="BM28">IFERROR(SUMPRODUCT([1]DB!CB$5:CB$3000,[1]DB!GR$5:GR$3000,--([1]DB!$W$5:$W$3000="Trading"),--([1]DB!$E$5:$E$3000=$D28),--([1]DB!$N$5:$N$3000=$C28))/BM11,0)</f>
        <v>0</v>
      </c>
      <c r="BN28" s="25" cm="1">
        <f t="array" ref="BN28">IFERROR(SUMPRODUCT([1]DB!CC$5:CC$3000,[1]DB!GS$5:GS$3000,--([1]DB!$W$5:$W$3000="Trading"),--([1]DB!$E$5:$E$3000=$D28),--([1]DB!$N$5:$N$3000=$C28))/BN11,0)</f>
        <v>0</v>
      </c>
      <c r="BO28" s="25" cm="1">
        <f t="array" ref="BO28">IFERROR(SUMPRODUCT([1]DB!CD$5:CD$3000,[1]DB!GT$5:GT$3000,--([1]DB!$W$5:$W$3000="Trading"),--([1]DB!$E$5:$E$3000=$D28),--([1]DB!$N$5:$N$3000=$C28))/BO11,0)</f>
        <v>0</v>
      </c>
      <c r="BP28" s="31" cm="1">
        <f t="array" ref="BP28">IFERROR(SUMPRODUCT([1]DB!CE$5:CE$3000,[1]DB!GU$5:GU$3000,--([1]DB!$W$5:$W$3000="Trading"),--([1]DB!$E$5:$E$3000=$D28),--([1]DB!$N$5:$N$3000=$C28))/BP11,0)</f>
        <v>0</v>
      </c>
    </row>
    <row r="29" spans="1:68" ht="15.75" hidden="1" outlineLevel="1" thickBot="1" x14ac:dyDescent="0.3">
      <c r="A29" s="12"/>
      <c r="B29" s="39" t="s">
        <v>24</v>
      </c>
      <c r="C29" s="115" t="s">
        <v>51</v>
      </c>
      <c r="D29" s="115" t="s">
        <v>58</v>
      </c>
      <c r="E29" s="40" cm="1">
        <f t="array" ref="E29">IFERROR(SUMPRODUCT([1]DB!X$5:X$3000,[1]DB!EN$5:EN$3000,--([1]DB!$W$5:$W$3000="Trading"),--([1]DB!$E$5:$E$3000=$D29),--([1]DB!$N$5:$N$3000=$C29))/E12,0)</f>
        <v>0</v>
      </c>
      <c r="F29" s="40" cm="1">
        <f t="array" ref="F29">IFERROR(SUMPRODUCT([1]DB!Y$5:Y$3000,[1]DB!EO$5:EO$3000,--([1]DB!$W$5:$W$3000="Trading"),--([1]DB!$E$5:$E$3000=$D29),--([1]DB!$N$5:$N$3000=$C29))/F12,0)</f>
        <v>0</v>
      </c>
      <c r="G29" s="40" cm="1">
        <f t="array" ref="G29">IFERROR(SUMPRODUCT([1]DB!Z$5:Z$3000,[1]DB!EP$5:EP$3000,--([1]DB!$W$5:$W$3000="Trading"),--([1]DB!$E$5:$E$3000=$D29),--([1]DB!$N$5:$N$3000=$C29))/G12,0)</f>
        <v>0</v>
      </c>
      <c r="H29" s="40" cm="1">
        <f t="array" ref="H29">IFERROR(SUMPRODUCT([1]DB!AA$5:AA$3000,[1]DB!EQ$5:EQ$3000,--([1]DB!$W$5:$W$3000="Trading"),--([1]DB!$E$5:$E$3000=$D29),--([1]DB!$N$5:$N$3000=$C29))/H12,0)</f>
        <v>0</v>
      </c>
      <c r="I29" s="40" cm="1">
        <f t="array" ref="I29">IFERROR(SUMPRODUCT([1]DB!AB$5:AB$3000,[1]DB!ER$5:ER$3000,--([1]DB!$W$5:$W$3000="Trading"),--([1]DB!$E$5:$E$3000=$D29),--([1]DB!$N$5:$N$3000=$C29))/I12,0)</f>
        <v>0</v>
      </c>
      <c r="J29" s="40" cm="1">
        <f t="array" ref="J29">IFERROR(SUMPRODUCT([1]DB!AC$5:AC$3000,[1]DB!ES$5:ES$3000,--([1]DB!$W$5:$W$3000="Trading"),--([1]DB!$E$5:$E$3000=$D29),--([1]DB!$N$5:$N$3000=$C29))/J12,0)</f>
        <v>0</v>
      </c>
      <c r="K29" s="40" cm="1">
        <f t="array" ref="K29">IFERROR(SUMPRODUCT([1]DB!AD$5:AD$3000,[1]DB!ET$5:ET$3000,--([1]DB!$W$5:$W$3000="Trading"),--([1]DB!$E$5:$E$3000=$D29),--([1]DB!$N$5:$N$3000=$C29))/K12,0)</f>
        <v>0</v>
      </c>
      <c r="L29" s="40" cm="1">
        <f t="array" ref="L29">IFERROR(SUMPRODUCT([1]DB!AE$5:AE$3000,[1]DB!EU$5:EU$3000,--([1]DB!$W$5:$W$3000="Trading"),--([1]DB!$E$5:$E$3000=$D29),--([1]DB!$N$5:$N$3000=$C29))/L12,0)</f>
        <v>0</v>
      </c>
      <c r="M29" s="40" cm="1">
        <f t="array" ref="M29">IFERROR(SUMPRODUCT([1]DB!AF$5:AF$3000,[1]DB!EV$5:EV$3000,--([1]DB!$W$5:$W$3000="Trading"),--([1]DB!$E$5:$E$3000=$D29),--([1]DB!$N$5:$N$3000=$C29))/M12,0)</f>
        <v>0</v>
      </c>
      <c r="N29" s="40" cm="1">
        <f t="array" ref="N29">IFERROR(SUMPRODUCT([1]DB!AG$5:AG$3000,[1]DB!EW$5:EW$3000,--([1]DB!$W$5:$W$3000="Trading"),--([1]DB!$E$5:$E$3000=$D29),--([1]DB!$N$5:$N$3000=$C29))/N12,0)</f>
        <v>0</v>
      </c>
      <c r="O29" s="40" cm="1">
        <f t="array" ref="O29">IFERROR(SUMPRODUCT([1]DB!AH$5:AH$3000,[1]DB!EX$5:EX$3000,--([1]DB!$W$5:$W$3000="Trading"),--([1]DB!$E$5:$E$3000=$D29),--([1]DB!$N$5:$N$3000=$C29))/O12,0)</f>
        <v>0</v>
      </c>
      <c r="P29" s="66" cm="1">
        <f t="array" ref="P29">IFERROR(SUMPRODUCT([1]DB!AI$5:AI$3000,[1]DB!EY$5:EY$3000,--([1]DB!$W$5:$W$3000="Trading"),--([1]DB!$E$5:$E$3000=$D29),--([1]DB!$N$5:$N$3000=$C29))/P12,0)</f>
        <v>0</v>
      </c>
      <c r="Q29" s="81">
        <f t="shared" si="22"/>
        <v>0</v>
      </c>
      <c r="R29" s="81">
        <f t="shared" si="19"/>
        <v>0</v>
      </c>
      <c r="S29" s="81">
        <f t="shared" si="20"/>
        <v>0</v>
      </c>
      <c r="T29" s="67">
        <f t="shared" si="21"/>
        <v>0</v>
      </c>
      <c r="U29" s="40" cm="1">
        <f t="array" ref="U29">IFERROR(SUMPRODUCT([1]DB!AJ$5:AJ$3000,[1]DB!EZ$5:EZ$3000,--([1]DB!$W$5:$W$3000="Trading"),--([1]DB!$E$5:$E$3000=$D29),--([1]DB!$N$5:$N$3000=$C29))/U12,0)</f>
        <v>0</v>
      </c>
      <c r="V29" s="40" cm="1">
        <f t="array" ref="V29">IFERROR(SUMPRODUCT([1]DB!AK$5:AK$3000,[1]DB!FA$5:FA$3000,--([1]DB!$W$5:$W$3000="Trading"),--([1]DB!$E$5:$E$3000=$D29),--([1]DB!$N$5:$N$3000=$C29))/V12,0)</f>
        <v>0</v>
      </c>
      <c r="W29" s="40" cm="1">
        <f t="array" ref="W29">IFERROR(SUMPRODUCT([1]DB!AL$5:AL$3000,[1]DB!FB$5:FB$3000,--([1]DB!$W$5:$W$3000="Trading"),--([1]DB!$E$5:$E$3000=$D29),--([1]DB!$N$5:$N$3000=$C29))/W12,0)</f>
        <v>0</v>
      </c>
      <c r="X29" s="40" cm="1">
        <f t="array" ref="X29">IFERROR(SUMPRODUCT([1]DB!AM$5:AM$3000,[1]DB!FC$5:FC$3000,--([1]DB!$W$5:$W$3000="Trading"),--([1]DB!$E$5:$E$3000=$D29),--([1]DB!$N$5:$N$3000=$C29))/X12,0)</f>
        <v>0</v>
      </c>
      <c r="Y29" s="40" cm="1">
        <f t="array" ref="Y29">IFERROR(SUMPRODUCT([1]DB!AN$5:AN$3000,[1]DB!FD$5:FD$3000,--([1]DB!$W$5:$W$3000="Trading"),--([1]DB!$E$5:$E$3000=$D29),--([1]DB!$N$5:$N$3000=$C29))/Y12,0)</f>
        <v>0</v>
      </c>
      <c r="Z29" s="40" cm="1">
        <f t="array" ref="Z29">IFERROR(SUMPRODUCT([1]DB!AO$5:AO$3000,[1]DB!FE$5:FE$3000,--([1]DB!$W$5:$W$3000="Trading"),--([1]DB!$E$5:$E$3000=$D29),--([1]DB!$N$5:$N$3000=$C29))/Z12,0)</f>
        <v>0</v>
      </c>
      <c r="AA29" s="40" cm="1">
        <f t="array" ref="AA29">IFERROR(SUMPRODUCT([1]DB!AP$5:AP$3000,[1]DB!FF$5:FF$3000,--([1]DB!$W$5:$W$3000="Trading"),--([1]DB!$E$5:$E$3000=$D29),--([1]DB!$N$5:$N$3000=$C29))/AA12,0)</f>
        <v>0</v>
      </c>
      <c r="AB29" s="40" cm="1">
        <f t="array" ref="AB29">IFERROR(SUMPRODUCT([1]DB!AQ$5:AQ$3000,[1]DB!FG$5:FG$3000,--([1]DB!$W$5:$W$3000="Trading"),--([1]DB!$E$5:$E$3000=$D29),--([1]DB!$N$5:$N$3000=$C29))/AB12,0)</f>
        <v>0</v>
      </c>
      <c r="AC29" s="40" cm="1">
        <f t="array" ref="AC29">IFERROR(SUMPRODUCT([1]DB!AR$5:AR$3000,[1]DB!FH$5:FH$3000,--([1]DB!$W$5:$W$3000="Trading"),--([1]DB!$E$5:$E$3000=$D29),--([1]DB!$N$5:$N$3000=$C29))/AC12,0)</f>
        <v>0</v>
      </c>
      <c r="AD29" s="40" cm="1">
        <f t="array" ref="AD29">IFERROR(SUMPRODUCT([1]DB!AS$5:AS$3000,[1]DB!FI$5:FI$3000,--([1]DB!$W$5:$W$3000="Trading"),--([1]DB!$E$5:$E$3000=$D29),--([1]DB!$N$5:$N$3000=$C29))/AD12,0)</f>
        <v>0</v>
      </c>
      <c r="AE29" s="40" cm="1">
        <f t="array" ref="AE29">IFERROR(SUMPRODUCT([1]DB!AT$5:AT$3000,[1]DB!FJ$5:FJ$3000,--([1]DB!$W$5:$W$3000="Trading"),--([1]DB!$E$5:$E$3000=$D29),--([1]DB!$N$5:$N$3000=$C29))/AE12,0)</f>
        <v>0</v>
      </c>
      <c r="AF29" s="66" cm="1">
        <f t="array" ref="AF29">IFERROR(SUMPRODUCT([1]DB!AU$5:AU$3000,[1]DB!FK$5:FK$3000,--([1]DB!$W$5:$W$3000="Trading"),--([1]DB!$E$5:$E$3000=$D29),--([1]DB!$N$5:$N$3000=$C29))/AF12,0)</f>
        <v>0</v>
      </c>
      <c r="AG29" s="93" cm="1">
        <f t="array" ref="AG29">IFERROR(SUMPRODUCT([1]DB!AV$5:AV$3000,[1]DB!FL$5:FL$3000,--([1]DB!$W$5:$W$3000="Trading"),--([1]DB!$E$5:$E$3000=$D29),--([1]DB!$N$5:$N$3000=$C29))/AG12,0)</f>
        <v>0</v>
      </c>
      <c r="AH29" s="40" cm="1">
        <f t="array" ref="AH29">IFERROR(SUMPRODUCT([1]DB!AW$5:AW$3000,[1]DB!FM$5:FM$3000,--([1]DB!$W$5:$W$3000="Trading"),--([1]DB!$E$5:$E$3000=$D29),--([1]DB!$N$5:$N$3000=$C29))/AH12,0)</f>
        <v>0</v>
      </c>
      <c r="AI29" s="40" cm="1">
        <f t="array" ref="AI29">IFERROR(SUMPRODUCT([1]DB!AX$5:AX$3000,[1]DB!FN$5:FN$3000,--([1]DB!$W$5:$W$3000="Trading"),--([1]DB!$E$5:$E$3000=$D29),--([1]DB!$N$5:$N$3000=$C29))/AI12,0)</f>
        <v>0</v>
      </c>
      <c r="AJ29" s="40" cm="1">
        <f t="array" ref="AJ29">IFERROR(SUMPRODUCT([1]DB!AY$5:AY$3000,[1]DB!FO$5:FO$3000,--([1]DB!$W$5:$W$3000="Trading"),--([1]DB!$E$5:$E$3000=$D29),--([1]DB!$N$5:$N$3000=$C29))/AJ12,0)</f>
        <v>0</v>
      </c>
      <c r="AK29" s="40" cm="1">
        <f t="array" ref="AK29">IFERROR(SUMPRODUCT([1]DB!AZ$5:AZ$3000,[1]DB!FP$5:FP$3000,--([1]DB!$W$5:$W$3000="Trading"),--([1]DB!$E$5:$E$3000=$D29),--([1]DB!$N$5:$N$3000=$C29))/AK12,0)</f>
        <v>0</v>
      </c>
      <c r="AL29" s="40" cm="1">
        <f t="array" ref="AL29">IFERROR(SUMPRODUCT([1]DB!BA$5:BA$3000,[1]DB!FQ$5:FQ$3000,--([1]DB!$W$5:$W$3000="Trading"),--([1]DB!$E$5:$E$3000=$D29),--([1]DB!$N$5:$N$3000=$C29))/AL12,0)</f>
        <v>0</v>
      </c>
      <c r="AM29" s="40" cm="1">
        <f t="array" ref="AM29">IFERROR(SUMPRODUCT([1]DB!BB$5:BB$3000,[1]DB!FR$5:FR$3000,--([1]DB!$W$5:$W$3000="Trading"),--([1]DB!$E$5:$E$3000=$D29),--([1]DB!$N$5:$N$3000=$C29))/AM12,0)</f>
        <v>0</v>
      </c>
      <c r="AN29" s="40" cm="1">
        <f t="array" ref="AN29">IFERROR(SUMPRODUCT([1]DB!BC$5:BC$3000,[1]DB!FS$5:FS$3000,--([1]DB!$W$5:$W$3000="Trading"),--([1]DB!$E$5:$E$3000=$D29),--([1]DB!$N$5:$N$3000=$C29))/AN12,0)</f>
        <v>0</v>
      </c>
      <c r="AO29" s="40" cm="1">
        <f t="array" ref="AO29">IFERROR(SUMPRODUCT([1]DB!BD$5:BD$3000,[1]DB!FT$5:FT$3000,--([1]DB!$W$5:$W$3000="Trading"),--([1]DB!$E$5:$E$3000=$D29),--([1]DB!$N$5:$N$3000=$C29))/AO12,0)</f>
        <v>0</v>
      </c>
      <c r="AP29" s="40" cm="1">
        <f t="array" ref="AP29">IFERROR(SUMPRODUCT([1]DB!BE$5:BE$3000,[1]DB!FU$5:FU$3000,--([1]DB!$W$5:$W$3000="Trading"),--([1]DB!$E$5:$E$3000=$D29),--([1]DB!$N$5:$N$3000=$C29))/AP12,0)</f>
        <v>0</v>
      </c>
      <c r="AQ29" s="40" cm="1">
        <f t="array" ref="AQ29">IFERROR(SUMPRODUCT([1]DB!BF$5:BF$3000,[1]DB!FV$5:FV$3000,--([1]DB!$W$5:$W$3000="Trading"),--([1]DB!$E$5:$E$3000=$D29),--([1]DB!$N$5:$N$3000=$C29))/AQ12,0)</f>
        <v>0</v>
      </c>
      <c r="AR29" s="66" cm="1">
        <f t="array" ref="AR29">IFERROR(SUMPRODUCT([1]DB!BG$5:BG$3000,[1]DB!FW$5:FW$3000,--([1]DB!$W$5:$W$3000="Trading"),--([1]DB!$E$5:$E$3000=$D29),--([1]DB!$N$5:$N$3000=$C29))/AR12,0)</f>
        <v>0</v>
      </c>
      <c r="AS29" s="93" cm="1">
        <f t="array" ref="AS29">IFERROR(SUMPRODUCT([1]DB!BH$5:BH$3000,[1]DB!FX$5:FX$3000,--([1]DB!$W$5:$W$3000="Trading"),--([1]DB!$E$5:$E$3000=$D29),--([1]DB!$N$5:$N$3000=$C29))/AS12,0)</f>
        <v>0</v>
      </c>
      <c r="AT29" s="40" cm="1">
        <f t="array" ref="AT29">IFERROR(SUMPRODUCT([1]DB!BI$5:BI$3000,[1]DB!FY$5:FY$3000,--([1]DB!$W$5:$W$3000="Trading"),--([1]DB!$E$5:$E$3000=$D29),--([1]DB!$N$5:$N$3000=$C29))/AT12,0)</f>
        <v>0</v>
      </c>
      <c r="AU29" s="40" cm="1">
        <f t="array" ref="AU29">IFERROR(SUMPRODUCT([1]DB!BJ$5:BJ$3000,[1]DB!FZ$5:FZ$3000,--([1]DB!$W$5:$W$3000="Trading"),--([1]DB!$E$5:$E$3000=$D29),--([1]DB!$N$5:$N$3000=$C29))/AU12,0)</f>
        <v>0</v>
      </c>
      <c r="AV29" s="40" cm="1">
        <f t="array" ref="AV29">IFERROR(SUMPRODUCT([1]DB!BK$5:BK$3000,[1]DB!GA$5:GA$3000,--([1]DB!$W$5:$W$3000="Trading"),--([1]DB!$E$5:$E$3000=$D29),--([1]DB!$N$5:$N$3000=$C29))/AV12,0)</f>
        <v>0</v>
      </c>
      <c r="AW29" s="40" cm="1">
        <f t="array" ref="AW29">IFERROR(SUMPRODUCT([1]DB!BL$5:BL$3000,[1]DB!GB$5:GB$3000,--([1]DB!$W$5:$W$3000="Trading"),--([1]DB!$E$5:$E$3000=$D29),--([1]DB!$N$5:$N$3000=$C29))/AW12,0)</f>
        <v>0</v>
      </c>
      <c r="AX29" s="40" cm="1">
        <f t="array" ref="AX29">IFERROR(SUMPRODUCT([1]DB!BM$5:BM$3000,[1]DB!GC$5:GC$3000,--([1]DB!$W$5:$W$3000="Trading"),--([1]DB!$E$5:$E$3000=$D29),--([1]DB!$N$5:$N$3000=$C29))/AX12,0)</f>
        <v>0</v>
      </c>
      <c r="AY29" s="40" cm="1">
        <f t="array" ref="AY29">IFERROR(SUMPRODUCT([1]DB!BN$5:BN$3000,[1]DB!GD$5:GD$3000,--([1]DB!$W$5:$W$3000="Trading"),--([1]DB!$E$5:$E$3000=$D29),--([1]DB!$N$5:$N$3000=$C29))/AY12,0)</f>
        <v>0</v>
      </c>
      <c r="AZ29" s="40" cm="1">
        <f t="array" ref="AZ29">IFERROR(SUMPRODUCT([1]DB!BO$5:BO$3000,[1]DB!GE$5:GE$3000,--([1]DB!$W$5:$W$3000="Trading"),--([1]DB!$E$5:$E$3000=$D29),--([1]DB!$N$5:$N$3000=$C29))/AZ12,0)</f>
        <v>0</v>
      </c>
      <c r="BA29" s="40" cm="1">
        <f t="array" ref="BA29">IFERROR(SUMPRODUCT([1]DB!BP$5:BP$3000,[1]DB!GF$5:GF$3000,--([1]DB!$W$5:$W$3000="Trading"),--([1]DB!$E$5:$E$3000=$D29),--([1]DB!$N$5:$N$3000=$C29))/BA12,0)</f>
        <v>0</v>
      </c>
      <c r="BB29" s="40" cm="1">
        <f t="array" ref="BB29">IFERROR(SUMPRODUCT([1]DB!BQ$5:BQ$3000,[1]DB!GG$5:GG$3000,--([1]DB!$W$5:$W$3000="Trading"),--([1]DB!$E$5:$E$3000=$D29),--([1]DB!$N$5:$N$3000=$C29))/BB12,0)</f>
        <v>0</v>
      </c>
      <c r="BC29" s="40" cm="1">
        <f t="array" ref="BC29">IFERROR(SUMPRODUCT([1]DB!BR$5:BR$3000,[1]DB!GH$5:GH$3000,--([1]DB!$W$5:$W$3000="Trading"),--([1]DB!$E$5:$E$3000=$D29),--([1]DB!$N$5:$N$3000=$C29))/BC12,0)</f>
        <v>0</v>
      </c>
      <c r="BD29" s="66" cm="1">
        <f t="array" ref="BD29">IFERROR(SUMPRODUCT([1]DB!BS$5:BS$3000,[1]DB!GI$5:GI$3000,--([1]DB!$W$5:$W$3000="Trading"),--([1]DB!$E$5:$E$3000=$D29),--([1]DB!$N$5:$N$3000=$C29))/BD12,0)</f>
        <v>0</v>
      </c>
      <c r="BE29" s="93" cm="1">
        <f t="array" ref="BE29">IFERROR(SUMPRODUCT([1]DB!BT$5:BT$3000,[1]DB!GJ$5:GJ$3000,--([1]DB!$W$5:$W$3000="Trading"),--([1]DB!$E$5:$E$3000=$D29),--([1]DB!$N$5:$N$3000=$C29))/BE12,0)</f>
        <v>0</v>
      </c>
      <c r="BF29" s="40" cm="1">
        <f t="array" ref="BF29">IFERROR(SUMPRODUCT([1]DB!BU$5:BU$3000,[1]DB!GK$5:GK$3000,--([1]DB!$W$5:$W$3000="Trading"),--([1]DB!$E$5:$E$3000=$D29),--([1]DB!$N$5:$N$3000=$C29))/BF12,0)</f>
        <v>0</v>
      </c>
      <c r="BG29" s="40" cm="1">
        <f t="array" ref="BG29">IFERROR(SUMPRODUCT([1]DB!BV$5:BV$3000,[1]DB!GL$5:GL$3000,--([1]DB!$W$5:$W$3000="Trading"),--([1]DB!$E$5:$E$3000=$D29),--([1]DB!$N$5:$N$3000=$C29))/BG12,0)</f>
        <v>0</v>
      </c>
      <c r="BH29" s="40" cm="1">
        <f t="array" ref="BH29">IFERROR(SUMPRODUCT([1]DB!BW$5:BW$3000,[1]DB!GM$5:GM$3000,--([1]DB!$W$5:$W$3000="Trading"),--([1]DB!$E$5:$E$3000=$D29),--([1]DB!$N$5:$N$3000=$C29))/BH12,0)</f>
        <v>0</v>
      </c>
      <c r="BI29" s="40" cm="1">
        <f t="array" ref="BI29">IFERROR(SUMPRODUCT([1]DB!BX$5:BX$3000,[1]DB!GN$5:GN$3000,--([1]DB!$W$5:$W$3000="Trading"),--([1]DB!$E$5:$E$3000=$D29),--([1]DB!$N$5:$N$3000=$C29))/BI12,0)</f>
        <v>0</v>
      </c>
      <c r="BJ29" s="40" cm="1">
        <f t="array" ref="BJ29">IFERROR(SUMPRODUCT([1]DB!BY$5:BY$3000,[1]DB!GO$5:GO$3000,--([1]DB!$W$5:$W$3000="Trading"),--([1]DB!$E$5:$E$3000=$D29),--([1]DB!$N$5:$N$3000=$C29))/BJ12,0)</f>
        <v>0</v>
      </c>
      <c r="BK29" s="40" cm="1">
        <f t="array" ref="BK29">IFERROR(SUMPRODUCT([1]DB!BZ$5:BZ$3000,[1]DB!GP$5:GP$3000,--([1]DB!$W$5:$W$3000="Trading"),--([1]DB!$E$5:$E$3000=$D29),--([1]DB!$N$5:$N$3000=$C29))/BK12,0)</f>
        <v>0</v>
      </c>
      <c r="BL29" s="40" cm="1">
        <f t="array" ref="BL29">IFERROR(SUMPRODUCT([1]DB!CA$5:CA$3000,[1]DB!GQ$5:GQ$3000,--([1]DB!$W$5:$W$3000="Trading"),--([1]DB!$E$5:$E$3000=$D29),--([1]DB!$N$5:$N$3000=$C29))/BL12,0)</f>
        <v>0</v>
      </c>
      <c r="BM29" s="40" cm="1">
        <f t="array" ref="BM29">IFERROR(SUMPRODUCT([1]DB!CB$5:CB$3000,[1]DB!GR$5:GR$3000,--([1]DB!$W$5:$W$3000="Trading"),--([1]DB!$E$5:$E$3000=$D29),--([1]DB!$N$5:$N$3000=$C29))/BM12,0)</f>
        <v>0</v>
      </c>
      <c r="BN29" s="40" cm="1">
        <f t="array" ref="BN29">IFERROR(SUMPRODUCT([1]DB!CC$5:CC$3000,[1]DB!GS$5:GS$3000,--([1]DB!$W$5:$W$3000="Trading"),--([1]DB!$E$5:$E$3000=$D29),--([1]DB!$N$5:$N$3000=$C29))/BN12,0)</f>
        <v>0</v>
      </c>
      <c r="BO29" s="40" cm="1">
        <f t="array" ref="BO29">IFERROR(SUMPRODUCT([1]DB!CD$5:CD$3000,[1]DB!GT$5:GT$3000,--([1]DB!$W$5:$W$3000="Trading"),--([1]DB!$E$5:$E$3000=$D29),--([1]DB!$N$5:$N$3000=$C29))/BO12,0)</f>
        <v>0</v>
      </c>
      <c r="BP29" s="41" cm="1">
        <f t="array" ref="BP29">IFERROR(SUMPRODUCT([1]DB!CE$5:CE$3000,[1]DB!GU$5:GU$3000,--([1]DB!$W$5:$W$3000="Trading"),--([1]DB!$E$5:$E$3000=$D29),--([1]DB!$N$5:$N$3000=$C29))/BP12,0)</f>
        <v>0</v>
      </c>
    </row>
    <row r="30" spans="1:68" collapsed="1" x14ac:dyDescent="0.25">
      <c r="A30" s="12"/>
      <c r="B30" s="46" t="s">
        <v>25</v>
      </c>
      <c r="C30" s="114" t="s">
        <v>60</v>
      </c>
      <c r="D30" s="114" t="s">
        <v>57</v>
      </c>
      <c r="E30" s="47">
        <f>IFERROR(((E5*E22)+(E7*E24)+(E9*E26)+(E11*E28))/((E5+E7+E9+E11)),0)</f>
        <v>248.93034776797023</v>
      </c>
      <c r="F30" s="47">
        <f t="shared" ref="F30:AJ30" si="23">IFERROR(((F5*F22)+(F7*F24)+(F9*F26)+(F11*F28))/((F5+F7+F9+F11)),0)</f>
        <v>229.41757578709584</v>
      </c>
      <c r="G30" s="47">
        <f t="shared" si="23"/>
        <v>238.16535503184707</v>
      </c>
      <c r="H30" s="47">
        <f t="shared" si="23"/>
        <v>228.45898034737567</v>
      </c>
      <c r="I30" s="47">
        <f t="shared" si="23"/>
        <v>145.56991804554571</v>
      </c>
      <c r="J30" s="47">
        <f t="shared" si="23"/>
        <v>146.85897298730924</v>
      </c>
      <c r="K30" s="47">
        <f t="shared" si="23"/>
        <v>156.97108292613268</v>
      </c>
      <c r="L30" s="47">
        <f t="shared" si="23"/>
        <v>168.57755651127584</v>
      </c>
      <c r="M30" s="47">
        <f t="shared" si="23"/>
        <v>150.75671545208994</v>
      </c>
      <c r="N30" s="47">
        <f t="shared" si="23"/>
        <v>136.97222876001939</v>
      </c>
      <c r="O30" s="47">
        <f t="shared" si="23"/>
        <v>127.20862024835658</v>
      </c>
      <c r="P30" s="64">
        <f t="shared" si="23"/>
        <v>146.84850436667759</v>
      </c>
      <c r="Q30" s="80">
        <f>IFERROR(((Q5*Q22)+(Q7*Q24)+(Q9*Q26)+(Q11*Q28))/((Q5+Q7+Q9+Q11)),0)</f>
        <v>125.6513733094006</v>
      </c>
      <c r="R30" s="80">
        <f t="shared" si="23"/>
        <v>127.19064427817779</v>
      </c>
      <c r="S30" s="80">
        <f t="shared" si="23"/>
        <v>0</v>
      </c>
      <c r="T30" s="65">
        <f t="shared" si="23"/>
        <v>0</v>
      </c>
      <c r="U30" s="47">
        <f t="shared" si="23"/>
        <v>134.67622740926504</v>
      </c>
      <c r="V30" s="47">
        <f t="shared" si="23"/>
        <v>151.96559694076203</v>
      </c>
      <c r="W30" s="47">
        <f t="shared" si="23"/>
        <v>152.57773335115553</v>
      </c>
      <c r="X30" s="47">
        <f t="shared" si="23"/>
        <v>87.315509619927312</v>
      </c>
      <c r="Y30" s="47">
        <f t="shared" si="23"/>
        <v>93.503827616479171</v>
      </c>
      <c r="Z30" s="47">
        <f t="shared" si="23"/>
        <v>103.1860698163986</v>
      </c>
      <c r="AA30" s="47">
        <f t="shared" si="23"/>
        <v>172.24963860686904</v>
      </c>
      <c r="AB30" s="47">
        <f t="shared" si="23"/>
        <v>172.24963860686904</v>
      </c>
      <c r="AC30" s="47">
        <f t="shared" si="23"/>
        <v>172.24963860686904</v>
      </c>
      <c r="AD30" s="47">
        <f t="shared" si="23"/>
        <v>172.24963860686904</v>
      </c>
      <c r="AE30" s="47">
        <f t="shared" si="23"/>
        <v>172.24963860686904</v>
      </c>
      <c r="AF30" s="64">
        <f t="shared" si="23"/>
        <v>119.7949204935112</v>
      </c>
      <c r="AG30" s="92">
        <f t="shared" si="23"/>
        <v>127.19064427817777</v>
      </c>
      <c r="AH30" s="47">
        <f t="shared" si="23"/>
        <v>127.19064427817777</v>
      </c>
      <c r="AI30" s="47">
        <f t="shared" si="23"/>
        <v>127.19064427817777</v>
      </c>
      <c r="AJ30" s="47">
        <f t="shared" si="23"/>
        <v>127.19064427817777</v>
      </c>
      <c r="AK30" s="47">
        <f t="shared" ref="AK30:BP30" si="24">IFERROR(((AK5*AK22)+(AK7*AK24)+(AK9*AK26)+(AK11*AK28))/((AK5+AK7+AK9+AK11)),0)</f>
        <v>127.19064427817777</v>
      </c>
      <c r="AL30" s="47">
        <f t="shared" si="24"/>
        <v>127.19064427817777</v>
      </c>
      <c r="AM30" s="47">
        <f t="shared" si="24"/>
        <v>127.19064427817777</v>
      </c>
      <c r="AN30" s="47">
        <f t="shared" si="24"/>
        <v>127.19064427817777</v>
      </c>
      <c r="AO30" s="47">
        <f t="shared" si="24"/>
        <v>127.19064427817777</v>
      </c>
      <c r="AP30" s="47">
        <f t="shared" si="24"/>
        <v>127.19064427817777</v>
      </c>
      <c r="AQ30" s="47">
        <f t="shared" si="24"/>
        <v>127.19064427817777</v>
      </c>
      <c r="AR30" s="64">
        <f t="shared" si="24"/>
        <v>127.19064427817777</v>
      </c>
      <c r="AS30" s="92">
        <f t="shared" si="24"/>
        <v>0</v>
      </c>
      <c r="AT30" s="47">
        <f t="shared" si="24"/>
        <v>0</v>
      </c>
      <c r="AU30" s="47">
        <f t="shared" si="24"/>
        <v>0</v>
      </c>
      <c r="AV30" s="47">
        <f t="shared" si="24"/>
        <v>0</v>
      </c>
      <c r="AW30" s="47">
        <f t="shared" si="24"/>
        <v>0</v>
      </c>
      <c r="AX30" s="47">
        <f t="shared" si="24"/>
        <v>0</v>
      </c>
      <c r="AY30" s="47">
        <f t="shared" si="24"/>
        <v>0</v>
      </c>
      <c r="AZ30" s="47">
        <f t="shared" si="24"/>
        <v>0</v>
      </c>
      <c r="BA30" s="47">
        <f t="shared" si="24"/>
        <v>0</v>
      </c>
      <c r="BB30" s="47">
        <f t="shared" si="24"/>
        <v>0</v>
      </c>
      <c r="BC30" s="47">
        <f t="shared" si="24"/>
        <v>0</v>
      </c>
      <c r="BD30" s="64">
        <f t="shared" si="24"/>
        <v>0</v>
      </c>
      <c r="BE30" s="92">
        <f t="shared" si="24"/>
        <v>0</v>
      </c>
      <c r="BF30" s="47">
        <f t="shared" si="24"/>
        <v>0</v>
      </c>
      <c r="BG30" s="47">
        <f t="shared" si="24"/>
        <v>0</v>
      </c>
      <c r="BH30" s="47">
        <f t="shared" si="24"/>
        <v>0</v>
      </c>
      <c r="BI30" s="47">
        <f t="shared" si="24"/>
        <v>0</v>
      </c>
      <c r="BJ30" s="47">
        <f t="shared" si="24"/>
        <v>0</v>
      </c>
      <c r="BK30" s="47">
        <f t="shared" si="24"/>
        <v>0</v>
      </c>
      <c r="BL30" s="47">
        <f t="shared" si="24"/>
        <v>0</v>
      </c>
      <c r="BM30" s="47">
        <f t="shared" si="24"/>
        <v>0</v>
      </c>
      <c r="BN30" s="47">
        <f t="shared" si="24"/>
        <v>0</v>
      </c>
      <c r="BO30" s="47">
        <f t="shared" si="24"/>
        <v>0</v>
      </c>
      <c r="BP30" s="48">
        <f t="shared" si="24"/>
        <v>0</v>
      </c>
    </row>
    <row r="31" spans="1:68" ht="15.75" thickBot="1" x14ac:dyDescent="0.3">
      <c r="A31" s="12"/>
      <c r="B31" s="39" t="s">
        <v>26</v>
      </c>
      <c r="C31" s="115" t="s">
        <v>60</v>
      </c>
      <c r="D31" s="115" t="s">
        <v>58</v>
      </c>
      <c r="E31" s="40">
        <f t="shared" ref="E31:AJ31" si="25">IFERROR(((E6*E23)+(E8*E25)+(E10*E27)+(E12*E29))/((E6+E8+E10+E12)),0)</f>
        <v>230.06378648250151</v>
      </c>
      <c r="F31" s="40">
        <f t="shared" si="25"/>
        <v>207.73492630170961</v>
      </c>
      <c r="G31" s="40">
        <f t="shared" si="25"/>
        <v>169.39007241450145</v>
      </c>
      <c r="H31" s="40">
        <f t="shared" si="25"/>
        <v>138.97535488949612</v>
      </c>
      <c r="I31" s="40">
        <f t="shared" si="25"/>
        <v>129.5421455060129</v>
      </c>
      <c r="J31" s="40">
        <f t="shared" si="25"/>
        <v>137.56919928565543</v>
      </c>
      <c r="K31" s="40">
        <f t="shared" si="25"/>
        <v>156.65326264508354</v>
      </c>
      <c r="L31" s="40">
        <f t="shared" si="25"/>
        <v>173.5674613675931</v>
      </c>
      <c r="M31" s="40">
        <f t="shared" si="25"/>
        <v>152.95377147228723</v>
      </c>
      <c r="N31" s="40">
        <f t="shared" si="25"/>
        <v>148.75986597814389</v>
      </c>
      <c r="O31" s="40">
        <f t="shared" si="25"/>
        <v>140.4990583114884</v>
      </c>
      <c r="P31" s="66">
        <f t="shared" si="25"/>
        <v>145.0816389178016</v>
      </c>
      <c r="Q31" s="81">
        <f>IFERROR(((Q6*Q23)+(Q8*Q25)+(Q10*Q27)+(Q12*Q29))/((Q6+Q8+Q10+Q12)),0)</f>
        <v>123.87574362595433</v>
      </c>
      <c r="R31" s="81">
        <f t="shared" si="25"/>
        <v>163.04039862011496</v>
      </c>
      <c r="S31" s="81">
        <f t="shared" si="25"/>
        <v>0</v>
      </c>
      <c r="T31" s="67">
        <f t="shared" si="25"/>
        <v>0</v>
      </c>
      <c r="U31" s="40">
        <f t="shared" si="25"/>
        <v>127.98750799754896</v>
      </c>
      <c r="V31" s="40">
        <f t="shared" si="25"/>
        <v>141.13468197465119</v>
      </c>
      <c r="W31" s="40">
        <f t="shared" si="25"/>
        <v>146.16223028292146</v>
      </c>
      <c r="X31" s="40">
        <f t="shared" si="25"/>
        <v>95.061321609928399</v>
      </c>
      <c r="Y31" s="40">
        <f t="shared" si="25"/>
        <v>99.002244918456626</v>
      </c>
      <c r="Z31" s="40">
        <f t="shared" si="25"/>
        <v>93.392587746947456</v>
      </c>
      <c r="AA31" s="40">
        <f t="shared" si="25"/>
        <v>141.3995966285627</v>
      </c>
      <c r="AB31" s="40">
        <f t="shared" si="25"/>
        <v>147.3072268791108</v>
      </c>
      <c r="AC31" s="40">
        <f t="shared" si="25"/>
        <v>147.3072268791108</v>
      </c>
      <c r="AD31" s="40">
        <f t="shared" si="25"/>
        <v>179.88804853172783</v>
      </c>
      <c r="AE31" s="40">
        <f t="shared" si="25"/>
        <v>179.88804853172783</v>
      </c>
      <c r="AF31" s="66">
        <f t="shared" si="25"/>
        <v>128.64885743107195</v>
      </c>
      <c r="AG31" s="93">
        <f t="shared" si="25"/>
        <v>163.04039862011496</v>
      </c>
      <c r="AH31" s="40">
        <f t="shared" si="25"/>
        <v>163.04039862011496</v>
      </c>
      <c r="AI31" s="40">
        <f t="shared" si="25"/>
        <v>163.04039862011496</v>
      </c>
      <c r="AJ31" s="40">
        <f t="shared" si="25"/>
        <v>163.04039862011496</v>
      </c>
      <c r="AK31" s="40">
        <f t="shared" ref="AK31:BP31" si="26">IFERROR(((AK6*AK23)+(AK8*AK25)+(AK10*AK27)+(AK12*AK29))/((AK6+AK8+AK10+AK12)),0)</f>
        <v>163.04039862011496</v>
      </c>
      <c r="AL31" s="40">
        <f t="shared" si="26"/>
        <v>163.04039862011496</v>
      </c>
      <c r="AM31" s="40">
        <f t="shared" si="26"/>
        <v>163.04039862011496</v>
      </c>
      <c r="AN31" s="40">
        <f t="shared" si="26"/>
        <v>163.04039862011496</v>
      </c>
      <c r="AO31" s="40">
        <f t="shared" si="26"/>
        <v>163.04039862011496</v>
      </c>
      <c r="AP31" s="40">
        <f t="shared" si="26"/>
        <v>163.04039862011496</v>
      </c>
      <c r="AQ31" s="40">
        <f t="shared" si="26"/>
        <v>163.04039862011496</v>
      </c>
      <c r="AR31" s="66">
        <f t="shared" si="26"/>
        <v>163.04039862011496</v>
      </c>
      <c r="AS31" s="93">
        <f t="shared" si="26"/>
        <v>0</v>
      </c>
      <c r="AT31" s="40">
        <f t="shared" si="26"/>
        <v>0</v>
      </c>
      <c r="AU31" s="40">
        <f t="shared" si="26"/>
        <v>0</v>
      </c>
      <c r="AV31" s="40">
        <f t="shared" si="26"/>
        <v>0</v>
      </c>
      <c r="AW31" s="40">
        <f t="shared" si="26"/>
        <v>0</v>
      </c>
      <c r="AX31" s="40">
        <f t="shared" si="26"/>
        <v>0</v>
      </c>
      <c r="AY31" s="40">
        <f t="shared" si="26"/>
        <v>0</v>
      </c>
      <c r="AZ31" s="40">
        <f t="shared" si="26"/>
        <v>0</v>
      </c>
      <c r="BA31" s="40">
        <f t="shared" si="26"/>
        <v>0</v>
      </c>
      <c r="BB31" s="40">
        <f t="shared" si="26"/>
        <v>0</v>
      </c>
      <c r="BC31" s="40">
        <f t="shared" si="26"/>
        <v>0</v>
      </c>
      <c r="BD31" s="66">
        <f t="shared" si="26"/>
        <v>0</v>
      </c>
      <c r="BE31" s="93">
        <f t="shared" si="26"/>
        <v>0</v>
      </c>
      <c r="BF31" s="40">
        <f t="shared" si="26"/>
        <v>0</v>
      </c>
      <c r="BG31" s="40">
        <f t="shared" si="26"/>
        <v>0</v>
      </c>
      <c r="BH31" s="40">
        <f t="shared" si="26"/>
        <v>0</v>
      </c>
      <c r="BI31" s="40">
        <f t="shared" si="26"/>
        <v>0</v>
      </c>
      <c r="BJ31" s="40">
        <f t="shared" si="26"/>
        <v>0</v>
      </c>
      <c r="BK31" s="40">
        <f t="shared" si="26"/>
        <v>0</v>
      </c>
      <c r="BL31" s="40">
        <f t="shared" si="26"/>
        <v>0</v>
      </c>
      <c r="BM31" s="40">
        <f t="shared" si="26"/>
        <v>0</v>
      </c>
      <c r="BN31" s="40">
        <f t="shared" si="26"/>
        <v>0</v>
      </c>
      <c r="BO31" s="40">
        <f t="shared" si="26"/>
        <v>0</v>
      </c>
      <c r="BP31" s="41">
        <f t="shared" si="26"/>
        <v>0</v>
      </c>
    </row>
    <row r="32" spans="1:68" hidden="1" outlineLevel="1" x14ac:dyDescent="0.25">
      <c r="A32" s="12"/>
      <c r="B32" s="46" t="s">
        <v>27</v>
      </c>
      <c r="C32" s="114" t="s">
        <v>48</v>
      </c>
      <c r="D32" s="114" t="s">
        <v>60</v>
      </c>
      <c r="E32" s="47">
        <f>+[1]pREFs!C34</f>
        <v>62.91</v>
      </c>
      <c r="F32" s="47">
        <f>+[1]pREFs!D34</f>
        <v>55.7</v>
      </c>
      <c r="G32" s="47">
        <f>+[1]pREFs!E34</f>
        <v>55.7</v>
      </c>
      <c r="H32" s="47">
        <f>+[1]pREFs!F34</f>
        <v>55.7</v>
      </c>
      <c r="I32" s="47">
        <f>+[1]pREFs!G34</f>
        <v>55.7</v>
      </c>
      <c r="J32" s="47">
        <f>+[1]pREFs!H34</f>
        <v>55.71</v>
      </c>
      <c r="K32" s="47">
        <f>+[1]pREFs!I34</f>
        <v>66.319999999999993</v>
      </c>
      <c r="L32" s="47">
        <f>+[1]pREFs!J34</f>
        <v>76.900000000000006</v>
      </c>
      <c r="M32" s="47">
        <f>+[1]pREFs!K34</f>
        <v>56.08</v>
      </c>
      <c r="N32" s="47">
        <f>+[1]pREFs!L34</f>
        <v>55.7</v>
      </c>
      <c r="O32" s="47">
        <f>+[1]pREFs!M34</f>
        <v>55.7</v>
      </c>
      <c r="P32" s="64">
        <f>+[1]pREFs!N34</f>
        <v>55.7</v>
      </c>
      <c r="Q32" s="80">
        <f>+SUMPRODUCT(U32:AF32,$U$2:$AF$2)/SUM($U$2:$AF$2)</f>
        <v>74.408273972602757</v>
      </c>
      <c r="R32" s="80">
        <f>+SUMPRODUCT(AG32:AR32,$AG$2:$AR$2)/SUM($AG$2:$AR$2)</f>
        <v>100.10000000000002</v>
      </c>
      <c r="S32" s="80">
        <f>+SUMPRODUCT(AS32:BD32,$AS$2:$BD$2)/SUM($AS$2:$BD$2)</f>
        <v>112</v>
      </c>
      <c r="T32" s="65">
        <f>+SUMPRODUCT(BE32:BP32,$BE$2:$BP$2)/SUM($BE$2:$BP$2)</f>
        <v>140.5</v>
      </c>
      <c r="U32" s="47">
        <f>+[1]pREFs!O34</f>
        <v>68.72</v>
      </c>
      <c r="V32" s="47">
        <f>+[1]pREFs!P34</f>
        <v>69.25</v>
      </c>
      <c r="W32" s="47">
        <f>+[1]pREFs!Q34</f>
        <v>69.3</v>
      </c>
      <c r="X32" s="47">
        <f>+[1]pREFs!R34</f>
        <v>69.8</v>
      </c>
      <c r="Y32" s="47">
        <f>+[1]pREFs!S34</f>
        <v>70.2</v>
      </c>
      <c r="Z32" s="47">
        <f>+[1]pREFs!T34</f>
        <v>72.400000000000006</v>
      </c>
      <c r="AA32" s="47">
        <f>+[1]pREFs!U34</f>
        <v>77.150000000000006</v>
      </c>
      <c r="AB32" s="47">
        <f>+[1]pREFs!V34</f>
        <v>77.150000000000006</v>
      </c>
      <c r="AC32" s="47">
        <f>+[1]pREFs!W34</f>
        <v>77.150000000000006</v>
      </c>
      <c r="AD32" s="47">
        <f>+[1]pREFs!X34</f>
        <v>80.45</v>
      </c>
      <c r="AE32" s="47">
        <f>+[1]pREFs!Y34</f>
        <v>80.45</v>
      </c>
      <c r="AF32" s="64">
        <f>+[1]pREFs!Z34</f>
        <v>80.45</v>
      </c>
      <c r="AG32" s="92">
        <f>+[1]pREFs!AA34</f>
        <v>100.1</v>
      </c>
      <c r="AH32" s="47">
        <f>+[1]pREFs!AB34</f>
        <v>100.1</v>
      </c>
      <c r="AI32" s="47">
        <f>+[1]pREFs!AC34</f>
        <v>100.1</v>
      </c>
      <c r="AJ32" s="47">
        <f>+[1]pREFs!AD34</f>
        <v>100.1</v>
      </c>
      <c r="AK32" s="47">
        <f>+[1]pREFs!AE34</f>
        <v>100.1</v>
      </c>
      <c r="AL32" s="47">
        <f>+[1]pREFs!AF34</f>
        <v>100.1</v>
      </c>
      <c r="AM32" s="47">
        <f>+[1]pREFs!AG34</f>
        <v>100.1</v>
      </c>
      <c r="AN32" s="47">
        <f>+[1]pREFs!AH34</f>
        <v>100.1</v>
      </c>
      <c r="AO32" s="47">
        <f>+[1]pREFs!AI34</f>
        <v>100.1</v>
      </c>
      <c r="AP32" s="47">
        <f>+[1]pREFs!AJ34</f>
        <v>100.1</v>
      </c>
      <c r="AQ32" s="47">
        <f>+[1]pREFs!AK34</f>
        <v>100.1</v>
      </c>
      <c r="AR32" s="64">
        <f>+[1]pREFs!AL34</f>
        <v>100.1</v>
      </c>
      <c r="AS32" s="92">
        <f>+[1]pREFs!AM34</f>
        <v>112</v>
      </c>
      <c r="AT32" s="47">
        <f>+[1]pREFs!AN34</f>
        <v>112</v>
      </c>
      <c r="AU32" s="47">
        <f>+[1]pREFs!AO34</f>
        <v>112</v>
      </c>
      <c r="AV32" s="47">
        <f>+[1]pREFs!AP34</f>
        <v>112</v>
      </c>
      <c r="AW32" s="47">
        <f>+[1]pREFs!AQ34</f>
        <v>112</v>
      </c>
      <c r="AX32" s="47">
        <f>+[1]pREFs!AR34</f>
        <v>112</v>
      </c>
      <c r="AY32" s="47">
        <f>+[1]pREFs!AS34</f>
        <v>112</v>
      </c>
      <c r="AZ32" s="47">
        <f>+[1]pREFs!AT34</f>
        <v>112</v>
      </c>
      <c r="BA32" s="47">
        <f>+[1]pREFs!AU34</f>
        <v>112</v>
      </c>
      <c r="BB32" s="47">
        <f>+[1]pREFs!AV34</f>
        <v>112</v>
      </c>
      <c r="BC32" s="47">
        <f>+[1]pREFs!AW34</f>
        <v>112</v>
      </c>
      <c r="BD32" s="64">
        <f>+[1]pREFs!AX34</f>
        <v>112</v>
      </c>
      <c r="BE32" s="92">
        <f>+[1]pREFs!AY34</f>
        <v>140.5</v>
      </c>
      <c r="BF32" s="47">
        <f>+[1]pREFs!AZ34</f>
        <v>140.5</v>
      </c>
      <c r="BG32" s="47">
        <f>+[1]pREFs!BA34</f>
        <v>140.5</v>
      </c>
      <c r="BH32" s="47">
        <f>+[1]pREFs!BB34</f>
        <v>140.5</v>
      </c>
      <c r="BI32" s="47">
        <f>+[1]pREFs!BC34</f>
        <v>140.5</v>
      </c>
      <c r="BJ32" s="47">
        <f>+[1]pREFs!BD34</f>
        <v>140.5</v>
      </c>
      <c r="BK32" s="47">
        <f>+[1]pREFs!BE34</f>
        <v>140.5</v>
      </c>
      <c r="BL32" s="47">
        <f>+[1]pREFs!BF34</f>
        <v>140.5</v>
      </c>
      <c r="BM32" s="47">
        <f>+[1]pREFs!BG34</f>
        <v>140.5</v>
      </c>
      <c r="BN32" s="47">
        <f>+[1]pREFs!BH34</f>
        <v>140.5</v>
      </c>
      <c r="BO32" s="47">
        <f>+[1]pREFs!BI34</f>
        <v>140.5</v>
      </c>
      <c r="BP32" s="48">
        <f>+[1]pREFs!BJ34</f>
        <v>140.5</v>
      </c>
    </row>
    <row r="33" spans="1:68" hidden="1" outlineLevel="1" x14ac:dyDescent="0.25">
      <c r="A33" s="12"/>
      <c r="B33" s="14" t="s">
        <v>28</v>
      </c>
      <c r="C33" s="109" t="s">
        <v>49</v>
      </c>
      <c r="D33" s="109" t="s">
        <v>60</v>
      </c>
      <c r="E33" s="7">
        <f>+[1]pREFs!C35</f>
        <v>62.92</v>
      </c>
      <c r="F33" s="7">
        <f>+[1]pREFs!D35</f>
        <v>55.7</v>
      </c>
      <c r="G33" s="7">
        <f>+[1]pREFs!E35</f>
        <v>55.7</v>
      </c>
      <c r="H33" s="7">
        <f>+[1]pREFs!F35</f>
        <v>55.7</v>
      </c>
      <c r="I33" s="7">
        <f>+[1]pREFs!G35</f>
        <v>55.7</v>
      </c>
      <c r="J33" s="7">
        <f>+[1]pREFs!H35</f>
        <v>55.71</v>
      </c>
      <c r="K33" s="7">
        <f>+[1]pREFs!I35</f>
        <v>66.319999999999993</v>
      </c>
      <c r="L33" s="7">
        <f>+[1]pREFs!J35</f>
        <v>76.900000000000006</v>
      </c>
      <c r="M33" s="7">
        <f>+[1]pREFs!K35</f>
        <v>56.08</v>
      </c>
      <c r="N33" s="7">
        <f>+[1]pREFs!L35</f>
        <v>55.7</v>
      </c>
      <c r="O33" s="7">
        <f>+[1]pREFs!M35</f>
        <v>55.7</v>
      </c>
      <c r="P33" s="57">
        <f>+[1]pREFs!N35</f>
        <v>55.7</v>
      </c>
      <c r="Q33" s="75">
        <f t="shared" ref="Q33:Q39" si="27">+SUMPRODUCT(U33:AF33,$U$2:$AF$2)/SUM($U$2:$AF$2)</f>
        <v>74.408273972602757</v>
      </c>
      <c r="R33" s="75">
        <f t="shared" ref="R33:R39" si="28">+SUMPRODUCT(AG33:AR33,$AG$2:$AR$2)/SUM($AG$2:$AR$2)</f>
        <v>100.10000000000002</v>
      </c>
      <c r="S33" s="75">
        <f t="shared" ref="S33:S39" si="29">+SUMPRODUCT(AS33:BD33,$AS$2:$BD$2)/SUM($AS$2:$BD$2)</f>
        <v>112</v>
      </c>
      <c r="T33" s="54">
        <f t="shared" ref="T33:T39" si="30">+SUMPRODUCT(BE33:BP33,$BE$2:$BP$2)/SUM($BE$2:$BP$2)</f>
        <v>140.5</v>
      </c>
      <c r="U33" s="7">
        <f>+[1]pREFs!O35</f>
        <v>68.72</v>
      </c>
      <c r="V33" s="7">
        <f>+[1]pREFs!P35</f>
        <v>69.25</v>
      </c>
      <c r="W33" s="7">
        <f>+[1]pREFs!Q35</f>
        <v>69.3</v>
      </c>
      <c r="X33" s="7">
        <f>+[1]pREFs!R35</f>
        <v>69.8</v>
      </c>
      <c r="Y33" s="7">
        <f>+[1]pREFs!S35</f>
        <v>70.2</v>
      </c>
      <c r="Z33" s="7">
        <f>+[1]pREFs!T35</f>
        <v>72.400000000000006</v>
      </c>
      <c r="AA33" s="7">
        <f>+[1]pREFs!U35</f>
        <v>77.150000000000006</v>
      </c>
      <c r="AB33" s="7">
        <f>+[1]pREFs!V35</f>
        <v>77.150000000000006</v>
      </c>
      <c r="AC33" s="7">
        <f>+[1]pREFs!W35</f>
        <v>77.150000000000006</v>
      </c>
      <c r="AD33" s="7">
        <f>+[1]pREFs!X35</f>
        <v>80.45</v>
      </c>
      <c r="AE33" s="7">
        <f>+[1]pREFs!Y35</f>
        <v>80.45</v>
      </c>
      <c r="AF33" s="57">
        <f>+[1]pREFs!Z35</f>
        <v>80.45</v>
      </c>
      <c r="AG33" s="88">
        <f>+[1]pREFs!AA35</f>
        <v>100.1</v>
      </c>
      <c r="AH33" s="7">
        <f>+[1]pREFs!AB35</f>
        <v>100.1</v>
      </c>
      <c r="AI33" s="7">
        <f>+[1]pREFs!AC35</f>
        <v>100.1</v>
      </c>
      <c r="AJ33" s="7">
        <f>+[1]pREFs!AD35</f>
        <v>100.1</v>
      </c>
      <c r="AK33" s="7">
        <f>+[1]pREFs!AE35</f>
        <v>100.1</v>
      </c>
      <c r="AL33" s="7">
        <f>+[1]pREFs!AF35</f>
        <v>100.1</v>
      </c>
      <c r="AM33" s="7">
        <f>+[1]pREFs!AG35</f>
        <v>100.1</v>
      </c>
      <c r="AN33" s="7">
        <f>+[1]pREFs!AH35</f>
        <v>100.1</v>
      </c>
      <c r="AO33" s="7">
        <f>+[1]pREFs!AI35</f>
        <v>100.1</v>
      </c>
      <c r="AP33" s="7">
        <f>+[1]pREFs!AJ35</f>
        <v>100.1</v>
      </c>
      <c r="AQ33" s="7">
        <f>+[1]pREFs!AK35</f>
        <v>100.1</v>
      </c>
      <c r="AR33" s="57">
        <f>+[1]pREFs!AL35</f>
        <v>100.1</v>
      </c>
      <c r="AS33" s="88">
        <f>+[1]pREFs!AM35</f>
        <v>112</v>
      </c>
      <c r="AT33" s="7">
        <f>+[1]pREFs!AN35</f>
        <v>112</v>
      </c>
      <c r="AU33" s="7">
        <f>+[1]pREFs!AO35</f>
        <v>112</v>
      </c>
      <c r="AV33" s="7">
        <f>+[1]pREFs!AP35</f>
        <v>112</v>
      </c>
      <c r="AW33" s="7">
        <f>+[1]pREFs!AQ35</f>
        <v>112</v>
      </c>
      <c r="AX33" s="7">
        <f>+[1]pREFs!AR35</f>
        <v>112</v>
      </c>
      <c r="AY33" s="7">
        <f>+[1]pREFs!AS35</f>
        <v>112</v>
      </c>
      <c r="AZ33" s="7">
        <f>+[1]pREFs!AT35</f>
        <v>112</v>
      </c>
      <c r="BA33" s="7">
        <f>+[1]pREFs!AU35</f>
        <v>112</v>
      </c>
      <c r="BB33" s="7">
        <f>+[1]pREFs!AV35</f>
        <v>112</v>
      </c>
      <c r="BC33" s="7">
        <f>+[1]pREFs!AW35</f>
        <v>112</v>
      </c>
      <c r="BD33" s="57">
        <f>+[1]pREFs!AX35</f>
        <v>112</v>
      </c>
      <c r="BE33" s="88">
        <f>+[1]pREFs!AY35</f>
        <v>140.5</v>
      </c>
      <c r="BF33" s="7">
        <f>+[1]pREFs!AZ35</f>
        <v>140.5</v>
      </c>
      <c r="BG33" s="7">
        <f>+[1]pREFs!BA35</f>
        <v>140.5</v>
      </c>
      <c r="BH33" s="7">
        <f>+[1]pREFs!BB35</f>
        <v>140.5</v>
      </c>
      <c r="BI33" s="7">
        <f>+[1]pREFs!BC35</f>
        <v>140.5</v>
      </c>
      <c r="BJ33" s="7">
        <f>+[1]pREFs!BD35</f>
        <v>140.5</v>
      </c>
      <c r="BK33" s="7">
        <f>+[1]pREFs!BE35</f>
        <v>140.5</v>
      </c>
      <c r="BL33" s="7">
        <f>+[1]pREFs!BF35</f>
        <v>140.5</v>
      </c>
      <c r="BM33" s="7">
        <f>+[1]pREFs!BG35</f>
        <v>140.5</v>
      </c>
      <c r="BN33" s="7">
        <f>+[1]pREFs!BH35</f>
        <v>140.5</v>
      </c>
      <c r="BO33" s="7">
        <f>+[1]pREFs!BI35</f>
        <v>140.5</v>
      </c>
      <c r="BP33" s="32">
        <f>+[1]pREFs!BJ35</f>
        <v>140.5</v>
      </c>
    </row>
    <row r="34" spans="1:68" hidden="1" outlineLevel="1" x14ac:dyDescent="0.25">
      <c r="A34" s="12"/>
      <c r="B34" s="13" t="s">
        <v>29</v>
      </c>
      <c r="C34" s="110" t="s">
        <v>50</v>
      </c>
      <c r="D34" s="110" t="s">
        <v>60</v>
      </c>
      <c r="E34" s="25">
        <f>+[1]pREFs!C36</f>
        <v>57.22</v>
      </c>
      <c r="F34" s="25">
        <f>+[1]pREFs!D36</f>
        <v>55.7</v>
      </c>
      <c r="G34" s="25">
        <f>+[1]pREFs!E36</f>
        <v>55.7</v>
      </c>
      <c r="H34" s="25">
        <f>+[1]pREFs!F36</f>
        <v>55.7</v>
      </c>
      <c r="I34" s="25">
        <f>+[1]pREFs!G36</f>
        <v>55.7</v>
      </c>
      <c r="J34" s="25">
        <f>+[1]pREFs!H36</f>
        <v>55.71</v>
      </c>
      <c r="K34" s="25">
        <f>+[1]pREFs!I36</f>
        <v>66.319999999999993</v>
      </c>
      <c r="L34" s="25">
        <f>+[1]pREFs!J36</f>
        <v>76.900000000000006</v>
      </c>
      <c r="M34" s="25">
        <f>+[1]pREFs!K36</f>
        <v>56.08</v>
      </c>
      <c r="N34" s="25">
        <f>+[1]pREFs!L36</f>
        <v>55.7</v>
      </c>
      <c r="O34" s="25">
        <f>+[1]pREFs!M36</f>
        <v>55.7</v>
      </c>
      <c r="P34" s="55">
        <f>+[1]pREFs!N36</f>
        <v>55.7</v>
      </c>
      <c r="Q34" s="76">
        <f t="shared" si="27"/>
        <v>74.408273972602757</v>
      </c>
      <c r="R34" s="76">
        <f t="shared" si="28"/>
        <v>100.10000000000002</v>
      </c>
      <c r="S34" s="76">
        <f t="shared" si="29"/>
        <v>112</v>
      </c>
      <c r="T34" s="56">
        <f t="shared" si="30"/>
        <v>140.5</v>
      </c>
      <c r="U34" s="25">
        <f>+[1]pREFs!O36</f>
        <v>68.72</v>
      </c>
      <c r="V34" s="25">
        <f>+[1]pREFs!P36</f>
        <v>69.25</v>
      </c>
      <c r="W34" s="25">
        <f>+[1]pREFs!Q36</f>
        <v>69.3</v>
      </c>
      <c r="X34" s="25">
        <f>+[1]pREFs!R36</f>
        <v>69.8</v>
      </c>
      <c r="Y34" s="25">
        <f>+[1]pREFs!S36</f>
        <v>70.2</v>
      </c>
      <c r="Z34" s="25">
        <f>+[1]pREFs!T36</f>
        <v>72.400000000000006</v>
      </c>
      <c r="AA34" s="25">
        <f>+[1]pREFs!U36</f>
        <v>77.150000000000006</v>
      </c>
      <c r="AB34" s="25">
        <f>+[1]pREFs!V36</f>
        <v>77.150000000000006</v>
      </c>
      <c r="AC34" s="25">
        <f>+[1]pREFs!W36</f>
        <v>77.150000000000006</v>
      </c>
      <c r="AD34" s="25">
        <f>+[1]pREFs!X36</f>
        <v>80.45</v>
      </c>
      <c r="AE34" s="25">
        <f>+[1]pREFs!Y36</f>
        <v>80.45</v>
      </c>
      <c r="AF34" s="55">
        <f>+[1]pREFs!Z36</f>
        <v>80.45</v>
      </c>
      <c r="AG34" s="87">
        <f>+[1]pREFs!AA36</f>
        <v>100.1</v>
      </c>
      <c r="AH34" s="25">
        <f>+[1]pREFs!AB36</f>
        <v>100.1</v>
      </c>
      <c r="AI34" s="25">
        <f>+[1]pREFs!AC36</f>
        <v>100.1</v>
      </c>
      <c r="AJ34" s="25">
        <f>+[1]pREFs!AD36</f>
        <v>100.1</v>
      </c>
      <c r="AK34" s="25">
        <f>+[1]pREFs!AE36</f>
        <v>100.1</v>
      </c>
      <c r="AL34" s="25">
        <f>+[1]pREFs!AF36</f>
        <v>100.1</v>
      </c>
      <c r="AM34" s="25">
        <f>+[1]pREFs!AG36</f>
        <v>100.1</v>
      </c>
      <c r="AN34" s="25">
        <f>+[1]pREFs!AH36</f>
        <v>100.1</v>
      </c>
      <c r="AO34" s="25">
        <f>+[1]pREFs!AI36</f>
        <v>100.1</v>
      </c>
      <c r="AP34" s="25">
        <f>+[1]pREFs!AJ36</f>
        <v>100.1</v>
      </c>
      <c r="AQ34" s="25">
        <f>+[1]pREFs!AK36</f>
        <v>100.1</v>
      </c>
      <c r="AR34" s="55">
        <f>+[1]pREFs!AL36</f>
        <v>100.1</v>
      </c>
      <c r="AS34" s="87">
        <f>+[1]pREFs!AM36</f>
        <v>112</v>
      </c>
      <c r="AT34" s="25">
        <f>+[1]pREFs!AN36</f>
        <v>112</v>
      </c>
      <c r="AU34" s="25">
        <f>+[1]pREFs!AO36</f>
        <v>112</v>
      </c>
      <c r="AV34" s="25">
        <f>+[1]pREFs!AP36</f>
        <v>112</v>
      </c>
      <c r="AW34" s="25">
        <f>+[1]pREFs!AQ36</f>
        <v>112</v>
      </c>
      <c r="AX34" s="25">
        <f>+[1]pREFs!AR36</f>
        <v>112</v>
      </c>
      <c r="AY34" s="25">
        <f>+[1]pREFs!AS36</f>
        <v>112</v>
      </c>
      <c r="AZ34" s="25">
        <f>+[1]pREFs!AT36</f>
        <v>112</v>
      </c>
      <c r="BA34" s="25">
        <f>+[1]pREFs!AU36</f>
        <v>112</v>
      </c>
      <c r="BB34" s="25">
        <f>+[1]pREFs!AV36</f>
        <v>112</v>
      </c>
      <c r="BC34" s="25">
        <f>+[1]pREFs!AW36</f>
        <v>112</v>
      </c>
      <c r="BD34" s="55">
        <f>+[1]pREFs!AX36</f>
        <v>112</v>
      </c>
      <c r="BE34" s="87">
        <f>+[1]pREFs!AY36</f>
        <v>140.5</v>
      </c>
      <c r="BF34" s="25">
        <f>+[1]pREFs!AZ36</f>
        <v>140.5</v>
      </c>
      <c r="BG34" s="25">
        <f>+[1]pREFs!BA36</f>
        <v>140.5</v>
      </c>
      <c r="BH34" s="25">
        <f>+[1]pREFs!BB36</f>
        <v>140.5</v>
      </c>
      <c r="BI34" s="25">
        <f>+[1]pREFs!BC36</f>
        <v>140.5</v>
      </c>
      <c r="BJ34" s="25">
        <f>+[1]pREFs!BD36</f>
        <v>140.5</v>
      </c>
      <c r="BK34" s="25">
        <f>+[1]pREFs!BE36</f>
        <v>140.5</v>
      </c>
      <c r="BL34" s="25">
        <f>+[1]pREFs!BF36</f>
        <v>140.5</v>
      </c>
      <c r="BM34" s="25">
        <f>+[1]pREFs!BG36</f>
        <v>140.5</v>
      </c>
      <c r="BN34" s="25">
        <f>+[1]pREFs!BH36</f>
        <v>140.5</v>
      </c>
      <c r="BO34" s="25">
        <f>+[1]pREFs!BI36</f>
        <v>140.5</v>
      </c>
      <c r="BP34" s="31">
        <f>+[1]pREFs!BJ36</f>
        <v>140.5</v>
      </c>
    </row>
    <row r="35" spans="1:68" hidden="1" outlineLevel="1" x14ac:dyDescent="0.25">
      <c r="A35" s="12"/>
      <c r="B35" s="14" t="s">
        <v>30</v>
      </c>
      <c r="C35" s="109" t="s">
        <v>51</v>
      </c>
      <c r="D35" s="109" t="s">
        <v>60</v>
      </c>
      <c r="E35" s="7">
        <f>+[1]pREFs!C37</f>
        <v>55.71</v>
      </c>
      <c r="F35" s="7">
        <f>+[1]pREFs!D37</f>
        <v>55.7</v>
      </c>
      <c r="G35" s="7">
        <f>+[1]pREFs!E37</f>
        <v>55.7</v>
      </c>
      <c r="H35" s="7">
        <f>+[1]pREFs!F37</f>
        <v>55.7</v>
      </c>
      <c r="I35" s="7">
        <f>+[1]pREFs!G37</f>
        <v>55.7</v>
      </c>
      <c r="J35" s="7">
        <f>+[1]pREFs!H37</f>
        <v>55.71</v>
      </c>
      <c r="K35" s="7">
        <f>+[1]pREFs!I37</f>
        <v>66.319999999999993</v>
      </c>
      <c r="L35" s="7">
        <f>+[1]pREFs!J37</f>
        <v>76.900000000000006</v>
      </c>
      <c r="M35" s="7">
        <f>+[1]pREFs!K37</f>
        <v>56.08</v>
      </c>
      <c r="N35" s="7">
        <f>+[1]pREFs!L37</f>
        <v>55.7</v>
      </c>
      <c r="O35" s="7">
        <f>+[1]pREFs!M37</f>
        <v>55.7</v>
      </c>
      <c r="P35" s="57">
        <f>+[1]pREFs!N37</f>
        <v>55.7</v>
      </c>
      <c r="Q35" s="75">
        <f t="shared" si="27"/>
        <v>74.408273972602757</v>
      </c>
      <c r="R35" s="75">
        <f t="shared" si="28"/>
        <v>100.10000000000002</v>
      </c>
      <c r="S35" s="75">
        <f t="shared" si="29"/>
        <v>112</v>
      </c>
      <c r="T35" s="54">
        <f t="shared" si="30"/>
        <v>140.5</v>
      </c>
      <c r="U35" s="7">
        <f>+[1]pREFs!O37</f>
        <v>68.72</v>
      </c>
      <c r="V35" s="7">
        <f>+[1]pREFs!P37</f>
        <v>69.25</v>
      </c>
      <c r="W35" s="7">
        <f>+[1]pREFs!Q37</f>
        <v>69.3</v>
      </c>
      <c r="X35" s="7">
        <f>+[1]pREFs!R37</f>
        <v>69.8</v>
      </c>
      <c r="Y35" s="7">
        <f>+[1]pREFs!S37</f>
        <v>70.2</v>
      </c>
      <c r="Z35" s="7">
        <f>+[1]pREFs!T37</f>
        <v>72.400000000000006</v>
      </c>
      <c r="AA35" s="7">
        <f>+[1]pREFs!U37</f>
        <v>77.150000000000006</v>
      </c>
      <c r="AB35" s="7">
        <f>+[1]pREFs!V37</f>
        <v>77.150000000000006</v>
      </c>
      <c r="AC35" s="7">
        <f>+[1]pREFs!W37</f>
        <v>77.150000000000006</v>
      </c>
      <c r="AD35" s="7">
        <f>+[1]pREFs!X37</f>
        <v>80.45</v>
      </c>
      <c r="AE35" s="7">
        <f>+[1]pREFs!Y37</f>
        <v>80.45</v>
      </c>
      <c r="AF35" s="57">
        <f>+[1]pREFs!Z37</f>
        <v>80.45</v>
      </c>
      <c r="AG35" s="88">
        <f>+[1]pREFs!AA37</f>
        <v>100.1</v>
      </c>
      <c r="AH35" s="7">
        <f>+[1]pREFs!AB37</f>
        <v>100.1</v>
      </c>
      <c r="AI35" s="7">
        <f>+[1]pREFs!AC37</f>
        <v>100.1</v>
      </c>
      <c r="AJ35" s="7">
        <f>+[1]pREFs!AD37</f>
        <v>100.1</v>
      </c>
      <c r="AK35" s="7">
        <f>+[1]pREFs!AE37</f>
        <v>100.1</v>
      </c>
      <c r="AL35" s="7">
        <f>+[1]pREFs!AF37</f>
        <v>100.1</v>
      </c>
      <c r="AM35" s="7">
        <f>+[1]pREFs!AG37</f>
        <v>100.1</v>
      </c>
      <c r="AN35" s="7">
        <f>+[1]pREFs!AH37</f>
        <v>100.1</v>
      </c>
      <c r="AO35" s="7">
        <f>+[1]pREFs!AI37</f>
        <v>100.1</v>
      </c>
      <c r="AP35" s="7">
        <f>+[1]pREFs!AJ37</f>
        <v>100.1</v>
      </c>
      <c r="AQ35" s="7">
        <f>+[1]pREFs!AK37</f>
        <v>100.1</v>
      </c>
      <c r="AR35" s="57">
        <f>+[1]pREFs!AL37</f>
        <v>100.1</v>
      </c>
      <c r="AS35" s="88">
        <f>+[1]pREFs!AM37</f>
        <v>112</v>
      </c>
      <c r="AT35" s="7">
        <f>+[1]pREFs!AN37</f>
        <v>112</v>
      </c>
      <c r="AU35" s="7">
        <f>+[1]pREFs!AO37</f>
        <v>112</v>
      </c>
      <c r="AV35" s="7">
        <f>+[1]pREFs!AP37</f>
        <v>112</v>
      </c>
      <c r="AW35" s="7">
        <f>+[1]pREFs!AQ37</f>
        <v>112</v>
      </c>
      <c r="AX35" s="7">
        <f>+[1]pREFs!AR37</f>
        <v>112</v>
      </c>
      <c r="AY35" s="7">
        <f>+[1]pREFs!AS37</f>
        <v>112</v>
      </c>
      <c r="AZ35" s="7">
        <f>+[1]pREFs!AT37</f>
        <v>112</v>
      </c>
      <c r="BA35" s="7">
        <f>+[1]pREFs!AU37</f>
        <v>112</v>
      </c>
      <c r="BB35" s="7">
        <f>+[1]pREFs!AV37</f>
        <v>112</v>
      </c>
      <c r="BC35" s="7">
        <f>+[1]pREFs!AW37</f>
        <v>112</v>
      </c>
      <c r="BD35" s="57">
        <f>+[1]pREFs!AX37</f>
        <v>112</v>
      </c>
      <c r="BE35" s="88">
        <f>+[1]pREFs!AY37</f>
        <v>140.5</v>
      </c>
      <c r="BF35" s="7">
        <f>+[1]pREFs!AZ37</f>
        <v>140.5</v>
      </c>
      <c r="BG35" s="7">
        <f>+[1]pREFs!BA37</f>
        <v>140.5</v>
      </c>
      <c r="BH35" s="7">
        <f>+[1]pREFs!BB37</f>
        <v>140.5</v>
      </c>
      <c r="BI35" s="7">
        <f>+[1]pREFs!BC37</f>
        <v>140.5</v>
      </c>
      <c r="BJ35" s="7">
        <f>+[1]pREFs!BD37</f>
        <v>140.5</v>
      </c>
      <c r="BK35" s="7">
        <f>+[1]pREFs!BE37</f>
        <v>140.5</v>
      </c>
      <c r="BL35" s="7">
        <f>+[1]pREFs!BF37</f>
        <v>140.5</v>
      </c>
      <c r="BM35" s="7">
        <f>+[1]pREFs!BG37</f>
        <v>140.5</v>
      </c>
      <c r="BN35" s="7">
        <f>+[1]pREFs!BH37</f>
        <v>140.5</v>
      </c>
      <c r="BO35" s="7">
        <f>+[1]pREFs!BI37</f>
        <v>140.5</v>
      </c>
      <c r="BP35" s="32">
        <f>+[1]pREFs!BJ37</f>
        <v>140.5</v>
      </c>
    </row>
    <row r="36" spans="1:68" s="6" customFormat="1" hidden="1" outlineLevel="1" x14ac:dyDescent="0.25">
      <c r="A36" s="12"/>
      <c r="B36" s="13" t="s">
        <v>31</v>
      </c>
      <c r="C36" s="110" t="s">
        <v>52</v>
      </c>
      <c r="D36" s="110" t="s">
        <v>60</v>
      </c>
      <c r="E36" s="25">
        <f>+[1]pREFs!C38-[1]pREFs!C34</f>
        <v>0</v>
      </c>
      <c r="F36" s="25">
        <f>+[1]pREFs!D38-[1]pREFs!D34</f>
        <v>0</v>
      </c>
      <c r="G36" s="25">
        <f>+[1]pREFs!E38-[1]pREFs!E34</f>
        <v>0</v>
      </c>
      <c r="H36" s="25">
        <f>+[1]pREFs!F38-[1]pREFs!F34</f>
        <v>0</v>
      </c>
      <c r="I36" s="25">
        <f>+[1]pREFs!G38-[1]pREFs!G34</f>
        <v>0</v>
      </c>
      <c r="J36" s="25">
        <f>+[1]pREFs!H38-[1]pREFs!H34</f>
        <v>0</v>
      </c>
      <c r="K36" s="25">
        <f>+[1]pREFs!I38-[1]pREFs!I34</f>
        <v>0</v>
      </c>
      <c r="L36" s="25">
        <f>+[1]pREFs!J38-[1]pREFs!J34</f>
        <v>0</v>
      </c>
      <c r="M36" s="25">
        <f>+[1]pREFs!K38-[1]pREFs!K34</f>
        <v>0</v>
      </c>
      <c r="N36" s="25">
        <f>+[1]pREFs!L38-[1]pREFs!L34</f>
        <v>0</v>
      </c>
      <c r="O36" s="25">
        <f>+[1]pREFs!M38-[1]pREFs!M34</f>
        <v>0</v>
      </c>
      <c r="P36" s="55">
        <f>+[1]pREFs!N38-[1]pREFs!N34</f>
        <v>0</v>
      </c>
      <c r="Q36" s="76">
        <f t="shared" si="27"/>
        <v>0</v>
      </c>
      <c r="R36" s="76">
        <f t="shared" si="28"/>
        <v>0</v>
      </c>
      <c r="S36" s="76">
        <f t="shared" si="29"/>
        <v>0</v>
      </c>
      <c r="T36" s="56">
        <f t="shared" si="30"/>
        <v>0</v>
      </c>
      <c r="U36" s="25">
        <f>+[1]pREFs!O38-[1]pREFs!O34</f>
        <v>0</v>
      </c>
      <c r="V36" s="25">
        <f>+[1]pREFs!P38-[1]pREFs!P34</f>
        <v>0</v>
      </c>
      <c r="W36" s="25">
        <f>+[1]pREFs!Q38-[1]pREFs!Q34</f>
        <v>0</v>
      </c>
      <c r="X36" s="25">
        <f>+[1]pREFs!R38-[1]pREFs!R34</f>
        <v>0</v>
      </c>
      <c r="Y36" s="25">
        <f>+[1]pREFs!S38-[1]pREFs!S34</f>
        <v>0</v>
      </c>
      <c r="Z36" s="25">
        <f>+[1]pREFs!T38-[1]pREFs!T34</f>
        <v>0</v>
      </c>
      <c r="AA36" s="25">
        <f>+[1]pREFs!U38-[1]pREFs!U34</f>
        <v>0</v>
      </c>
      <c r="AB36" s="25">
        <f>+[1]pREFs!V38-[1]pREFs!V34</f>
        <v>0</v>
      </c>
      <c r="AC36" s="25">
        <f>+[1]pREFs!W38-[1]pREFs!W34</f>
        <v>0</v>
      </c>
      <c r="AD36" s="25">
        <f>+[1]pREFs!X38-[1]pREFs!X34</f>
        <v>0</v>
      </c>
      <c r="AE36" s="25">
        <f>+[1]pREFs!Y38-[1]pREFs!Y34</f>
        <v>0</v>
      </c>
      <c r="AF36" s="55">
        <f>+[1]pREFs!Z38-[1]pREFs!Z34</f>
        <v>0</v>
      </c>
      <c r="AG36" s="87">
        <f>+[1]pREFs!AA38-[1]pREFs!AA34</f>
        <v>0</v>
      </c>
      <c r="AH36" s="25">
        <f>+[1]pREFs!AB38-[1]pREFs!AB34</f>
        <v>0</v>
      </c>
      <c r="AI36" s="25">
        <f>+[1]pREFs!AC38-[1]pREFs!AC34</f>
        <v>0</v>
      </c>
      <c r="AJ36" s="25">
        <f>+[1]pREFs!AD38-[1]pREFs!AD34</f>
        <v>0</v>
      </c>
      <c r="AK36" s="25">
        <f>+[1]pREFs!AE38-[1]pREFs!AE34</f>
        <v>0</v>
      </c>
      <c r="AL36" s="25">
        <f>+[1]pREFs!AF38-[1]pREFs!AF34</f>
        <v>0</v>
      </c>
      <c r="AM36" s="25">
        <f>+[1]pREFs!AG38-[1]pREFs!AG34</f>
        <v>0</v>
      </c>
      <c r="AN36" s="25">
        <f>+[1]pREFs!AH38-[1]pREFs!AH34</f>
        <v>0</v>
      </c>
      <c r="AO36" s="25">
        <f>+[1]pREFs!AI38-[1]pREFs!AI34</f>
        <v>0</v>
      </c>
      <c r="AP36" s="25">
        <f>+[1]pREFs!AJ38-[1]pREFs!AJ34</f>
        <v>0</v>
      </c>
      <c r="AQ36" s="25">
        <f>+[1]pREFs!AK38-[1]pREFs!AK34</f>
        <v>0</v>
      </c>
      <c r="AR36" s="55">
        <f>+[1]pREFs!AL38-[1]pREFs!AL34</f>
        <v>0</v>
      </c>
      <c r="AS36" s="87">
        <f>+[1]pREFs!AM38-[1]pREFs!AM34</f>
        <v>0</v>
      </c>
      <c r="AT36" s="25">
        <f>+[1]pREFs!AN38-[1]pREFs!AN34</f>
        <v>0</v>
      </c>
      <c r="AU36" s="25">
        <f>+[1]pREFs!AO38-[1]pREFs!AO34</f>
        <v>0</v>
      </c>
      <c r="AV36" s="25">
        <f>+[1]pREFs!AP38-[1]pREFs!AP34</f>
        <v>0</v>
      </c>
      <c r="AW36" s="25">
        <f>+[1]pREFs!AQ38-[1]pREFs!AQ34</f>
        <v>0</v>
      </c>
      <c r="AX36" s="25">
        <f>+[1]pREFs!AR38-[1]pREFs!AR34</f>
        <v>0</v>
      </c>
      <c r="AY36" s="25">
        <f>+[1]pREFs!AS38-[1]pREFs!AS34</f>
        <v>0</v>
      </c>
      <c r="AZ36" s="25">
        <f>+[1]pREFs!AT38-[1]pREFs!AT34</f>
        <v>0</v>
      </c>
      <c r="BA36" s="25">
        <f>+[1]pREFs!AU38-[1]pREFs!AU34</f>
        <v>0</v>
      </c>
      <c r="BB36" s="25">
        <f>+[1]pREFs!AV38-[1]pREFs!AV34</f>
        <v>0</v>
      </c>
      <c r="BC36" s="25">
        <f>+[1]pREFs!AW38-[1]pREFs!AW34</f>
        <v>0</v>
      </c>
      <c r="BD36" s="55">
        <f>+[1]pREFs!AX38-[1]pREFs!AX34</f>
        <v>0</v>
      </c>
      <c r="BE36" s="87">
        <f>+[1]pREFs!AY38-[1]pREFs!AY34</f>
        <v>0</v>
      </c>
      <c r="BF36" s="25">
        <f>+[1]pREFs!AZ38-[1]pREFs!AZ34</f>
        <v>0</v>
      </c>
      <c r="BG36" s="25">
        <f>+[1]pREFs!BA38-[1]pREFs!BA34</f>
        <v>0</v>
      </c>
      <c r="BH36" s="25">
        <f>+[1]pREFs!BB38-[1]pREFs!BB34</f>
        <v>0</v>
      </c>
      <c r="BI36" s="25">
        <f>+[1]pREFs!BC38-[1]pREFs!BC34</f>
        <v>0</v>
      </c>
      <c r="BJ36" s="25">
        <f>+[1]pREFs!BD38-[1]pREFs!BD34</f>
        <v>0</v>
      </c>
      <c r="BK36" s="25">
        <f>+[1]pREFs!BE38-[1]pREFs!BE34</f>
        <v>0</v>
      </c>
      <c r="BL36" s="25">
        <f>+[1]pREFs!BF38-[1]pREFs!BF34</f>
        <v>0</v>
      </c>
      <c r="BM36" s="25">
        <f>+[1]pREFs!BG38-[1]pREFs!BG34</f>
        <v>0</v>
      </c>
      <c r="BN36" s="25">
        <f>+[1]pREFs!BH38-[1]pREFs!BH34</f>
        <v>0</v>
      </c>
      <c r="BO36" s="25">
        <f>+[1]pREFs!BI38-[1]pREFs!BI34</f>
        <v>0</v>
      </c>
      <c r="BP36" s="31">
        <f>+[1]pREFs!BJ38-[1]pREFs!BJ34</f>
        <v>0</v>
      </c>
    </row>
    <row r="37" spans="1:68" ht="15" hidden="1" customHeight="1" outlineLevel="1" x14ac:dyDescent="0.25">
      <c r="A37" s="12"/>
      <c r="B37" s="14" t="s">
        <v>32</v>
      </c>
      <c r="C37" s="109" t="s">
        <v>53</v>
      </c>
      <c r="D37" s="109" t="s">
        <v>60</v>
      </c>
      <c r="E37" s="7">
        <f>+[1]pREFs!C42-[1]pREFs!C34</f>
        <v>0</v>
      </c>
      <c r="F37" s="7">
        <f>+[1]pREFs!D42-[1]pREFs!D34</f>
        <v>0</v>
      </c>
      <c r="G37" s="7">
        <f>+[1]pREFs!E42-[1]pREFs!E34</f>
        <v>0</v>
      </c>
      <c r="H37" s="7">
        <f>+[1]pREFs!F42-[1]pREFs!F34</f>
        <v>0</v>
      </c>
      <c r="I37" s="7">
        <f>+[1]pREFs!G42-[1]pREFs!G34</f>
        <v>0</v>
      </c>
      <c r="J37" s="7">
        <f>+[1]pREFs!H42-[1]pREFs!H34</f>
        <v>0</v>
      </c>
      <c r="K37" s="7">
        <f>+[1]pREFs!I42-[1]pREFs!I34</f>
        <v>0</v>
      </c>
      <c r="L37" s="7">
        <f>+[1]pREFs!J42-[1]pREFs!J34</f>
        <v>0</v>
      </c>
      <c r="M37" s="7">
        <f>+[1]pREFs!K42-[1]pREFs!K34</f>
        <v>0</v>
      </c>
      <c r="N37" s="7">
        <f>+[1]pREFs!L42-[1]pREFs!L34</f>
        <v>0</v>
      </c>
      <c r="O37" s="7">
        <f>+[1]pREFs!M42-[1]pREFs!M34</f>
        <v>0</v>
      </c>
      <c r="P37" s="57">
        <f>+[1]pREFs!N42-[1]pREFs!N34</f>
        <v>27</v>
      </c>
      <c r="Q37" s="75">
        <f t="shared" si="27"/>
        <v>30</v>
      </c>
      <c r="R37" s="75">
        <f t="shared" si="28"/>
        <v>32</v>
      </c>
      <c r="S37" s="75">
        <f t="shared" si="29"/>
        <v>37</v>
      </c>
      <c r="T37" s="54">
        <f t="shared" si="30"/>
        <v>35</v>
      </c>
      <c r="U37" s="7">
        <f>+[1]pREFs!O42-[1]pREFs!O34</f>
        <v>30</v>
      </c>
      <c r="V37" s="7">
        <f>+[1]pREFs!P42-[1]pREFs!P34</f>
        <v>30</v>
      </c>
      <c r="W37" s="7">
        <f>+[1]pREFs!Q42-[1]pREFs!Q34</f>
        <v>30</v>
      </c>
      <c r="X37" s="7">
        <f>+[1]pREFs!R42-[1]pREFs!R34</f>
        <v>30</v>
      </c>
      <c r="Y37" s="7">
        <f>+[1]pREFs!S42-[1]pREFs!S34</f>
        <v>30</v>
      </c>
      <c r="Z37" s="7">
        <f>+[1]pREFs!T42-[1]pREFs!T34</f>
        <v>30</v>
      </c>
      <c r="AA37" s="7">
        <f>+[1]pREFs!U42-[1]pREFs!U34</f>
        <v>30</v>
      </c>
      <c r="AB37" s="7">
        <f>+[1]pREFs!V42-[1]pREFs!V34</f>
        <v>30</v>
      </c>
      <c r="AC37" s="7">
        <f>+[1]pREFs!W42-[1]pREFs!W34</f>
        <v>30</v>
      </c>
      <c r="AD37" s="7">
        <f>+[1]pREFs!X42-[1]pREFs!X34</f>
        <v>30</v>
      </c>
      <c r="AE37" s="7">
        <f>+[1]pREFs!Y42-[1]pREFs!Y34</f>
        <v>30</v>
      </c>
      <c r="AF37" s="57">
        <f>+[1]pREFs!Z42-[1]pREFs!Z34</f>
        <v>30</v>
      </c>
      <c r="AG37" s="88">
        <f>+[1]pREFs!AA42-[1]pREFs!AA34</f>
        <v>32</v>
      </c>
      <c r="AH37" s="7">
        <f>+[1]pREFs!AB42-[1]pREFs!AB34</f>
        <v>32</v>
      </c>
      <c r="AI37" s="7">
        <f>+[1]pREFs!AC42-[1]pREFs!AC34</f>
        <v>32</v>
      </c>
      <c r="AJ37" s="7">
        <f>+[1]pREFs!AD42-[1]pREFs!AD34</f>
        <v>32</v>
      </c>
      <c r="AK37" s="7">
        <f>+[1]pREFs!AE42-[1]pREFs!AE34</f>
        <v>32</v>
      </c>
      <c r="AL37" s="7">
        <f>+[1]pREFs!AF42-[1]pREFs!AF34</f>
        <v>32</v>
      </c>
      <c r="AM37" s="7">
        <f>+[1]pREFs!AG42-[1]pREFs!AG34</f>
        <v>32</v>
      </c>
      <c r="AN37" s="7">
        <f>+[1]pREFs!AH42-[1]pREFs!AH34</f>
        <v>32</v>
      </c>
      <c r="AO37" s="7">
        <f>+[1]pREFs!AI42-[1]pREFs!AI34</f>
        <v>32</v>
      </c>
      <c r="AP37" s="7">
        <f>+[1]pREFs!AJ42-[1]pREFs!AJ34</f>
        <v>32</v>
      </c>
      <c r="AQ37" s="7">
        <f>+[1]pREFs!AK42-[1]pREFs!AK34</f>
        <v>32</v>
      </c>
      <c r="AR37" s="57">
        <f>+[1]pREFs!AL42-[1]pREFs!AL34</f>
        <v>32</v>
      </c>
      <c r="AS37" s="88">
        <f>+[1]pREFs!AM42-[1]pREFs!AM34</f>
        <v>37</v>
      </c>
      <c r="AT37" s="7">
        <f>+[1]pREFs!AN42-[1]pREFs!AN34</f>
        <v>37</v>
      </c>
      <c r="AU37" s="7">
        <f>+[1]pREFs!AO42-[1]pREFs!AO34</f>
        <v>37</v>
      </c>
      <c r="AV37" s="7">
        <f>+[1]pREFs!AP42-[1]pREFs!AP34</f>
        <v>37</v>
      </c>
      <c r="AW37" s="7">
        <f>+[1]pREFs!AQ42-[1]pREFs!AQ34</f>
        <v>37</v>
      </c>
      <c r="AX37" s="7">
        <f>+[1]pREFs!AR42-[1]pREFs!AR34</f>
        <v>37</v>
      </c>
      <c r="AY37" s="7">
        <f>+[1]pREFs!AS42-[1]pREFs!AS34</f>
        <v>37</v>
      </c>
      <c r="AZ37" s="7">
        <f>+[1]pREFs!AT42-[1]pREFs!AT34</f>
        <v>37</v>
      </c>
      <c r="BA37" s="7">
        <f>+[1]pREFs!AU42-[1]pREFs!AU34</f>
        <v>37</v>
      </c>
      <c r="BB37" s="7">
        <f>+[1]pREFs!AV42-[1]pREFs!AV34</f>
        <v>37</v>
      </c>
      <c r="BC37" s="7">
        <f>+[1]pREFs!AW42-[1]pREFs!AW34</f>
        <v>37</v>
      </c>
      <c r="BD37" s="57">
        <f>+[1]pREFs!AX42-[1]pREFs!AX34</f>
        <v>37</v>
      </c>
      <c r="BE37" s="88">
        <f>+[1]pREFs!AY42-[1]pREFs!AY34</f>
        <v>35</v>
      </c>
      <c r="BF37" s="7">
        <f>+[1]pREFs!AZ42-[1]pREFs!AZ34</f>
        <v>35</v>
      </c>
      <c r="BG37" s="7">
        <f>+[1]pREFs!BA42-[1]pREFs!BA34</f>
        <v>35</v>
      </c>
      <c r="BH37" s="7">
        <f>+[1]pREFs!BB42-[1]pREFs!BB34</f>
        <v>35</v>
      </c>
      <c r="BI37" s="7">
        <f>+[1]pREFs!BC42-[1]pREFs!BC34</f>
        <v>35</v>
      </c>
      <c r="BJ37" s="7">
        <f>+[1]pREFs!BD42-[1]pREFs!BD34</f>
        <v>35</v>
      </c>
      <c r="BK37" s="7">
        <f>+[1]pREFs!BE42-[1]pREFs!BE34</f>
        <v>35</v>
      </c>
      <c r="BL37" s="7">
        <f>+[1]pREFs!BF42-[1]pREFs!BF34</f>
        <v>35</v>
      </c>
      <c r="BM37" s="7">
        <f>+[1]pREFs!BG42-[1]pREFs!BG34</f>
        <v>35</v>
      </c>
      <c r="BN37" s="7">
        <f>+[1]pREFs!BH42-[1]pREFs!BH34</f>
        <v>35</v>
      </c>
      <c r="BO37" s="7">
        <f>+[1]pREFs!BI42-[1]pREFs!BI34</f>
        <v>35</v>
      </c>
      <c r="BP37" s="32">
        <f>+[1]pREFs!BJ42-[1]pREFs!BJ34</f>
        <v>35</v>
      </c>
    </row>
    <row r="38" spans="1:68" s="6" customFormat="1" ht="15" hidden="1" customHeight="1" outlineLevel="1" x14ac:dyDescent="0.25">
      <c r="A38" s="12"/>
      <c r="B38" s="13" t="s">
        <v>33</v>
      </c>
      <c r="C38" s="110" t="s">
        <v>54</v>
      </c>
      <c r="D38" s="110" t="s">
        <v>60</v>
      </c>
      <c r="E38" s="25">
        <f>+[1]pREFs!C46-[1]pREFs!C34</f>
        <v>0</v>
      </c>
      <c r="F38" s="25">
        <f>+[1]pREFs!D46-[1]pREFs!D34</f>
        <v>0</v>
      </c>
      <c r="G38" s="25">
        <f>+[1]pREFs!E46-[1]pREFs!E34</f>
        <v>0</v>
      </c>
      <c r="H38" s="25">
        <f>+[1]pREFs!F46-[1]pREFs!F34</f>
        <v>0</v>
      </c>
      <c r="I38" s="25">
        <f>+[1]pREFs!G46-[1]pREFs!G34</f>
        <v>0</v>
      </c>
      <c r="J38" s="25">
        <f>+[1]pREFs!H46-[1]pREFs!H34</f>
        <v>0</v>
      </c>
      <c r="K38" s="25">
        <f>+[1]pREFs!I46-[1]pREFs!I34</f>
        <v>0</v>
      </c>
      <c r="L38" s="25">
        <f>+[1]pREFs!J46-[1]pREFs!J34</f>
        <v>0</v>
      </c>
      <c r="M38" s="25">
        <f>+[1]pREFs!K46-[1]pREFs!K34</f>
        <v>0</v>
      </c>
      <c r="N38" s="25">
        <f>+[1]pREFs!L46-[1]pREFs!L34</f>
        <v>0</v>
      </c>
      <c r="O38" s="25">
        <f>+[1]pREFs!M46-[1]pREFs!M34</f>
        <v>0</v>
      </c>
      <c r="P38" s="55">
        <f>+[1]pREFs!N46-[1]pREFs!N34</f>
        <v>160</v>
      </c>
      <c r="Q38" s="76">
        <f t="shared" si="27"/>
        <v>160</v>
      </c>
      <c r="R38" s="76">
        <f t="shared" si="28"/>
        <v>165.00000000000003</v>
      </c>
      <c r="S38" s="76">
        <f t="shared" si="29"/>
        <v>120</v>
      </c>
      <c r="T38" s="56">
        <f t="shared" si="30"/>
        <v>115</v>
      </c>
      <c r="U38" s="25">
        <f>+[1]pREFs!O46-[1]pREFs!O34</f>
        <v>160</v>
      </c>
      <c r="V38" s="25">
        <f>+[1]pREFs!P46-[1]pREFs!P34</f>
        <v>160</v>
      </c>
      <c r="W38" s="25">
        <f>+[1]pREFs!Q46-[1]pREFs!Q34</f>
        <v>160</v>
      </c>
      <c r="X38" s="25">
        <f>+[1]pREFs!R46-[1]pREFs!R34</f>
        <v>160</v>
      </c>
      <c r="Y38" s="25">
        <f>+[1]pREFs!S46-[1]pREFs!S34</f>
        <v>160</v>
      </c>
      <c r="Z38" s="25">
        <f>+[1]pREFs!T46-[1]pREFs!T34</f>
        <v>160</v>
      </c>
      <c r="AA38" s="25">
        <f>+[1]pREFs!U46-[1]pREFs!U34</f>
        <v>160</v>
      </c>
      <c r="AB38" s="25">
        <f>+[1]pREFs!V46-[1]pREFs!V34</f>
        <v>160</v>
      </c>
      <c r="AC38" s="25">
        <f>+[1]pREFs!W46-[1]pREFs!W34</f>
        <v>160</v>
      </c>
      <c r="AD38" s="25">
        <f>+[1]pREFs!X46-[1]pREFs!X34</f>
        <v>160</v>
      </c>
      <c r="AE38" s="25">
        <f>+[1]pREFs!Y46-[1]pREFs!Y34</f>
        <v>160</v>
      </c>
      <c r="AF38" s="55">
        <f>+[1]pREFs!Z46-[1]pREFs!Z34</f>
        <v>160</v>
      </c>
      <c r="AG38" s="87">
        <f>+[1]pREFs!AA46-[1]pREFs!AA34</f>
        <v>165.00000000000003</v>
      </c>
      <c r="AH38" s="25">
        <f>+[1]pREFs!AB46-[1]pREFs!AB34</f>
        <v>165.00000000000003</v>
      </c>
      <c r="AI38" s="25">
        <f>+[1]pREFs!AC46-[1]pREFs!AC34</f>
        <v>165.00000000000003</v>
      </c>
      <c r="AJ38" s="25">
        <f>+[1]pREFs!AD46-[1]pREFs!AD34</f>
        <v>165.00000000000003</v>
      </c>
      <c r="AK38" s="25">
        <f>+[1]pREFs!AE46-[1]pREFs!AE34</f>
        <v>165.00000000000003</v>
      </c>
      <c r="AL38" s="25">
        <f>+[1]pREFs!AF46-[1]pREFs!AF34</f>
        <v>165.00000000000003</v>
      </c>
      <c r="AM38" s="25">
        <f>+[1]pREFs!AG46-[1]pREFs!AG34</f>
        <v>165.00000000000003</v>
      </c>
      <c r="AN38" s="25">
        <f>+[1]pREFs!AH46-[1]pREFs!AH34</f>
        <v>165.00000000000003</v>
      </c>
      <c r="AO38" s="25">
        <f>+[1]pREFs!AI46-[1]pREFs!AI34</f>
        <v>165.00000000000003</v>
      </c>
      <c r="AP38" s="25">
        <f>+[1]pREFs!AJ46-[1]pREFs!AJ34</f>
        <v>165.00000000000003</v>
      </c>
      <c r="AQ38" s="25">
        <f>+[1]pREFs!AK46-[1]pREFs!AK34</f>
        <v>165.00000000000003</v>
      </c>
      <c r="AR38" s="55">
        <f>+[1]pREFs!AL46-[1]pREFs!AL34</f>
        <v>165.00000000000003</v>
      </c>
      <c r="AS38" s="87">
        <f>+[1]pREFs!AM46-[1]pREFs!AM34</f>
        <v>120</v>
      </c>
      <c r="AT38" s="25">
        <f>+[1]pREFs!AN46-[1]pREFs!AN34</f>
        <v>120</v>
      </c>
      <c r="AU38" s="25">
        <f>+[1]pREFs!AO46-[1]pREFs!AO34</f>
        <v>120</v>
      </c>
      <c r="AV38" s="25">
        <f>+[1]pREFs!AP46-[1]pREFs!AP34</f>
        <v>120</v>
      </c>
      <c r="AW38" s="25">
        <f>+[1]pREFs!AQ46-[1]pREFs!AQ34</f>
        <v>120</v>
      </c>
      <c r="AX38" s="25">
        <f>+[1]pREFs!AR46-[1]pREFs!AR34</f>
        <v>120</v>
      </c>
      <c r="AY38" s="25">
        <f>+[1]pREFs!AS46-[1]pREFs!AS34</f>
        <v>120</v>
      </c>
      <c r="AZ38" s="25">
        <f>+[1]pREFs!AT46-[1]pREFs!AT34</f>
        <v>120</v>
      </c>
      <c r="BA38" s="25">
        <f>+[1]pREFs!AU46-[1]pREFs!AU34</f>
        <v>120</v>
      </c>
      <c r="BB38" s="25">
        <f>+[1]pREFs!AV46-[1]pREFs!AV34</f>
        <v>120</v>
      </c>
      <c r="BC38" s="25">
        <f>+[1]pREFs!AW46-[1]pREFs!AW34</f>
        <v>120</v>
      </c>
      <c r="BD38" s="55">
        <f>+[1]pREFs!AX46-[1]pREFs!AX34</f>
        <v>120</v>
      </c>
      <c r="BE38" s="87">
        <f>+[1]pREFs!AY46-[1]pREFs!AY34</f>
        <v>115</v>
      </c>
      <c r="BF38" s="25">
        <f>+[1]pREFs!AZ46-[1]pREFs!AZ34</f>
        <v>115</v>
      </c>
      <c r="BG38" s="25">
        <f>+[1]pREFs!BA46-[1]pREFs!BA34</f>
        <v>115</v>
      </c>
      <c r="BH38" s="25">
        <f>+[1]pREFs!BB46-[1]pREFs!BB34</f>
        <v>115</v>
      </c>
      <c r="BI38" s="25">
        <f>+[1]pREFs!BC46-[1]pREFs!BC34</f>
        <v>115</v>
      </c>
      <c r="BJ38" s="25">
        <f>+[1]pREFs!BD46-[1]pREFs!BD34</f>
        <v>115</v>
      </c>
      <c r="BK38" s="25">
        <f>+[1]pREFs!BE46-[1]pREFs!BE34</f>
        <v>115</v>
      </c>
      <c r="BL38" s="25">
        <f>+[1]pREFs!BF46-[1]pREFs!BF34</f>
        <v>115</v>
      </c>
      <c r="BM38" s="25">
        <f>+[1]pREFs!BG46-[1]pREFs!BG34</f>
        <v>115</v>
      </c>
      <c r="BN38" s="25">
        <f>+[1]pREFs!BH46-[1]pREFs!BH34</f>
        <v>115</v>
      </c>
      <c r="BO38" s="25">
        <f>+[1]pREFs!BI46-[1]pREFs!BI34</f>
        <v>115</v>
      </c>
      <c r="BP38" s="31">
        <f>+[1]pREFs!BJ46-[1]pREFs!BJ34</f>
        <v>115</v>
      </c>
    </row>
    <row r="39" spans="1:68" s="6" customFormat="1" ht="15" hidden="1" customHeight="1" outlineLevel="1" x14ac:dyDescent="0.25">
      <c r="A39" s="12"/>
      <c r="B39" s="14" t="s">
        <v>34</v>
      </c>
      <c r="C39" s="109" t="s">
        <v>55</v>
      </c>
      <c r="D39" s="109" t="s">
        <v>60</v>
      </c>
      <c r="E39" s="7">
        <f>+[1]pREFs!C50</f>
        <v>0</v>
      </c>
      <c r="F39" s="7">
        <f>+[1]pREFs!D50</f>
        <v>0</v>
      </c>
      <c r="G39" s="7">
        <f>+[1]pREFs!E50</f>
        <v>0</v>
      </c>
      <c r="H39" s="7">
        <f>+[1]pREFs!F50</f>
        <v>0</v>
      </c>
      <c r="I39" s="7">
        <f>+[1]pREFs!G50</f>
        <v>0</v>
      </c>
      <c r="J39" s="7">
        <f>+[1]pREFs!H50</f>
        <v>0</v>
      </c>
      <c r="K39" s="7">
        <f>+[1]pREFs!I50</f>
        <v>0</v>
      </c>
      <c r="L39" s="7">
        <f>+[1]pREFs!J50</f>
        <v>0</v>
      </c>
      <c r="M39" s="7">
        <f>+[1]pREFs!K50</f>
        <v>0</v>
      </c>
      <c r="N39" s="7">
        <f>+[1]pREFs!L50</f>
        <v>0</v>
      </c>
      <c r="O39" s="7">
        <f>+[1]pREFs!M50</f>
        <v>0</v>
      </c>
      <c r="P39" s="57">
        <f>+[1]pREFs!N50</f>
        <v>27</v>
      </c>
      <c r="Q39" s="75">
        <f t="shared" si="27"/>
        <v>30</v>
      </c>
      <c r="R39" s="75">
        <f t="shared" si="28"/>
        <v>32</v>
      </c>
      <c r="S39" s="75">
        <f t="shared" si="29"/>
        <v>37</v>
      </c>
      <c r="T39" s="54">
        <f t="shared" si="30"/>
        <v>35</v>
      </c>
      <c r="U39" s="7">
        <f>+[1]pREFs!O50</f>
        <v>30</v>
      </c>
      <c r="V39" s="7">
        <f>+[1]pREFs!P50</f>
        <v>30</v>
      </c>
      <c r="W39" s="7">
        <f>+[1]pREFs!Q50</f>
        <v>30</v>
      </c>
      <c r="X39" s="7">
        <f>+[1]pREFs!R50</f>
        <v>30</v>
      </c>
      <c r="Y39" s="7">
        <f>+[1]pREFs!S50</f>
        <v>30</v>
      </c>
      <c r="Z39" s="7">
        <f>+[1]pREFs!T50</f>
        <v>30</v>
      </c>
      <c r="AA39" s="7">
        <f>+[1]pREFs!U50</f>
        <v>30</v>
      </c>
      <c r="AB39" s="7">
        <f>+[1]pREFs!V50</f>
        <v>30</v>
      </c>
      <c r="AC39" s="7">
        <f>+[1]pREFs!W50</f>
        <v>30</v>
      </c>
      <c r="AD39" s="7">
        <f>+[1]pREFs!X50</f>
        <v>30</v>
      </c>
      <c r="AE39" s="7">
        <f>+[1]pREFs!Y50</f>
        <v>30</v>
      </c>
      <c r="AF39" s="57">
        <f>+[1]pREFs!Z50</f>
        <v>30</v>
      </c>
      <c r="AG39" s="88">
        <f>+[1]pREFs!AA50</f>
        <v>32</v>
      </c>
      <c r="AH39" s="7">
        <f>+[1]pREFs!AB50</f>
        <v>32</v>
      </c>
      <c r="AI39" s="7">
        <f>+[1]pREFs!AC50</f>
        <v>32</v>
      </c>
      <c r="AJ39" s="7">
        <f>+[1]pREFs!AD50</f>
        <v>32</v>
      </c>
      <c r="AK39" s="7">
        <f>+[1]pREFs!AE50</f>
        <v>32</v>
      </c>
      <c r="AL39" s="7">
        <f>+[1]pREFs!AF50</f>
        <v>32</v>
      </c>
      <c r="AM39" s="7">
        <f>+[1]pREFs!AG50</f>
        <v>32</v>
      </c>
      <c r="AN39" s="7">
        <f>+[1]pREFs!AH50</f>
        <v>32</v>
      </c>
      <c r="AO39" s="7">
        <f>+[1]pREFs!AI50</f>
        <v>32</v>
      </c>
      <c r="AP39" s="7">
        <f>+[1]pREFs!AJ50</f>
        <v>32</v>
      </c>
      <c r="AQ39" s="7">
        <f>+[1]pREFs!AK50</f>
        <v>32</v>
      </c>
      <c r="AR39" s="57">
        <f>+[1]pREFs!AL50</f>
        <v>32</v>
      </c>
      <c r="AS39" s="88">
        <f>+[1]pREFs!AM50</f>
        <v>37</v>
      </c>
      <c r="AT39" s="7">
        <f>+[1]pREFs!AN50</f>
        <v>37</v>
      </c>
      <c r="AU39" s="7">
        <f>+[1]pREFs!AO50</f>
        <v>37</v>
      </c>
      <c r="AV39" s="7">
        <f>+[1]pREFs!AP50</f>
        <v>37</v>
      </c>
      <c r="AW39" s="7">
        <f>+[1]pREFs!AQ50</f>
        <v>37</v>
      </c>
      <c r="AX39" s="7">
        <f>+[1]pREFs!AR50</f>
        <v>37</v>
      </c>
      <c r="AY39" s="7">
        <f>+[1]pREFs!AS50</f>
        <v>37</v>
      </c>
      <c r="AZ39" s="7">
        <f>+[1]pREFs!AT50</f>
        <v>37</v>
      </c>
      <c r="BA39" s="7">
        <f>+[1]pREFs!AU50</f>
        <v>37</v>
      </c>
      <c r="BB39" s="7">
        <f>+[1]pREFs!AV50</f>
        <v>37</v>
      </c>
      <c r="BC39" s="7">
        <f>+[1]pREFs!AW50</f>
        <v>37</v>
      </c>
      <c r="BD39" s="57">
        <f>+[1]pREFs!AX50</f>
        <v>37</v>
      </c>
      <c r="BE39" s="88">
        <f>+[1]pREFs!AY50</f>
        <v>35</v>
      </c>
      <c r="BF39" s="7">
        <f>+[1]pREFs!AZ50</f>
        <v>35</v>
      </c>
      <c r="BG39" s="7">
        <f>+[1]pREFs!BA50</f>
        <v>35</v>
      </c>
      <c r="BH39" s="7">
        <f>+[1]pREFs!BB50</f>
        <v>35</v>
      </c>
      <c r="BI39" s="7">
        <f>+[1]pREFs!BC50</f>
        <v>35</v>
      </c>
      <c r="BJ39" s="7">
        <f>+[1]pREFs!BD50</f>
        <v>35</v>
      </c>
      <c r="BK39" s="7">
        <f>+[1]pREFs!BE50</f>
        <v>35</v>
      </c>
      <c r="BL39" s="7">
        <f>+[1]pREFs!BF50</f>
        <v>35</v>
      </c>
      <c r="BM39" s="7">
        <f>+[1]pREFs!BG50</f>
        <v>35</v>
      </c>
      <c r="BN39" s="7">
        <f>+[1]pREFs!BH50</f>
        <v>35</v>
      </c>
      <c r="BO39" s="7">
        <f>+[1]pREFs!BI50</f>
        <v>35</v>
      </c>
      <c r="BP39" s="32">
        <f>+[1]pREFs!BJ50</f>
        <v>35</v>
      </c>
    </row>
    <row r="40" spans="1:68" s="6" customFormat="1" ht="15" hidden="1" customHeight="1" outlineLevel="1" thickBot="1" x14ac:dyDescent="0.3">
      <c r="A40" s="12"/>
      <c r="B40" s="26" t="s">
        <v>35</v>
      </c>
      <c r="C40" s="111" t="s">
        <v>56</v>
      </c>
      <c r="D40" s="111" t="s">
        <v>60</v>
      </c>
      <c r="E40" s="33">
        <f>+[1]pREFs!C54</f>
        <v>0</v>
      </c>
      <c r="F40" s="33">
        <f>+[1]pREFs!D54</f>
        <v>0</v>
      </c>
      <c r="G40" s="33">
        <f>+[1]pREFs!E54</f>
        <v>0</v>
      </c>
      <c r="H40" s="33">
        <f>+[1]pREFs!F54</f>
        <v>0</v>
      </c>
      <c r="I40" s="33">
        <f>+[1]pREFs!G54</f>
        <v>0</v>
      </c>
      <c r="J40" s="33">
        <f>+[1]pREFs!H54</f>
        <v>0</v>
      </c>
      <c r="K40" s="33">
        <f>+[1]pREFs!I54</f>
        <v>0</v>
      </c>
      <c r="L40" s="33">
        <f>+[1]pREFs!J54</f>
        <v>0</v>
      </c>
      <c r="M40" s="33">
        <f>+[1]pREFs!K54</f>
        <v>0</v>
      </c>
      <c r="N40" s="33">
        <f>+[1]pREFs!L54</f>
        <v>0</v>
      </c>
      <c r="O40" s="33">
        <f>+[1]pREFs!M54</f>
        <v>0</v>
      </c>
      <c r="P40" s="58">
        <f>+[1]pREFs!N54</f>
        <v>160</v>
      </c>
      <c r="Q40" s="77">
        <f>+SUMPRODUCT(U37:AF37,$U$2:$AF$2)/SUM($U$2:$AF$2)</f>
        <v>30</v>
      </c>
      <c r="R40" s="77">
        <f>+SUMPRODUCT(AG37:AR37,$AG$2:$AR$2)/SUM($AG$2:$AR$2)</f>
        <v>32</v>
      </c>
      <c r="S40" s="77">
        <f>+SUMPRODUCT(AS37:BD37,$AS$2:$BD$2)/SUM($AS$2:$BD$2)</f>
        <v>37</v>
      </c>
      <c r="T40" s="59">
        <f>+SUMPRODUCT(BE37:BP37,$BE$2:$BP$2)/SUM($BE$2:$BP$2)</f>
        <v>35</v>
      </c>
      <c r="U40" s="33">
        <f>+[1]pREFs!O54</f>
        <v>160</v>
      </c>
      <c r="V40" s="33">
        <f>+[1]pREFs!P54</f>
        <v>160</v>
      </c>
      <c r="W40" s="33">
        <f>+[1]pREFs!Q54</f>
        <v>160</v>
      </c>
      <c r="X40" s="33">
        <f>+[1]pREFs!R54</f>
        <v>160</v>
      </c>
      <c r="Y40" s="33">
        <f>+[1]pREFs!S54</f>
        <v>160</v>
      </c>
      <c r="Z40" s="33">
        <f>+[1]pREFs!T54</f>
        <v>160</v>
      </c>
      <c r="AA40" s="33">
        <f>+[1]pREFs!U54</f>
        <v>160</v>
      </c>
      <c r="AB40" s="33">
        <f>+[1]pREFs!V54</f>
        <v>160</v>
      </c>
      <c r="AC40" s="33">
        <f>+[1]pREFs!W54</f>
        <v>160</v>
      </c>
      <c r="AD40" s="33">
        <f>+[1]pREFs!X54</f>
        <v>160</v>
      </c>
      <c r="AE40" s="33">
        <f>+[1]pREFs!Y54</f>
        <v>160</v>
      </c>
      <c r="AF40" s="58">
        <f>+[1]pREFs!Z54</f>
        <v>160</v>
      </c>
      <c r="AG40" s="89">
        <f>+[1]pREFs!AA54</f>
        <v>165.00000000000003</v>
      </c>
      <c r="AH40" s="33">
        <f>+[1]pREFs!AB54</f>
        <v>165.00000000000003</v>
      </c>
      <c r="AI40" s="33">
        <f>+[1]pREFs!AC54</f>
        <v>165.00000000000003</v>
      </c>
      <c r="AJ40" s="33">
        <f>+[1]pREFs!AD54</f>
        <v>165.00000000000003</v>
      </c>
      <c r="AK40" s="33">
        <f>+[1]pREFs!AE54</f>
        <v>165.00000000000003</v>
      </c>
      <c r="AL40" s="33">
        <f>+[1]pREFs!AF54</f>
        <v>165.00000000000003</v>
      </c>
      <c r="AM40" s="33">
        <f>+[1]pREFs!AG54</f>
        <v>165.00000000000003</v>
      </c>
      <c r="AN40" s="33">
        <f>+[1]pREFs!AH54</f>
        <v>165.00000000000003</v>
      </c>
      <c r="AO40" s="33">
        <f>+[1]pREFs!AI54</f>
        <v>165.00000000000003</v>
      </c>
      <c r="AP40" s="33">
        <f>+[1]pREFs!AJ54</f>
        <v>165.00000000000003</v>
      </c>
      <c r="AQ40" s="33">
        <f>+[1]pREFs!AK54</f>
        <v>165.00000000000003</v>
      </c>
      <c r="AR40" s="58">
        <f>+[1]pREFs!AL54</f>
        <v>165.00000000000003</v>
      </c>
      <c r="AS40" s="89">
        <f>+[1]pREFs!AM54</f>
        <v>120</v>
      </c>
      <c r="AT40" s="33">
        <f>+[1]pREFs!AN54</f>
        <v>120</v>
      </c>
      <c r="AU40" s="33">
        <f>+[1]pREFs!AO54</f>
        <v>120</v>
      </c>
      <c r="AV40" s="33">
        <f>+[1]pREFs!AP54</f>
        <v>120</v>
      </c>
      <c r="AW40" s="33">
        <f>+[1]pREFs!AQ54</f>
        <v>120</v>
      </c>
      <c r="AX40" s="33">
        <f>+[1]pREFs!AR54</f>
        <v>120</v>
      </c>
      <c r="AY40" s="33">
        <f>+[1]pREFs!AS54</f>
        <v>120</v>
      </c>
      <c r="AZ40" s="33">
        <f>+[1]pREFs!AT54</f>
        <v>120</v>
      </c>
      <c r="BA40" s="33">
        <f>+[1]pREFs!AU54</f>
        <v>120</v>
      </c>
      <c r="BB40" s="33">
        <f>+[1]pREFs!AV54</f>
        <v>120</v>
      </c>
      <c r="BC40" s="33">
        <f>+[1]pREFs!AW54</f>
        <v>120</v>
      </c>
      <c r="BD40" s="58">
        <f>+[1]pREFs!AX54</f>
        <v>120</v>
      </c>
      <c r="BE40" s="89">
        <f>+[1]pREFs!AY54</f>
        <v>115</v>
      </c>
      <c r="BF40" s="33">
        <f>+[1]pREFs!AZ54</f>
        <v>115</v>
      </c>
      <c r="BG40" s="33">
        <f>+[1]pREFs!BA54</f>
        <v>115</v>
      </c>
      <c r="BH40" s="33">
        <f>+[1]pREFs!BB54</f>
        <v>115</v>
      </c>
      <c r="BI40" s="33">
        <f>+[1]pREFs!BC54</f>
        <v>115</v>
      </c>
      <c r="BJ40" s="33">
        <f>+[1]pREFs!BD54</f>
        <v>115</v>
      </c>
      <c r="BK40" s="33">
        <f>+[1]pREFs!BE54</f>
        <v>115</v>
      </c>
      <c r="BL40" s="33">
        <f>+[1]pREFs!BF54</f>
        <v>115</v>
      </c>
      <c r="BM40" s="33">
        <f>+[1]pREFs!BG54</f>
        <v>115</v>
      </c>
      <c r="BN40" s="33">
        <f>+[1]pREFs!BH54</f>
        <v>115</v>
      </c>
      <c r="BO40" s="33">
        <f>+[1]pREFs!BI54</f>
        <v>115</v>
      </c>
      <c r="BP40" s="34">
        <f>+[1]pREFs!BJ54</f>
        <v>115</v>
      </c>
    </row>
    <row r="41" spans="1:68" ht="15" customHeight="1" collapsed="1" x14ac:dyDescent="0.25">
      <c r="A41" s="12"/>
      <c r="B41" s="27" t="s">
        <v>36</v>
      </c>
      <c r="C41" s="112" t="s">
        <v>48</v>
      </c>
      <c r="D41" s="112" t="s">
        <v>60</v>
      </c>
      <c r="E41" s="35">
        <f>-(E5*E22*E$2)+(E6*E23*E$2)+((E5-E6)*E$2*E32)</f>
        <v>-650124.51976336772</v>
      </c>
      <c r="F41" s="35">
        <f t="shared" ref="F41:P41" si="31">-(F5*F22*F$2)+(F6*F23*F$2)+((F5-F6)*F$2*F32)</f>
        <v>-719402.06016045948</v>
      </c>
      <c r="G41" s="35">
        <f t="shared" si="31"/>
        <v>-800201.44696336798</v>
      </c>
      <c r="H41" s="35">
        <f t="shared" si="31"/>
        <v>-373327.76286057243</v>
      </c>
      <c r="I41" s="35">
        <f t="shared" si="31"/>
        <v>-448417.00662259274</v>
      </c>
      <c r="J41" s="35">
        <f t="shared" si="31"/>
        <v>-709193.14686057263</v>
      </c>
      <c r="K41" s="35">
        <f t="shared" si="31"/>
        <v>-22760.76822259284</v>
      </c>
      <c r="L41" s="35">
        <f t="shared" si="31"/>
        <v>-408288.62262259214</v>
      </c>
      <c r="M41" s="35">
        <f t="shared" si="31"/>
        <v>187999.16147222804</v>
      </c>
      <c r="N41" s="35">
        <f>-(N5*N22*N$2)+(N6*N23*N$2)+((N5-N6)*N$2*N32)</f>
        <v>1056979.3686286067</v>
      </c>
      <c r="O41" s="35">
        <f t="shared" si="31"/>
        <v>1172922.6371394249</v>
      </c>
      <c r="P41" s="60">
        <f t="shared" si="31"/>
        <v>-448119.40662259387</v>
      </c>
      <c r="Q41" s="78">
        <f>+SUM(U41:AF41)</f>
        <v>6445049.2125032544</v>
      </c>
      <c r="R41" s="78">
        <f>+SUM(AG41:AR41)</f>
        <v>10259392.397823865</v>
      </c>
      <c r="S41" s="78">
        <f>+SUM(AS41:BD41)</f>
        <v>0</v>
      </c>
      <c r="T41" s="61">
        <f>+SUM(BE41:BP41)</f>
        <v>0</v>
      </c>
      <c r="U41" s="35">
        <f t="shared" ref="U41:BP41" si="32">-(U5*U22*U$2)+(U6*U23*U$2)+((U5-U6)*U$2*U32)</f>
        <v>355304.59607427695</v>
      </c>
      <c r="V41" s="35">
        <f t="shared" si="32"/>
        <v>-145377.95197369513</v>
      </c>
      <c r="W41" s="35">
        <f t="shared" si="32"/>
        <v>-175189.36112613557</v>
      </c>
      <c r="X41" s="35">
        <f t="shared" si="32"/>
        <v>590430.10293313721</v>
      </c>
      <c r="Y41" s="35">
        <f t="shared" si="32"/>
        <v>997399.75379342888</v>
      </c>
      <c r="Z41" s="35">
        <f t="shared" si="32"/>
        <v>279181.31607952924</v>
      </c>
      <c r="AA41" s="35">
        <f t="shared" si="32"/>
        <v>1014268.3035782829</v>
      </c>
      <c r="AB41" s="35">
        <f t="shared" si="32"/>
        <v>918106.30357828294</v>
      </c>
      <c r="AC41" s="35">
        <f t="shared" si="32"/>
        <v>888489.97120479005</v>
      </c>
      <c r="AD41" s="35">
        <f t="shared" si="32"/>
        <v>580386.10357828299</v>
      </c>
      <c r="AE41" s="35">
        <f t="shared" si="32"/>
        <v>561663.97120479005</v>
      </c>
      <c r="AF41" s="60">
        <f t="shared" si="32"/>
        <v>580386.10357828299</v>
      </c>
      <c r="AG41" s="90">
        <f t="shared" si="32"/>
        <v>868964.92987032735</v>
      </c>
      <c r="AH41" s="35">
        <f t="shared" si="32"/>
        <v>812902.67633030633</v>
      </c>
      <c r="AI41" s="35">
        <f t="shared" si="32"/>
        <v>868964.92987032735</v>
      </c>
      <c r="AJ41" s="35">
        <f t="shared" si="32"/>
        <v>840933.80310031679</v>
      </c>
      <c r="AK41" s="35">
        <f t="shared" si="32"/>
        <v>868964.92987032735</v>
      </c>
      <c r="AL41" s="35">
        <f t="shared" si="32"/>
        <v>840933.80310031679</v>
      </c>
      <c r="AM41" s="35">
        <f t="shared" si="32"/>
        <v>868964.92987032735</v>
      </c>
      <c r="AN41" s="35">
        <f t="shared" si="32"/>
        <v>868964.92987032735</v>
      </c>
      <c r="AO41" s="35">
        <f t="shared" si="32"/>
        <v>840933.80310031679</v>
      </c>
      <c r="AP41" s="35">
        <f t="shared" si="32"/>
        <v>868964.92987032735</v>
      </c>
      <c r="AQ41" s="35">
        <f t="shared" si="32"/>
        <v>840933.80310031679</v>
      </c>
      <c r="AR41" s="60">
        <f t="shared" si="32"/>
        <v>868964.92987032735</v>
      </c>
      <c r="AS41" s="90">
        <f t="shared" si="32"/>
        <v>0</v>
      </c>
      <c r="AT41" s="35">
        <f t="shared" si="32"/>
        <v>0</v>
      </c>
      <c r="AU41" s="35">
        <f t="shared" si="32"/>
        <v>0</v>
      </c>
      <c r="AV41" s="35">
        <f t="shared" si="32"/>
        <v>0</v>
      </c>
      <c r="AW41" s="35">
        <f t="shared" si="32"/>
        <v>0</v>
      </c>
      <c r="AX41" s="35">
        <f t="shared" si="32"/>
        <v>0</v>
      </c>
      <c r="AY41" s="35">
        <f t="shared" si="32"/>
        <v>0</v>
      </c>
      <c r="AZ41" s="35">
        <f t="shared" si="32"/>
        <v>0</v>
      </c>
      <c r="BA41" s="35">
        <f t="shared" si="32"/>
        <v>0</v>
      </c>
      <c r="BB41" s="35">
        <f t="shared" si="32"/>
        <v>0</v>
      </c>
      <c r="BC41" s="35">
        <f t="shared" si="32"/>
        <v>0</v>
      </c>
      <c r="BD41" s="60">
        <f t="shared" si="32"/>
        <v>0</v>
      </c>
      <c r="BE41" s="90">
        <f t="shared" si="32"/>
        <v>0</v>
      </c>
      <c r="BF41" s="35">
        <f t="shared" si="32"/>
        <v>0</v>
      </c>
      <c r="BG41" s="35">
        <f t="shared" si="32"/>
        <v>0</v>
      </c>
      <c r="BH41" s="35">
        <f t="shared" si="32"/>
        <v>0</v>
      </c>
      <c r="BI41" s="35">
        <f t="shared" si="32"/>
        <v>0</v>
      </c>
      <c r="BJ41" s="35">
        <f t="shared" si="32"/>
        <v>0</v>
      </c>
      <c r="BK41" s="35">
        <f t="shared" si="32"/>
        <v>0</v>
      </c>
      <c r="BL41" s="35">
        <f t="shared" si="32"/>
        <v>0</v>
      </c>
      <c r="BM41" s="35">
        <f t="shared" si="32"/>
        <v>0</v>
      </c>
      <c r="BN41" s="35">
        <f t="shared" si="32"/>
        <v>0</v>
      </c>
      <c r="BO41" s="35">
        <f t="shared" si="32"/>
        <v>0</v>
      </c>
      <c r="BP41" s="36">
        <f t="shared" si="32"/>
        <v>0</v>
      </c>
    </row>
    <row r="42" spans="1:68" ht="15" customHeight="1" x14ac:dyDescent="0.25">
      <c r="A42" s="12"/>
      <c r="B42" s="13" t="s">
        <v>37</v>
      </c>
      <c r="C42" s="110" t="s">
        <v>49</v>
      </c>
      <c r="D42" s="110" t="s">
        <v>60</v>
      </c>
      <c r="E42" s="21">
        <f t="shared" ref="E42:P42" si="33">-(E7*E24*E2)+(E8*E25*E2)+((E7-E8)*E2*E33)</f>
        <v>0</v>
      </c>
      <c r="F42" s="21">
        <f t="shared" si="33"/>
        <v>0</v>
      </c>
      <c r="G42" s="21">
        <f t="shared" si="33"/>
        <v>0</v>
      </c>
      <c r="H42" s="21">
        <f t="shared" si="33"/>
        <v>0</v>
      </c>
      <c r="I42" s="21">
        <f t="shared" si="33"/>
        <v>0</v>
      </c>
      <c r="J42" s="21">
        <f t="shared" si="33"/>
        <v>0</v>
      </c>
      <c r="K42" s="21">
        <f t="shared" si="33"/>
        <v>0</v>
      </c>
      <c r="L42" s="21">
        <f t="shared" si="33"/>
        <v>0</v>
      </c>
      <c r="M42" s="21">
        <f t="shared" si="33"/>
        <v>0</v>
      </c>
      <c r="N42" s="21">
        <f t="shared" si="33"/>
        <v>0</v>
      </c>
      <c r="O42" s="21">
        <f t="shared" si="33"/>
        <v>0</v>
      </c>
      <c r="P42" s="68">
        <f t="shared" si="33"/>
        <v>0</v>
      </c>
      <c r="Q42" s="82">
        <f t="shared" ref="Q42:Q45" si="34">+SUM(U42:AF42)</f>
        <v>0</v>
      </c>
      <c r="R42" s="82">
        <f t="shared" ref="R42:R45" si="35">+SUM(AG42:AR42)</f>
        <v>0</v>
      </c>
      <c r="S42" s="82">
        <f t="shared" ref="S42:S45" si="36">+SUM(AS42:BD42)</f>
        <v>0</v>
      </c>
      <c r="T42" s="69">
        <f t="shared" ref="T42:T45" si="37">+SUM(BE42:BP42)</f>
        <v>0</v>
      </c>
      <c r="U42" s="21">
        <f t="shared" ref="U42:BP42" si="38">-(U7*U24*U2)+(U8*U25*U2)+((U7-U8)*U2*U33)</f>
        <v>0</v>
      </c>
      <c r="V42" s="21">
        <f t="shared" si="38"/>
        <v>0</v>
      </c>
      <c r="W42" s="21">
        <f t="shared" si="38"/>
        <v>0</v>
      </c>
      <c r="X42" s="21">
        <f t="shared" si="38"/>
        <v>0</v>
      </c>
      <c r="Y42" s="21">
        <f t="shared" si="38"/>
        <v>0</v>
      </c>
      <c r="Z42" s="21">
        <f t="shared" si="38"/>
        <v>0</v>
      </c>
      <c r="AA42" s="21">
        <f t="shared" si="38"/>
        <v>0</v>
      </c>
      <c r="AB42" s="21">
        <f t="shared" si="38"/>
        <v>0</v>
      </c>
      <c r="AC42" s="21">
        <f t="shared" si="38"/>
        <v>0</v>
      </c>
      <c r="AD42" s="21">
        <f t="shared" si="38"/>
        <v>0</v>
      </c>
      <c r="AE42" s="21">
        <f t="shared" si="38"/>
        <v>0</v>
      </c>
      <c r="AF42" s="68">
        <f t="shared" si="38"/>
        <v>0</v>
      </c>
      <c r="AG42" s="94">
        <f t="shared" si="38"/>
        <v>0</v>
      </c>
      <c r="AH42" s="21">
        <f t="shared" si="38"/>
        <v>0</v>
      </c>
      <c r="AI42" s="21">
        <f t="shared" si="38"/>
        <v>0</v>
      </c>
      <c r="AJ42" s="21">
        <f t="shared" si="38"/>
        <v>0</v>
      </c>
      <c r="AK42" s="21">
        <f t="shared" si="38"/>
        <v>0</v>
      </c>
      <c r="AL42" s="21">
        <f t="shared" si="38"/>
        <v>0</v>
      </c>
      <c r="AM42" s="21">
        <f t="shared" si="38"/>
        <v>0</v>
      </c>
      <c r="AN42" s="21">
        <f t="shared" si="38"/>
        <v>0</v>
      </c>
      <c r="AO42" s="21">
        <f t="shared" si="38"/>
        <v>0</v>
      </c>
      <c r="AP42" s="21">
        <f t="shared" si="38"/>
        <v>0</v>
      </c>
      <c r="AQ42" s="21">
        <f t="shared" si="38"/>
        <v>0</v>
      </c>
      <c r="AR42" s="68">
        <f t="shared" si="38"/>
        <v>0</v>
      </c>
      <c r="AS42" s="94">
        <f t="shared" si="38"/>
        <v>0</v>
      </c>
      <c r="AT42" s="21">
        <f t="shared" si="38"/>
        <v>0</v>
      </c>
      <c r="AU42" s="21">
        <f t="shared" si="38"/>
        <v>0</v>
      </c>
      <c r="AV42" s="21">
        <f t="shared" si="38"/>
        <v>0</v>
      </c>
      <c r="AW42" s="21">
        <f t="shared" si="38"/>
        <v>0</v>
      </c>
      <c r="AX42" s="21">
        <f t="shared" si="38"/>
        <v>0</v>
      </c>
      <c r="AY42" s="21">
        <f t="shared" si="38"/>
        <v>0</v>
      </c>
      <c r="AZ42" s="21">
        <f t="shared" si="38"/>
        <v>0</v>
      </c>
      <c r="BA42" s="21">
        <f t="shared" si="38"/>
        <v>0</v>
      </c>
      <c r="BB42" s="21">
        <f t="shared" si="38"/>
        <v>0</v>
      </c>
      <c r="BC42" s="21">
        <f t="shared" si="38"/>
        <v>0</v>
      </c>
      <c r="BD42" s="68">
        <f t="shared" si="38"/>
        <v>0</v>
      </c>
      <c r="BE42" s="94">
        <f t="shared" si="38"/>
        <v>0</v>
      </c>
      <c r="BF42" s="21">
        <f t="shared" si="38"/>
        <v>0</v>
      </c>
      <c r="BG42" s="21">
        <f t="shared" si="38"/>
        <v>0</v>
      </c>
      <c r="BH42" s="21">
        <f t="shared" si="38"/>
        <v>0</v>
      </c>
      <c r="BI42" s="21">
        <f t="shared" si="38"/>
        <v>0</v>
      </c>
      <c r="BJ42" s="21">
        <f t="shared" si="38"/>
        <v>0</v>
      </c>
      <c r="BK42" s="21">
        <f t="shared" si="38"/>
        <v>0</v>
      </c>
      <c r="BL42" s="21">
        <f t="shared" si="38"/>
        <v>0</v>
      </c>
      <c r="BM42" s="21">
        <f t="shared" si="38"/>
        <v>0</v>
      </c>
      <c r="BN42" s="21">
        <f t="shared" si="38"/>
        <v>0</v>
      </c>
      <c r="BO42" s="21">
        <f t="shared" si="38"/>
        <v>0</v>
      </c>
      <c r="BP42" s="22">
        <f t="shared" si="38"/>
        <v>0</v>
      </c>
    </row>
    <row r="43" spans="1:68" ht="15" customHeight="1" x14ac:dyDescent="0.25">
      <c r="A43" s="12"/>
      <c r="B43" s="14" t="s">
        <v>38</v>
      </c>
      <c r="C43" s="109" t="s">
        <v>50</v>
      </c>
      <c r="D43" s="109" t="s">
        <v>60</v>
      </c>
      <c r="E43" s="19">
        <f t="shared" ref="E43:P43" si="39">-(E9*E26*E2)+(E10*E27*E2)+((E9-E10)*E2*E34)</f>
        <v>0</v>
      </c>
      <c r="F43" s="19">
        <f t="shared" si="39"/>
        <v>0</v>
      </c>
      <c r="G43" s="19">
        <f t="shared" si="39"/>
        <v>0</v>
      </c>
      <c r="H43" s="19">
        <f t="shared" si="39"/>
        <v>0</v>
      </c>
      <c r="I43" s="19">
        <f t="shared" si="39"/>
        <v>0</v>
      </c>
      <c r="J43" s="19">
        <f t="shared" si="39"/>
        <v>0</v>
      </c>
      <c r="K43" s="19">
        <f t="shared" si="39"/>
        <v>0</v>
      </c>
      <c r="L43" s="19">
        <f t="shared" si="39"/>
        <v>0</v>
      </c>
      <c r="M43" s="19">
        <f t="shared" si="39"/>
        <v>0</v>
      </c>
      <c r="N43" s="19">
        <f t="shared" si="39"/>
        <v>0</v>
      </c>
      <c r="O43" s="19">
        <f t="shared" si="39"/>
        <v>0</v>
      </c>
      <c r="P43" s="70">
        <f t="shared" si="39"/>
        <v>0</v>
      </c>
      <c r="Q43" s="83">
        <f t="shared" si="34"/>
        <v>0</v>
      </c>
      <c r="R43" s="83">
        <f t="shared" si="35"/>
        <v>0</v>
      </c>
      <c r="S43" s="83">
        <f t="shared" si="36"/>
        <v>0</v>
      </c>
      <c r="T43" s="71">
        <f t="shared" si="37"/>
        <v>0</v>
      </c>
      <c r="U43" s="19">
        <f t="shared" ref="U43:BP43" si="40">-(U9*U26*U2)+(U10*U27*U2)+((U9-U10)*U2*U34)</f>
        <v>0</v>
      </c>
      <c r="V43" s="19">
        <f t="shared" si="40"/>
        <v>0</v>
      </c>
      <c r="W43" s="19">
        <f t="shared" si="40"/>
        <v>0</v>
      </c>
      <c r="X43" s="19">
        <f t="shared" si="40"/>
        <v>0</v>
      </c>
      <c r="Y43" s="19">
        <f t="shared" si="40"/>
        <v>0</v>
      </c>
      <c r="Z43" s="19">
        <f t="shared" si="40"/>
        <v>0</v>
      </c>
      <c r="AA43" s="19">
        <f t="shared" si="40"/>
        <v>0</v>
      </c>
      <c r="AB43" s="19">
        <f t="shared" si="40"/>
        <v>0</v>
      </c>
      <c r="AC43" s="19">
        <f t="shared" si="40"/>
        <v>0</v>
      </c>
      <c r="AD43" s="19">
        <f t="shared" si="40"/>
        <v>0</v>
      </c>
      <c r="AE43" s="19">
        <f t="shared" si="40"/>
        <v>0</v>
      </c>
      <c r="AF43" s="70">
        <f t="shared" si="40"/>
        <v>0</v>
      </c>
      <c r="AG43" s="95">
        <f t="shared" si="40"/>
        <v>0</v>
      </c>
      <c r="AH43" s="19">
        <f t="shared" si="40"/>
        <v>0</v>
      </c>
      <c r="AI43" s="19">
        <f t="shared" si="40"/>
        <v>0</v>
      </c>
      <c r="AJ43" s="19">
        <f t="shared" si="40"/>
        <v>0</v>
      </c>
      <c r="AK43" s="19">
        <f t="shared" si="40"/>
        <v>0</v>
      </c>
      <c r="AL43" s="19">
        <f t="shared" si="40"/>
        <v>0</v>
      </c>
      <c r="AM43" s="19">
        <f t="shared" si="40"/>
        <v>0</v>
      </c>
      <c r="AN43" s="19">
        <f t="shared" si="40"/>
        <v>0</v>
      </c>
      <c r="AO43" s="19">
        <f t="shared" si="40"/>
        <v>0</v>
      </c>
      <c r="AP43" s="19">
        <f t="shared" si="40"/>
        <v>0</v>
      </c>
      <c r="AQ43" s="19">
        <f t="shared" si="40"/>
        <v>0</v>
      </c>
      <c r="AR43" s="70">
        <f t="shared" si="40"/>
        <v>0</v>
      </c>
      <c r="AS43" s="95">
        <f t="shared" si="40"/>
        <v>0</v>
      </c>
      <c r="AT43" s="19">
        <f t="shared" si="40"/>
        <v>0</v>
      </c>
      <c r="AU43" s="19">
        <f t="shared" si="40"/>
        <v>0</v>
      </c>
      <c r="AV43" s="19">
        <f t="shared" si="40"/>
        <v>0</v>
      </c>
      <c r="AW43" s="19">
        <f t="shared" si="40"/>
        <v>0</v>
      </c>
      <c r="AX43" s="19">
        <f t="shared" si="40"/>
        <v>0</v>
      </c>
      <c r="AY43" s="19">
        <f t="shared" si="40"/>
        <v>0</v>
      </c>
      <c r="AZ43" s="19">
        <f t="shared" si="40"/>
        <v>0</v>
      </c>
      <c r="BA43" s="19">
        <f t="shared" si="40"/>
        <v>0</v>
      </c>
      <c r="BB43" s="19">
        <f t="shared" si="40"/>
        <v>0</v>
      </c>
      <c r="BC43" s="19">
        <f t="shared" si="40"/>
        <v>0</v>
      </c>
      <c r="BD43" s="70">
        <f t="shared" si="40"/>
        <v>0</v>
      </c>
      <c r="BE43" s="95">
        <f t="shared" si="40"/>
        <v>0</v>
      </c>
      <c r="BF43" s="19">
        <f t="shared" si="40"/>
        <v>0</v>
      </c>
      <c r="BG43" s="19">
        <f t="shared" si="40"/>
        <v>0</v>
      </c>
      <c r="BH43" s="19">
        <f t="shared" si="40"/>
        <v>0</v>
      </c>
      <c r="BI43" s="19">
        <f t="shared" si="40"/>
        <v>0</v>
      </c>
      <c r="BJ43" s="19">
        <f t="shared" si="40"/>
        <v>0</v>
      </c>
      <c r="BK43" s="19">
        <f t="shared" si="40"/>
        <v>0</v>
      </c>
      <c r="BL43" s="19">
        <f t="shared" si="40"/>
        <v>0</v>
      </c>
      <c r="BM43" s="19">
        <f t="shared" si="40"/>
        <v>0</v>
      </c>
      <c r="BN43" s="19">
        <f t="shared" si="40"/>
        <v>0</v>
      </c>
      <c r="BO43" s="19">
        <f t="shared" si="40"/>
        <v>0</v>
      </c>
      <c r="BP43" s="20">
        <f t="shared" si="40"/>
        <v>0</v>
      </c>
    </row>
    <row r="44" spans="1:68" x14ac:dyDescent="0.25">
      <c r="A44" s="12"/>
      <c r="B44" s="13" t="s">
        <v>39</v>
      </c>
      <c r="C44" s="110" t="s">
        <v>51</v>
      </c>
      <c r="D44" s="110" t="s">
        <v>60</v>
      </c>
      <c r="E44" s="21">
        <f t="shared" ref="E44:P44" si="41">-(E11*E28*E2)+(E12*E29*E2)+((E11-E12)*E2*E35)</f>
        <v>0</v>
      </c>
      <c r="F44" s="21">
        <f t="shared" si="41"/>
        <v>0</v>
      </c>
      <c r="G44" s="21">
        <f t="shared" si="41"/>
        <v>0</v>
      </c>
      <c r="H44" s="21">
        <f t="shared" si="41"/>
        <v>0</v>
      </c>
      <c r="I44" s="21">
        <f t="shared" si="41"/>
        <v>0</v>
      </c>
      <c r="J44" s="21">
        <f t="shared" si="41"/>
        <v>0</v>
      </c>
      <c r="K44" s="21">
        <f t="shared" si="41"/>
        <v>0</v>
      </c>
      <c r="L44" s="21">
        <f t="shared" si="41"/>
        <v>0</v>
      </c>
      <c r="M44" s="21">
        <f t="shared" si="41"/>
        <v>0</v>
      </c>
      <c r="N44" s="21">
        <f t="shared" si="41"/>
        <v>0</v>
      </c>
      <c r="O44" s="21">
        <f t="shared" si="41"/>
        <v>0</v>
      </c>
      <c r="P44" s="68">
        <f t="shared" si="41"/>
        <v>0</v>
      </c>
      <c r="Q44" s="82">
        <f t="shared" si="34"/>
        <v>0</v>
      </c>
      <c r="R44" s="82">
        <f t="shared" si="35"/>
        <v>0</v>
      </c>
      <c r="S44" s="82">
        <f t="shared" si="36"/>
        <v>0</v>
      </c>
      <c r="T44" s="69">
        <f t="shared" si="37"/>
        <v>0</v>
      </c>
      <c r="U44" s="21">
        <f t="shared" ref="U44:BP44" si="42">-(U11*U28*U2)+(U12*U29*U2)+((U11-U12)*U2*U35)</f>
        <v>0</v>
      </c>
      <c r="V44" s="21">
        <f t="shared" si="42"/>
        <v>0</v>
      </c>
      <c r="W44" s="21">
        <f t="shared" si="42"/>
        <v>0</v>
      </c>
      <c r="X44" s="21">
        <f t="shared" si="42"/>
        <v>0</v>
      </c>
      <c r="Y44" s="21">
        <f t="shared" si="42"/>
        <v>0</v>
      </c>
      <c r="Z44" s="21">
        <f t="shared" si="42"/>
        <v>0</v>
      </c>
      <c r="AA44" s="21">
        <f t="shared" si="42"/>
        <v>0</v>
      </c>
      <c r="AB44" s="21">
        <f t="shared" si="42"/>
        <v>0</v>
      </c>
      <c r="AC44" s="21">
        <f t="shared" si="42"/>
        <v>0</v>
      </c>
      <c r="AD44" s="21">
        <f t="shared" si="42"/>
        <v>0</v>
      </c>
      <c r="AE44" s="21">
        <f t="shared" si="42"/>
        <v>0</v>
      </c>
      <c r="AF44" s="68">
        <f t="shared" si="42"/>
        <v>0</v>
      </c>
      <c r="AG44" s="94">
        <f t="shared" si="42"/>
        <v>0</v>
      </c>
      <c r="AH44" s="21">
        <f t="shared" si="42"/>
        <v>0</v>
      </c>
      <c r="AI44" s="21">
        <f t="shared" si="42"/>
        <v>0</v>
      </c>
      <c r="AJ44" s="21">
        <f t="shared" si="42"/>
        <v>0</v>
      </c>
      <c r="AK44" s="21">
        <f t="shared" si="42"/>
        <v>0</v>
      </c>
      <c r="AL44" s="21">
        <f t="shared" si="42"/>
        <v>0</v>
      </c>
      <c r="AM44" s="21">
        <f t="shared" si="42"/>
        <v>0</v>
      </c>
      <c r="AN44" s="21">
        <f t="shared" si="42"/>
        <v>0</v>
      </c>
      <c r="AO44" s="21">
        <f t="shared" si="42"/>
        <v>0</v>
      </c>
      <c r="AP44" s="21">
        <f t="shared" si="42"/>
        <v>0</v>
      </c>
      <c r="AQ44" s="21">
        <f t="shared" si="42"/>
        <v>0</v>
      </c>
      <c r="AR44" s="68">
        <f t="shared" si="42"/>
        <v>0</v>
      </c>
      <c r="AS44" s="94">
        <f t="shared" si="42"/>
        <v>0</v>
      </c>
      <c r="AT44" s="21">
        <f t="shared" si="42"/>
        <v>0</v>
      </c>
      <c r="AU44" s="21">
        <f t="shared" si="42"/>
        <v>0</v>
      </c>
      <c r="AV44" s="21">
        <f t="shared" si="42"/>
        <v>0</v>
      </c>
      <c r="AW44" s="21">
        <f t="shared" si="42"/>
        <v>0</v>
      </c>
      <c r="AX44" s="21">
        <f t="shared" si="42"/>
        <v>0</v>
      </c>
      <c r="AY44" s="21">
        <f t="shared" si="42"/>
        <v>0</v>
      </c>
      <c r="AZ44" s="21">
        <f t="shared" si="42"/>
        <v>0</v>
      </c>
      <c r="BA44" s="21">
        <f t="shared" si="42"/>
        <v>0</v>
      </c>
      <c r="BB44" s="21">
        <f t="shared" si="42"/>
        <v>0</v>
      </c>
      <c r="BC44" s="21">
        <f t="shared" si="42"/>
        <v>0</v>
      </c>
      <c r="BD44" s="68">
        <f t="shared" si="42"/>
        <v>0</v>
      </c>
      <c r="BE44" s="94">
        <f t="shared" si="42"/>
        <v>0</v>
      </c>
      <c r="BF44" s="21">
        <f t="shared" si="42"/>
        <v>0</v>
      </c>
      <c r="BG44" s="21">
        <f t="shared" si="42"/>
        <v>0</v>
      </c>
      <c r="BH44" s="21">
        <f t="shared" si="42"/>
        <v>0</v>
      </c>
      <c r="BI44" s="21">
        <f t="shared" si="42"/>
        <v>0</v>
      </c>
      <c r="BJ44" s="21">
        <f t="shared" si="42"/>
        <v>0</v>
      </c>
      <c r="BK44" s="21">
        <f t="shared" si="42"/>
        <v>0</v>
      </c>
      <c r="BL44" s="21">
        <f t="shared" si="42"/>
        <v>0</v>
      </c>
      <c r="BM44" s="21">
        <f t="shared" si="42"/>
        <v>0</v>
      </c>
      <c r="BN44" s="21">
        <f t="shared" si="42"/>
        <v>0</v>
      </c>
      <c r="BO44" s="21">
        <f t="shared" si="42"/>
        <v>0</v>
      </c>
      <c r="BP44" s="22">
        <f t="shared" si="42"/>
        <v>0</v>
      </c>
    </row>
    <row r="45" spans="1:68" ht="15.75" thickBot="1" x14ac:dyDescent="0.3">
      <c r="A45" s="12"/>
      <c r="B45" s="39" t="s">
        <v>43</v>
      </c>
      <c r="C45" s="115" t="s">
        <v>60</v>
      </c>
      <c r="D45" s="115" t="s">
        <v>60</v>
      </c>
      <c r="E45" s="40">
        <f t="shared" ref="E45:P45" si="43">+(E14*E36*E2)+(E15*E37*E2)+(E16*E38*E2)+(E17*E39*E2)+(E18*E37*E2)</f>
        <v>0</v>
      </c>
      <c r="F45" s="40">
        <f t="shared" si="43"/>
        <v>0</v>
      </c>
      <c r="G45" s="40">
        <f t="shared" si="43"/>
        <v>0</v>
      </c>
      <c r="H45" s="40">
        <f t="shared" si="43"/>
        <v>0</v>
      </c>
      <c r="I45" s="40">
        <f t="shared" si="43"/>
        <v>0</v>
      </c>
      <c r="J45" s="40">
        <f t="shared" si="43"/>
        <v>0</v>
      </c>
      <c r="K45" s="40">
        <f t="shared" si="43"/>
        <v>0</v>
      </c>
      <c r="L45" s="40">
        <f t="shared" si="43"/>
        <v>0</v>
      </c>
      <c r="M45" s="40">
        <f t="shared" si="43"/>
        <v>0</v>
      </c>
      <c r="N45" s="40">
        <f t="shared" si="43"/>
        <v>0</v>
      </c>
      <c r="O45" s="40">
        <f t="shared" si="43"/>
        <v>0</v>
      </c>
      <c r="P45" s="66">
        <f t="shared" si="43"/>
        <v>0</v>
      </c>
      <c r="Q45" s="81">
        <f t="shared" si="34"/>
        <v>0</v>
      </c>
      <c r="R45" s="81">
        <f t="shared" si="35"/>
        <v>-1405440</v>
      </c>
      <c r="S45" s="81">
        <f t="shared" si="36"/>
        <v>0</v>
      </c>
      <c r="T45" s="67">
        <f t="shared" si="37"/>
        <v>0</v>
      </c>
      <c r="U45" s="40">
        <f t="shared" ref="U45:BP45" si="44">+(U14*U36*U2)+(U15*U37*U2)+(U16*U38*U2)+(U17*U39*U2)+(U18*U37*U2)</f>
        <v>0</v>
      </c>
      <c r="V45" s="40">
        <f t="shared" si="44"/>
        <v>0</v>
      </c>
      <c r="W45" s="40">
        <f t="shared" si="44"/>
        <v>0</v>
      </c>
      <c r="X45" s="40">
        <f t="shared" si="44"/>
        <v>0</v>
      </c>
      <c r="Y45" s="40">
        <f t="shared" si="44"/>
        <v>0</v>
      </c>
      <c r="Z45" s="40">
        <f t="shared" si="44"/>
        <v>0</v>
      </c>
      <c r="AA45" s="40">
        <f t="shared" si="44"/>
        <v>0</v>
      </c>
      <c r="AB45" s="40">
        <f t="shared" si="44"/>
        <v>0</v>
      </c>
      <c r="AC45" s="40">
        <f t="shared" si="44"/>
        <v>0</v>
      </c>
      <c r="AD45" s="40">
        <f t="shared" si="44"/>
        <v>0</v>
      </c>
      <c r="AE45" s="40">
        <f t="shared" si="44"/>
        <v>0</v>
      </c>
      <c r="AF45" s="66">
        <f t="shared" si="44"/>
        <v>0</v>
      </c>
      <c r="AG45" s="93">
        <f t="shared" si="44"/>
        <v>-119040</v>
      </c>
      <c r="AH45" s="40">
        <f t="shared" si="44"/>
        <v>-111360</v>
      </c>
      <c r="AI45" s="40">
        <f t="shared" si="44"/>
        <v>-119040</v>
      </c>
      <c r="AJ45" s="40">
        <f t="shared" si="44"/>
        <v>-115200</v>
      </c>
      <c r="AK45" s="40">
        <f t="shared" si="44"/>
        <v>-119040</v>
      </c>
      <c r="AL45" s="40">
        <f t="shared" si="44"/>
        <v>-115200</v>
      </c>
      <c r="AM45" s="40">
        <f t="shared" si="44"/>
        <v>-119040</v>
      </c>
      <c r="AN45" s="40">
        <f t="shared" si="44"/>
        <v>-119040</v>
      </c>
      <c r="AO45" s="40">
        <f t="shared" si="44"/>
        <v>-115200</v>
      </c>
      <c r="AP45" s="40">
        <f t="shared" si="44"/>
        <v>-119040</v>
      </c>
      <c r="AQ45" s="40">
        <f t="shared" si="44"/>
        <v>-115200</v>
      </c>
      <c r="AR45" s="66">
        <f t="shared" si="44"/>
        <v>-119040</v>
      </c>
      <c r="AS45" s="93">
        <f t="shared" si="44"/>
        <v>0</v>
      </c>
      <c r="AT45" s="40">
        <f t="shared" si="44"/>
        <v>0</v>
      </c>
      <c r="AU45" s="40">
        <f t="shared" si="44"/>
        <v>0</v>
      </c>
      <c r="AV45" s="40">
        <f t="shared" si="44"/>
        <v>0</v>
      </c>
      <c r="AW45" s="40">
        <f t="shared" si="44"/>
        <v>0</v>
      </c>
      <c r="AX45" s="40">
        <f t="shared" si="44"/>
        <v>0</v>
      </c>
      <c r="AY45" s="40">
        <f t="shared" si="44"/>
        <v>0</v>
      </c>
      <c r="AZ45" s="40">
        <f t="shared" si="44"/>
        <v>0</v>
      </c>
      <c r="BA45" s="40">
        <f t="shared" si="44"/>
        <v>0</v>
      </c>
      <c r="BB45" s="40">
        <f t="shared" si="44"/>
        <v>0</v>
      </c>
      <c r="BC45" s="40">
        <f t="shared" si="44"/>
        <v>0</v>
      </c>
      <c r="BD45" s="66">
        <f t="shared" si="44"/>
        <v>0</v>
      </c>
      <c r="BE45" s="93">
        <f t="shared" si="44"/>
        <v>0</v>
      </c>
      <c r="BF45" s="40">
        <f t="shared" si="44"/>
        <v>0</v>
      </c>
      <c r="BG45" s="40">
        <f t="shared" si="44"/>
        <v>0</v>
      </c>
      <c r="BH45" s="40">
        <f t="shared" si="44"/>
        <v>0</v>
      </c>
      <c r="BI45" s="40">
        <f t="shared" si="44"/>
        <v>0</v>
      </c>
      <c r="BJ45" s="40">
        <f t="shared" si="44"/>
        <v>0</v>
      </c>
      <c r="BK45" s="40">
        <f t="shared" si="44"/>
        <v>0</v>
      </c>
      <c r="BL45" s="40">
        <f t="shared" si="44"/>
        <v>0</v>
      </c>
      <c r="BM45" s="40">
        <f t="shared" si="44"/>
        <v>0</v>
      </c>
      <c r="BN45" s="40">
        <f t="shared" si="44"/>
        <v>0</v>
      </c>
      <c r="BO45" s="40">
        <f t="shared" si="44"/>
        <v>0</v>
      </c>
      <c r="BP45" s="41">
        <f t="shared" si="44"/>
        <v>0</v>
      </c>
    </row>
    <row r="46" spans="1:68" x14ac:dyDescent="0.25">
      <c r="A46" s="12"/>
      <c r="B46" s="46" t="s">
        <v>40</v>
      </c>
      <c r="C46" s="114" t="s">
        <v>60</v>
      </c>
      <c r="D46" s="114" t="s">
        <v>60</v>
      </c>
      <c r="E46" s="47">
        <f>IF(E4&lt;[1]RESULTADO!$F$148,E44+E43+E42+E41+E45,0)</f>
        <v>-650124.51976336772</v>
      </c>
      <c r="F46" s="47">
        <f>IF(F4&lt;[1]RESULTADO!$F$148,F44+F43+F42+F41+F45,0)</f>
        <v>-719402.06016045948</v>
      </c>
      <c r="G46" s="47">
        <f>IF(G4&lt;[1]RESULTADO!$F$148,G44+G43+G42+G41+G45,0)</f>
        <v>-800201.44696336798</v>
      </c>
      <c r="H46" s="47">
        <f>IF(H4&lt;[1]RESULTADO!$F$148,H44+H43+H42+H41+H45,0)</f>
        <v>-373327.76286057243</v>
      </c>
      <c r="I46" s="47">
        <f>IF(I4&lt;[1]RESULTADO!$F$148,I44+I43+I42+I41+I45,0)</f>
        <v>-448417.00662259274</v>
      </c>
      <c r="J46" s="47">
        <f>IF(J4&lt;[1]RESULTADO!$F$148,J44+J43+J42+J41+J45,0)</f>
        <v>-709193.14686057263</v>
      </c>
      <c r="K46" s="47">
        <f>IF(K4&lt;[1]RESULTADO!$F$148,K44+K43+K42+K41+K45,0)</f>
        <v>-22760.76822259284</v>
      </c>
      <c r="L46" s="47">
        <f>IF(L4&lt;[1]RESULTADO!$F$148,L44+L43+L42+L41+L45,0)</f>
        <v>-408288.62262259214</v>
      </c>
      <c r="M46" s="47">
        <f>IF(M4&lt;[1]RESULTADO!$F$148,M44+M43+M42+M41+M45,0)</f>
        <v>187999.16147222804</v>
      </c>
      <c r="N46" s="47">
        <f>IF(N4&lt;[1]RESULTADO!$F$148,N44+N43+N42+N41+N45,0)</f>
        <v>1056979.3686286067</v>
      </c>
      <c r="O46" s="47">
        <f>IF(O4&lt;[1]RESULTADO!$F$148,O44+O43+O42+O41+O45,0)</f>
        <v>1172922.6371394249</v>
      </c>
      <c r="P46" s="64">
        <f>IF(P4&lt;[1]RESULTADO!$F$148,P44+P43+P42+P41+P45,0)</f>
        <v>0</v>
      </c>
      <c r="Q46" s="80">
        <f t="shared" ref="Q46:Q47" si="45">+SUM(U46:AF46)</f>
        <v>0</v>
      </c>
      <c r="R46" s="80">
        <f t="shared" ref="R46:R47" si="46">+SUM(AG46:AR46)</f>
        <v>0</v>
      </c>
      <c r="S46" s="80">
        <f t="shared" ref="S46:S47" si="47">+SUM(AS46:BD46)</f>
        <v>0</v>
      </c>
      <c r="T46" s="65">
        <f t="shared" ref="T46:T47" si="48">+SUM(BE46:BP46)</f>
        <v>0</v>
      </c>
      <c r="U46" s="47">
        <f>IF(U4&lt;[1]RESULTADO!$F$148,U44+U43+U42+U41+U45,0)</f>
        <v>0</v>
      </c>
      <c r="V46" s="47">
        <f>IF(V4&lt;[1]RESULTADO!$F$148,V44+V43+V42+V41+V45,0)</f>
        <v>0</v>
      </c>
      <c r="W46" s="47">
        <f>IF(W4&lt;[1]RESULTADO!$F$148,W44+W43+W42+W41+W45,0)</f>
        <v>0</v>
      </c>
      <c r="X46" s="47">
        <f>IF(X4&lt;[1]RESULTADO!$F$148,X44+X43+X42+X41+X45,0)</f>
        <v>0</v>
      </c>
      <c r="Y46" s="47">
        <f>IF(Y4&lt;[1]RESULTADO!$F$148,Y44+Y43+Y42+Y41+Y45,0)</f>
        <v>0</v>
      </c>
      <c r="Z46" s="47">
        <f>IF(Z4&lt;[1]RESULTADO!$F$148,Z44+Z43+Z42+Z41+Z45,0)</f>
        <v>0</v>
      </c>
      <c r="AA46" s="47">
        <f>IF(AA4&lt;[1]RESULTADO!$F$148,AA44+AA43+AA42+AA41+AA45,0)</f>
        <v>0</v>
      </c>
      <c r="AB46" s="47">
        <f>IF(AB4&lt;[1]RESULTADO!$F$148,AB44+AB43+AB42+AB41+AB45,0)</f>
        <v>0</v>
      </c>
      <c r="AC46" s="47">
        <f>IF(AC4&lt;[1]RESULTADO!$F$148,AC44+AC43+AC42+AC41+AC45,0)</f>
        <v>0</v>
      </c>
      <c r="AD46" s="47">
        <f>IF(AD4&lt;[1]RESULTADO!$F$148,AD44+AD43+AD42+AD41+AD45,0)</f>
        <v>0</v>
      </c>
      <c r="AE46" s="47">
        <f>IF(AE4&lt;[1]RESULTADO!$F$148,AE44+AE43+AE42+AE41+AE45,0)</f>
        <v>0</v>
      </c>
      <c r="AF46" s="64">
        <f>IF(AF4&lt;[1]RESULTADO!$F$148,AF44+AF43+AF42+AF41+AF45,0)</f>
        <v>0</v>
      </c>
      <c r="AG46" s="92">
        <f>IF(AG4&lt;[1]RESULTADO!$F$148,AG44+AG43+AG42+AG41+AG45,0)</f>
        <v>0</v>
      </c>
      <c r="AH46" s="47">
        <f>IF(AH4&lt;[1]RESULTADO!$F$148,AH44+AH43+AH42+AH41+AH45,0)</f>
        <v>0</v>
      </c>
      <c r="AI46" s="47">
        <f>IF(AI4&lt;[1]RESULTADO!$F$148,AI44+AI43+AI42+AI41+AI45,0)</f>
        <v>0</v>
      </c>
      <c r="AJ46" s="47">
        <f>IF(AJ4&lt;[1]RESULTADO!$F$148,AJ44+AJ43+AJ42+AJ41+AJ45,0)</f>
        <v>0</v>
      </c>
      <c r="AK46" s="47">
        <f>IF(AK4&lt;[1]RESULTADO!$F$148,AK44+AK43+AK42+AK41+AK45,0)</f>
        <v>0</v>
      </c>
      <c r="AL46" s="47">
        <f>IF(AL4&lt;[1]RESULTADO!$F$148,AL44+AL43+AL42+AL41+AL45,0)</f>
        <v>0</v>
      </c>
      <c r="AM46" s="47">
        <f>IF(AM4&lt;[1]RESULTADO!$F$148,AM44+AM43+AM42+AM41+AM45,0)</f>
        <v>0</v>
      </c>
      <c r="AN46" s="47">
        <f>IF(AN4&lt;[1]RESULTADO!$F$148,AN44+AN43+AN42+AN41+AN45,0)</f>
        <v>0</v>
      </c>
      <c r="AO46" s="47">
        <f>IF(AO4&lt;[1]RESULTADO!$F$148,AO44+AO43+AO42+AO41+AO45,0)</f>
        <v>0</v>
      </c>
      <c r="AP46" s="47">
        <f>IF(AP4&lt;[1]RESULTADO!$F$148,AP44+AP43+AP42+AP41+AP45,0)</f>
        <v>0</v>
      </c>
      <c r="AQ46" s="47">
        <f>IF(AQ4&lt;[1]RESULTADO!$F$148,AQ44+AQ43+AQ42+AQ41+AQ45,0)</f>
        <v>0</v>
      </c>
      <c r="AR46" s="64">
        <f>IF(AR4&lt;[1]RESULTADO!$F$148,AR44+AR43+AR42+AR41+AR45,0)</f>
        <v>0</v>
      </c>
      <c r="AS46" s="92">
        <f>IF(AS4&lt;[1]RESULTADO!$F$148,AS44+AS43+AS42+AS41+AS45,0)</f>
        <v>0</v>
      </c>
      <c r="AT46" s="47">
        <f>IF(AT4&lt;[1]RESULTADO!$F$148,AT44+AT43+AT42+AT41+AT45,0)</f>
        <v>0</v>
      </c>
      <c r="AU46" s="47">
        <f>IF(AU4&lt;[1]RESULTADO!$F$148,AU44+AU43+AU42+AU41+AU45,0)</f>
        <v>0</v>
      </c>
      <c r="AV46" s="47">
        <f>IF(AV4&lt;[1]RESULTADO!$F$148,AV44+AV43+AV42+AV41+AV45,0)</f>
        <v>0</v>
      </c>
      <c r="AW46" s="47">
        <f>IF(AW4&lt;[1]RESULTADO!$F$148,AW44+AW43+AW42+AW41+AW45,0)</f>
        <v>0</v>
      </c>
      <c r="AX46" s="47">
        <f>IF(AX4&lt;[1]RESULTADO!$F$148,AX44+AX43+AX42+AX41+AX45,0)</f>
        <v>0</v>
      </c>
      <c r="AY46" s="47">
        <f>IF(AY4&lt;[1]RESULTADO!$F$148,AY44+AY43+AY42+AY41+AY45,0)</f>
        <v>0</v>
      </c>
      <c r="AZ46" s="47">
        <f>IF(AZ4&lt;[1]RESULTADO!$F$148,AZ44+AZ43+AZ42+AZ41+AZ45,0)</f>
        <v>0</v>
      </c>
      <c r="BA46" s="47">
        <f>IF(BA4&lt;[1]RESULTADO!$F$148,BA44+BA43+BA42+BA41+BA45,0)</f>
        <v>0</v>
      </c>
      <c r="BB46" s="47">
        <f>IF(BB4&lt;[1]RESULTADO!$F$148,BB44+BB43+BB42+BB41+BB45,0)</f>
        <v>0</v>
      </c>
      <c r="BC46" s="47">
        <f>IF(BC4&lt;[1]RESULTADO!$F$148,BC44+BC43+BC42+BC41+BC45,0)</f>
        <v>0</v>
      </c>
      <c r="BD46" s="64">
        <f>IF(BD4&lt;[1]RESULTADO!$F$148,BD44+BD43+BD42+BD41+BD45,0)</f>
        <v>0</v>
      </c>
      <c r="BE46" s="92">
        <f>IF(BE4&lt;[1]RESULTADO!$F$148,BE44+BE43+BE42+BE41+BE45,0)</f>
        <v>0</v>
      </c>
      <c r="BF46" s="47">
        <f>IF(BF4&lt;[1]RESULTADO!$F$148,BF44+BF43+BF42+BF41+BF45,0)</f>
        <v>0</v>
      </c>
      <c r="BG46" s="47">
        <f>IF(BG4&lt;[1]RESULTADO!$F$148,BG44+BG43+BG42+BG41+BG45,0)</f>
        <v>0</v>
      </c>
      <c r="BH46" s="47">
        <f>IF(BH4&lt;[1]RESULTADO!$F$148,BH44+BH43+BH42+BH41+BH45,0)</f>
        <v>0</v>
      </c>
      <c r="BI46" s="47">
        <f>IF(BI4&lt;[1]RESULTADO!$F$148,BI44+BI43+BI42+BI41+BI45,0)</f>
        <v>0</v>
      </c>
      <c r="BJ46" s="47">
        <f>IF(BJ4&lt;[1]RESULTADO!$F$148,BJ44+BJ43+BJ42+BJ41+BJ45,0)</f>
        <v>0</v>
      </c>
      <c r="BK46" s="47">
        <f>IF(BK4&lt;[1]RESULTADO!$F$148,BK44+BK43+BK42+BK41+BK45,0)</f>
        <v>0</v>
      </c>
      <c r="BL46" s="47">
        <f>IF(BL4&lt;[1]RESULTADO!$F$148,BL44+BL43+BL42+BL41+BL45,0)</f>
        <v>0</v>
      </c>
      <c r="BM46" s="47">
        <f>IF(BM4&lt;[1]RESULTADO!$F$148,BM44+BM43+BM42+BM41+BM45,0)</f>
        <v>0</v>
      </c>
      <c r="BN46" s="47">
        <f>IF(BN4&lt;[1]RESULTADO!$F$148,BN44+BN43+BN42+BN41+BN45,0)</f>
        <v>0</v>
      </c>
      <c r="BO46" s="47">
        <f>IF(BO4&lt;[1]RESULTADO!$F$148,BO44+BO43+BO42+BO41+BO45,0)</f>
        <v>0</v>
      </c>
      <c r="BP46" s="48">
        <f>IF(BP4&lt;[1]RESULTADO!$F$148,BP44+BP43+BP42+BP41+BP45,0)</f>
        <v>0</v>
      </c>
    </row>
    <row r="47" spans="1:68" x14ac:dyDescent="0.25">
      <c r="A47" s="12"/>
      <c r="B47" s="42" t="s">
        <v>41</v>
      </c>
      <c r="C47" s="116" t="s">
        <v>60</v>
      </c>
      <c r="D47" s="116" t="s">
        <v>60</v>
      </c>
      <c r="E47" s="43">
        <f>IF(E4&lt;[1]RESULTADO!$F$148,0,E44+E43+E42+E41+E45)</f>
        <v>0</v>
      </c>
      <c r="F47" s="43">
        <f>IF(F4&lt;[1]RESULTADO!$F$148,0,F44+F43+F42+F41+F45)</f>
        <v>0</v>
      </c>
      <c r="G47" s="43">
        <f>IF(G4&lt;[1]RESULTADO!$F$148,0,G44+G43+G42+G41+G45)</f>
        <v>0</v>
      </c>
      <c r="H47" s="43">
        <f>IF(H4&lt;[1]RESULTADO!$F$148,0,H44+H43+H42+H41+H45)</f>
        <v>0</v>
      </c>
      <c r="I47" s="43">
        <f>IF(I4&lt;[1]RESULTADO!$F$148,0,I44+I43+I42+I41+I45)</f>
        <v>0</v>
      </c>
      <c r="J47" s="43">
        <f>IF(J4&lt;[1]RESULTADO!$F$148,0,J44+J43+J42+J41+J45)</f>
        <v>0</v>
      </c>
      <c r="K47" s="43">
        <f>IF(K4&lt;[1]RESULTADO!$F$148,0,K44+K43+K42+K41+K45)</f>
        <v>0</v>
      </c>
      <c r="L47" s="43">
        <f>IF(L4&lt;[1]RESULTADO!$F$148,0,L44+L43+L42+L41+L45)</f>
        <v>0</v>
      </c>
      <c r="M47" s="43">
        <f>IF(M4&lt;[1]RESULTADO!$F$148,0,M44+M43+M42+M41+M45)</f>
        <v>0</v>
      </c>
      <c r="N47" s="43">
        <f>IF(N4&lt;[1]RESULTADO!$F$148,0,N44+N43+N42+N41+N45)</f>
        <v>0</v>
      </c>
      <c r="O47" s="43">
        <f>IF(O4&lt;[1]RESULTADO!$F$148,0,O44+O43+O42+O41+O45)</f>
        <v>0</v>
      </c>
      <c r="P47" s="72">
        <f>IF(P4&lt;[1]RESULTADO!$F$148,0,P44+P43+P42+P41+P45)</f>
        <v>-448119.40662259387</v>
      </c>
      <c r="Q47" s="84">
        <f t="shared" si="45"/>
        <v>6445049.2125032544</v>
      </c>
      <c r="R47" s="84">
        <f t="shared" si="46"/>
        <v>8853952.3978238646</v>
      </c>
      <c r="S47" s="84">
        <f t="shared" si="47"/>
        <v>0</v>
      </c>
      <c r="T47" s="73">
        <f t="shared" si="48"/>
        <v>0</v>
      </c>
      <c r="U47" s="44">
        <f>IF(U4&lt;[1]RESULTADO!$F$148,0,U44+U43+U42+U41+U45)</f>
        <v>355304.59607427695</v>
      </c>
      <c r="V47" s="44">
        <f>IF(V4&lt;[1]RESULTADO!$F$148,0,V44+V43+V42+V41+V45)</f>
        <v>-145377.95197369513</v>
      </c>
      <c r="W47" s="44">
        <f>IF(W4&lt;[1]RESULTADO!$F$148,0,W44+W43+W42+W41+W45)</f>
        <v>-175189.36112613557</v>
      </c>
      <c r="X47" s="44">
        <f>IF(X4&lt;[1]RESULTADO!$F$148,0,X44+X43+X42+X41+X45)</f>
        <v>590430.10293313721</v>
      </c>
      <c r="Y47" s="44">
        <f>IF(Y4&lt;[1]RESULTADO!$F$148,0,Y44+Y43+Y42+Y41+Y45)</f>
        <v>997399.75379342888</v>
      </c>
      <c r="Z47" s="44">
        <f>IF(Z4&lt;[1]RESULTADO!$F$148,0,Z44+Z43+Z42+Z41+Z45)</f>
        <v>279181.31607952924</v>
      </c>
      <c r="AA47" s="44">
        <f>IF(AA4&lt;[1]RESULTADO!$F$148,0,AA44+AA43+AA42+AA41+AA45)</f>
        <v>1014268.3035782829</v>
      </c>
      <c r="AB47" s="44">
        <f>IF(AB4&lt;[1]RESULTADO!$F$148,0,AB44+AB43+AB42+AB41+AB45)</f>
        <v>918106.30357828294</v>
      </c>
      <c r="AC47" s="44">
        <f>IF(AC4&lt;[1]RESULTADO!$F$148,0,AC44+AC43+AC42+AC41+AC45)</f>
        <v>888489.97120479005</v>
      </c>
      <c r="AD47" s="44">
        <f>IF(AD4&lt;[1]RESULTADO!$F$148,0,AD44+AD43+AD42+AD41+AD45)</f>
        <v>580386.10357828299</v>
      </c>
      <c r="AE47" s="44">
        <f>IF(AE4&lt;[1]RESULTADO!$F$148,0,AE44+AE43+AE42+AE41+AE45)</f>
        <v>561663.97120479005</v>
      </c>
      <c r="AF47" s="96">
        <f>IF(AF4&lt;[1]RESULTADO!$F$148,0,AF44+AF43+AF42+AF41+AF45)</f>
        <v>580386.10357828299</v>
      </c>
      <c r="AG47" s="97">
        <f>IF(AG4&lt;[1]RESULTADO!$F$148,0,AG44+AG43+AG42+AG41+AG45)</f>
        <v>749924.92987032735</v>
      </c>
      <c r="AH47" s="44">
        <f>IF(AH4&lt;[1]RESULTADO!$F$148,0,AH44+AH43+AH42+AH41+AH45)</f>
        <v>701542.67633030633</v>
      </c>
      <c r="AI47" s="44">
        <f>IF(AI4&lt;[1]RESULTADO!$F$148,0,AI44+AI43+AI42+AI41+AI45)</f>
        <v>749924.92987032735</v>
      </c>
      <c r="AJ47" s="44">
        <f>IF(AJ4&lt;[1]RESULTADO!$F$148,0,AJ44+AJ43+AJ42+AJ41+AJ45)</f>
        <v>725733.80310031679</v>
      </c>
      <c r="AK47" s="44">
        <f>IF(AK4&lt;[1]RESULTADO!$F$148,0,AK44+AK43+AK42+AK41+AK45)</f>
        <v>749924.92987032735</v>
      </c>
      <c r="AL47" s="44">
        <f>IF(AL4&lt;[1]RESULTADO!$F$148,0,AL44+AL43+AL42+AL41+AL45)</f>
        <v>725733.80310031679</v>
      </c>
      <c r="AM47" s="44">
        <f>IF(AM4&lt;[1]RESULTADO!$F$148,0,AM44+AM43+AM42+AM41+AM45)</f>
        <v>749924.92987032735</v>
      </c>
      <c r="AN47" s="44">
        <f>IF(AN4&lt;[1]RESULTADO!$F$148,0,AN44+AN43+AN42+AN41+AN45)</f>
        <v>749924.92987032735</v>
      </c>
      <c r="AO47" s="44">
        <f>IF(AO4&lt;[1]RESULTADO!$F$148,0,AO44+AO43+AO42+AO41+AO45)</f>
        <v>725733.80310031679</v>
      </c>
      <c r="AP47" s="44">
        <f>IF(AP4&lt;[1]RESULTADO!$F$148,0,AP44+AP43+AP42+AP41+AP45)</f>
        <v>749924.92987032735</v>
      </c>
      <c r="AQ47" s="44">
        <f>IF(AQ4&lt;[1]RESULTADO!$F$148,0,AQ44+AQ43+AQ42+AQ41+AQ45)</f>
        <v>725733.80310031679</v>
      </c>
      <c r="AR47" s="96">
        <f>IF(AR4&lt;[1]RESULTADO!$F$148,0,AR44+AR43+AR42+AR41+AR45)</f>
        <v>749924.92987032735</v>
      </c>
      <c r="AS47" s="97">
        <f>IF(AS4&lt;[1]RESULTADO!$F$148,0,AS44+AS43+AS42+AS41+AS45)</f>
        <v>0</v>
      </c>
      <c r="AT47" s="44">
        <f>IF(AT4&lt;[1]RESULTADO!$F$148,0,AT44+AT43+AT42+AT41+AT45)</f>
        <v>0</v>
      </c>
      <c r="AU47" s="44">
        <f>IF(AU4&lt;[1]RESULTADO!$F$148,0,AU44+AU43+AU42+AU41+AU45)</f>
        <v>0</v>
      </c>
      <c r="AV47" s="44">
        <f>IF(AV4&lt;[1]RESULTADO!$F$148,0,AV44+AV43+AV42+AV41+AV45)</f>
        <v>0</v>
      </c>
      <c r="AW47" s="44">
        <f>IF(AW4&lt;[1]RESULTADO!$F$148,0,AW44+AW43+AW42+AW41+AW45)</f>
        <v>0</v>
      </c>
      <c r="AX47" s="44">
        <f>IF(AX4&lt;[1]RESULTADO!$F$148,0,AX44+AX43+AX42+AX41+AX45)</f>
        <v>0</v>
      </c>
      <c r="AY47" s="44">
        <f>IF(AY4&lt;[1]RESULTADO!$F$148,0,AY44+AY43+AY42+AY41+AY45)</f>
        <v>0</v>
      </c>
      <c r="AZ47" s="44">
        <f>IF(AZ4&lt;[1]RESULTADO!$F$148,0,AZ44+AZ43+AZ42+AZ41+AZ45)</f>
        <v>0</v>
      </c>
      <c r="BA47" s="44">
        <f>IF(BA4&lt;[1]RESULTADO!$F$148,0,BA44+BA43+BA42+BA41+BA45)</f>
        <v>0</v>
      </c>
      <c r="BB47" s="44">
        <f>IF(BB4&lt;[1]RESULTADO!$F$148,0,BB44+BB43+BB42+BB41+BB45)</f>
        <v>0</v>
      </c>
      <c r="BC47" s="44">
        <f>IF(BC4&lt;[1]RESULTADO!$F$148,0,BC44+BC43+BC42+BC41+BC45)</f>
        <v>0</v>
      </c>
      <c r="BD47" s="96">
        <f>IF(BD4&lt;[1]RESULTADO!$F$148,0,BD44+BD43+BD42+BD41+BD45)</f>
        <v>0</v>
      </c>
      <c r="BE47" s="97">
        <f>IF(BE4&lt;[1]RESULTADO!$F$148,0,BE44+BE43+BE42+BE41+BE45)</f>
        <v>0</v>
      </c>
      <c r="BF47" s="44">
        <f>IF(BF4&lt;[1]RESULTADO!$F$148,0,BF44+BF43+BF42+BF41+BF45)</f>
        <v>0</v>
      </c>
      <c r="BG47" s="44">
        <f>IF(BG4&lt;[1]RESULTADO!$F$148,0,BG44+BG43+BG42+BG41+BG45)</f>
        <v>0</v>
      </c>
      <c r="BH47" s="44">
        <f>IF(BH4&lt;[1]RESULTADO!$F$148,0,BH44+BH43+BH42+BH41+BH45)</f>
        <v>0</v>
      </c>
      <c r="BI47" s="44">
        <f>IF(BI4&lt;[1]RESULTADO!$F$148,0,BI44+BI43+BI42+BI41+BI45)</f>
        <v>0</v>
      </c>
      <c r="BJ47" s="44">
        <f>IF(BJ4&lt;[1]RESULTADO!$F$148,0,BJ44+BJ43+BJ42+BJ41+BJ45)</f>
        <v>0</v>
      </c>
      <c r="BK47" s="44">
        <f>IF(BK4&lt;[1]RESULTADO!$F$148,0,BK44+BK43+BK42+BK41+BK45)</f>
        <v>0</v>
      </c>
      <c r="BL47" s="44">
        <f>IF(BL4&lt;[1]RESULTADO!$F$148,0,BL44+BL43+BL42+BL41+BL45)</f>
        <v>0</v>
      </c>
      <c r="BM47" s="44">
        <f>IF(BM4&lt;[1]RESULTADO!$F$148,0,BM44+BM43+BM42+BM41+BM45)</f>
        <v>0</v>
      </c>
      <c r="BN47" s="44">
        <f>IF(BN4&lt;[1]RESULTADO!$F$148,0,BN44+BN43+BN42+BN41+BN45)</f>
        <v>0</v>
      </c>
      <c r="BO47" s="44">
        <f>IF(BO4&lt;[1]RESULTADO!$F$148,0,BO44+BO43+BO42+BO41+BO45)</f>
        <v>0</v>
      </c>
      <c r="BP47" s="45">
        <f>IF(BP4&lt;[1]RESULTADO!$F$148,0,BP44+BP43+BP42+BP41+BP45)</f>
        <v>0</v>
      </c>
    </row>
    <row r="48" spans="1:68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5"/>
      <c r="M48" s="12"/>
      <c r="N48" s="12"/>
      <c r="O48" s="12"/>
      <c r="P48" s="12"/>
      <c r="Q48" s="16"/>
      <c r="R48" s="16"/>
      <c r="S48" s="16"/>
      <c r="T48" s="16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</row>
    <row r="49" spans="1:68" x14ac:dyDescent="0.25">
      <c r="A49" s="12"/>
      <c r="B49" s="49" t="s">
        <v>40</v>
      </c>
      <c r="C49" s="105"/>
      <c r="D49" s="105"/>
      <c r="E49" s="105">
        <f>SUM(E46:T46)</f>
        <v>-1713814.1668358583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</row>
    <row r="50" spans="1:68" x14ac:dyDescent="0.25">
      <c r="A50" s="12"/>
      <c r="B50" s="50" t="s">
        <v>62</v>
      </c>
      <c r="C50" s="106"/>
      <c r="D50" s="106"/>
      <c r="E50" s="106">
        <f>SUM(E47:T47)</f>
        <v>14850882.203704525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7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7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7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7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</row>
    <row r="51" spans="1:68" x14ac:dyDescent="0.25">
      <c r="A51" s="12"/>
      <c r="B51" s="99" t="s">
        <v>46</v>
      </c>
      <c r="C51" s="98"/>
      <c r="D51" s="98"/>
      <c r="E51" s="98">
        <f>SUM(E49:E50)</f>
        <v>13137068.036868667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7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7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7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7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</row>
    <row r="52" spans="1:68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7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7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7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7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</row>
    <row r="53" spans="1:68" outlineLevel="1" x14ac:dyDescent="0.25">
      <c r="A53" s="12"/>
      <c r="B53" s="24" t="s">
        <v>44</v>
      </c>
      <c r="C53" s="23" t="b">
        <f>ROUND(E49,4)=ROUND([1]RESULTADO!$D$157,4)</f>
        <v>1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7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7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7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7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</row>
    <row r="54" spans="1:68" outlineLevel="1" x14ac:dyDescent="0.25">
      <c r="B54" s="24" t="s">
        <v>63</v>
      </c>
      <c r="C54" s="23" t="b">
        <f>ROUND(E50,4)=ROUND([1]RESULTADO!$D$158,4)</f>
        <v>1</v>
      </c>
      <c r="N54" s="8"/>
      <c r="S54" s="10"/>
      <c r="AE54" s="10"/>
      <c r="AQ54" s="10"/>
      <c r="BC54" s="10"/>
    </row>
    <row r="55" spans="1:68" outlineLevel="1" x14ac:dyDescent="0.25">
      <c r="B55" s="24" t="s">
        <v>45</v>
      </c>
      <c r="C55" s="23" t="b">
        <f>ROUND(SUMPRODUCT(E19:T19,E2:T2)/SUM(E2:T2),4)=ROUND(SUMPRODUCT('[1]GPH-VOL'!$C$18:$BJ$18,'[1]GPH-VOL'!$C$2:$BJ$2)/SUM('[1]GPH-VOL'!$C$2:$BJ$2),4)</f>
        <v>1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</row>
    <row r="56" spans="1:68" x14ac:dyDescent="0.25"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</row>
    <row r="57" spans="1:68" x14ac:dyDescent="0.25"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</row>
    <row r="59" spans="1:68" x14ac:dyDescent="0.25">
      <c r="L59" s="9"/>
    </row>
    <row r="60" spans="1:68" x14ac:dyDescent="0.25">
      <c r="E60" s="11"/>
    </row>
  </sheetData>
  <mergeCells count="1">
    <mergeCell ref="B3:T3"/>
  </mergeCells>
  <conditionalFormatting sqref="D53:N53 B53:B55 B20:BP28 B33:BP39 B42:BP44 B5:BP17 O49:BN53 B47:BP48 B52:N52 B49:B51 E49:N51">
    <cfRule type="cellIs" dxfId="12" priority="21" operator="between">
      <formula>-1000000000000</formula>
      <formula>-0.0000000001</formula>
    </cfRule>
  </conditionalFormatting>
  <conditionalFormatting sqref="C53">
    <cfRule type="cellIs" dxfId="11" priority="19" operator="notEqual">
      <formula>TRUE</formula>
    </cfRule>
    <cfRule type="cellIs" dxfId="10" priority="20" operator="equal">
      <formula>TRUE</formula>
    </cfRule>
  </conditionalFormatting>
  <conditionalFormatting sqref="C54">
    <cfRule type="cellIs" dxfId="9" priority="15" operator="notEqual">
      <formula>TRUE</formula>
    </cfRule>
    <cfRule type="cellIs" dxfId="8" priority="16" operator="equal">
      <formula>TRUE</formula>
    </cfRule>
  </conditionalFormatting>
  <conditionalFormatting sqref="C55">
    <cfRule type="cellIs" dxfId="7" priority="13" operator="notEqual">
      <formula>TRUE</formula>
    </cfRule>
    <cfRule type="cellIs" dxfId="6" priority="14" operator="equal">
      <formula>TRUE</formula>
    </cfRule>
  </conditionalFormatting>
  <conditionalFormatting sqref="B18:BP19">
    <cfRule type="cellIs" dxfId="5" priority="6" operator="between">
      <formula>-1000000000000</formula>
      <formula>-0.0000000001</formula>
    </cfRule>
  </conditionalFormatting>
  <conditionalFormatting sqref="B29:BP30">
    <cfRule type="cellIs" dxfId="4" priority="5" operator="between">
      <formula>-1000000000000</formula>
      <formula>-0.0000000001</formula>
    </cfRule>
  </conditionalFormatting>
  <conditionalFormatting sqref="B31:BP32">
    <cfRule type="cellIs" dxfId="3" priority="4" operator="between">
      <formula>-1000000000000</formula>
      <formula>-0.0000000001</formula>
    </cfRule>
  </conditionalFormatting>
  <conditionalFormatting sqref="B40:BP41">
    <cfRule type="cellIs" dxfId="2" priority="3" operator="between">
      <formula>-1000000000000</formula>
      <formula>-0.0000000001</formula>
    </cfRule>
  </conditionalFormatting>
  <conditionalFormatting sqref="B45:BP46">
    <cfRule type="cellIs" dxfId="1" priority="2" operator="between">
      <formula>-1000000000000</formula>
      <formula>-0.0000000001</formula>
    </cfRule>
  </conditionalFormatting>
  <conditionalFormatting sqref="C49:D51">
    <cfRule type="cellIs" dxfId="0" priority="1" operator="between">
      <formula>-1000000000000</formula>
      <formula>-0.0000000001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 book</vt:lpstr>
    </vt:vector>
  </TitlesOfParts>
  <Company>Brookfield Energia Renovavel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Madeira Silva Giannotti</dc:creator>
  <cp:lastModifiedBy>Guilherme Vidal Cruz</cp:lastModifiedBy>
  <cp:lastPrinted>2018-11-29T13:14:54Z</cp:lastPrinted>
  <dcterms:created xsi:type="dcterms:W3CDTF">2018-11-29T12:48:03Z</dcterms:created>
  <dcterms:modified xsi:type="dcterms:W3CDTF">2023-01-06T12:58:20Z</dcterms:modified>
</cp:coreProperties>
</file>